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30"/>
  </bookViews>
  <sheets>
    <sheet name="7.21-7.23考核目标（销售、毛利）" sheetId="1" r:id="rId1"/>
    <sheet name="重点单品考核及奖励" sheetId="3" r:id="rId2"/>
    <sheet name="片区完成情况" sheetId="8" r:id="rId3"/>
    <sheet name="积分兑换奖励" sheetId="7" r:id="rId4"/>
    <sheet name="积分兑换排名奖励" sheetId="10" r:id="rId5"/>
    <sheet name="重点单品排名奖励" sheetId="4" r:id="rId6"/>
    <sheet name="团购销售" sheetId="5" r:id="rId7"/>
    <sheet name="内购销售" sheetId="6" r:id="rId8"/>
    <sheet name="积分兑换明细" sheetId="9" r:id="rId9"/>
  </sheets>
  <definedNames>
    <definedName name="_xlnm.Print_Titles" localSheetId="0">'7.21-7.23考核目标（销售、毛利）'!$1:$2</definedName>
    <definedName name="_xlnm._FilterDatabase" localSheetId="0" hidden="1">'7.21-7.23考核目标（销售、毛利）'!$A$2:$AZ$99</definedName>
    <definedName name="_xlnm._FilterDatabase" localSheetId="1" hidden="1">重点单品考核及奖励!$A$3:$T$100</definedName>
    <definedName name="_xlnm._FilterDatabase" localSheetId="6" hidden="1">团购销售!$A$1:$V$269</definedName>
  </definedNames>
  <calcPr calcId="144525"/>
</workbook>
</file>

<file path=xl/sharedStrings.xml><?xml version="1.0" encoding="utf-8"?>
<sst xmlns="http://schemas.openxmlformats.org/spreadsheetml/2006/main" count="2347">
  <si>
    <t>7月21日—7月23日 年中大促考核目标</t>
  </si>
  <si>
    <t>活动期间</t>
  </si>
  <si>
    <t>重点单品销售数量</t>
  </si>
  <si>
    <t>销售 对比数据</t>
  </si>
  <si>
    <t>销售奖罚</t>
  </si>
  <si>
    <t>对比数据（扣除团购、内购销售、毛利）</t>
  </si>
  <si>
    <t>奖罚</t>
  </si>
  <si>
    <t>序号</t>
  </si>
  <si>
    <t>门店ID</t>
  </si>
  <si>
    <t>门店名称</t>
  </si>
  <si>
    <t>片名称</t>
  </si>
  <si>
    <t>1档销售</t>
  </si>
  <si>
    <t>1档3天销售</t>
  </si>
  <si>
    <t>1档   毛利率</t>
  </si>
  <si>
    <t>1档毛利额</t>
  </si>
  <si>
    <t>3天毛利</t>
  </si>
  <si>
    <t>2档销售</t>
  </si>
  <si>
    <t>2档3天销售</t>
  </si>
  <si>
    <t>2档   毛利率</t>
  </si>
  <si>
    <t>2档毛利额</t>
  </si>
  <si>
    <t>2档3天毛利</t>
  </si>
  <si>
    <t>3档销售</t>
  </si>
  <si>
    <t>3档3天销售</t>
  </si>
  <si>
    <t>3档    毛利率</t>
  </si>
  <si>
    <t>3档毛利额</t>
  </si>
  <si>
    <t>3档3天毛利</t>
  </si>
  <si>
    <t>门店人数</t>
  </si>
  <si>
    <t>选择档次</t>
  </si>
  <si>
    <t>销售奖励金额</t>
  </si>
  <si>
    <t>总销售</t>
  </si>
  <si>
    <t>毛利额</t>
  </si>
  <si>
    <t>康麦斯钙</t>
  </si>
  <si>
    <t>K2</t>
  </si>
  <si>
    <t>安神补脑液</t>
  </si>
  <si>
    <t>销售实际奖罚</t>
  </si>
  <si>
    <t>退回  金额</t>
  </si>
  <si>
    <t>团购     销售额</t>
  </si>
  <si>
    <t>团购    毛利额</t>
  </si>
  <si>
    <t>内购销售</t>
  </si>
  <si>
    <t>内购毛利</t>
  </si>
  <si>
    <t>扣除团购、内购销售</t>
  </si>
  <si>
    <t>扣除团购、内购毛利</t>
  </si>
  <si>
    <t>1档毛利</t>
  </si>
  <si>
    <t>2档毛利</t>
  </si>
  <si>
    <t>3档毛利</t>
  </si>
  <si>
    <t>总超毛  奖励</t>
  </si>
  <si>
    <t>门店（95%）</t>
  </si>
  <si>
    <t>片长（5%）</t>
  </si>
  <si>
    <t>门店（销售退回+超毛奖励）</t>
  </si>
  <si>
    <t>单品处罚</t>
  </si>
  <si>
    <t>积分兑换奖励</t>
  </si>
  <si>
    <t>门店最终实际奖罚</t>
  </si>
  <si>
    <t>旗舰店</t>
  </si>
  <si>
    <t>旗舰片</t>
  </si>
  <si>
    <t>浆洗街药店</t>
  </si>
  <si>
    <t>城中片</t>
  </si>
  <si>
    <t>十二桥药店</t>
  </si>
  <si>
    <t>西北片</t>
  </si>
  <si>
    <t>北东街店</t>
  </si>
  <si>
    <t>邛崃中心药店</t>
  </si>
  <si>
    <t>城郊一片</t>
  </si>
  <si>
    <t>光华药店</t>
  </si>
  <si>
    <t>民丰大道西段药店</t>
  </si>
  <si>
    <t>东南片</t>
  </si>
  <si>
    <t>成都成汉太极大药房有限公司</t>
  </si>
  <si>
    <t>华泰路药店</t>
  </si>
  <si>
    <t>五津西路药店</t>
  </si>
  <si>
    <t>通盈街药店</t>
  </si>
  <si>
    <t>羊子山西路药店（兴元华盛）</t>
  </si>
  <si>
    <t>府城大道西段店</t>
  </si>
  <si>
    <t>科华街药店</t>
  </si>
  <si>
    <t>新乐中街药店</t>
  </si>
  <si>
    <t>万科路药店</t>
  </si>
  <si>
    <t>新都区新繁镇繁江北路药店</t>
  </si>
  <si>
    <t>锦江区庆云南街药店</t>
  </si>
  <si>
    <t>成华区二环路北四段药店（汇融名城）</t>
  </si>
  <si>
    <t>光华村街药店</t>
  </si>
  <si>
    <t>观音桥街药店</t>
  </si>
  <si>
    <t>崇州市崇阳镇尚贤坊街药店</t>
  </si>
  <si>
    <t>城郊二片</t>
  </si>
  <si>
    <t>交大路第三药店</t>
  </si>
  <si>
    <t>榕声路店</t>
  </si>
  <si>
    <t>枣子巷药店</t>
  </si>
  <si>
    <t>红星店</t>
  </si>
  <si>
    <t>顺和街店</t>
  </si>
  <si>
    <t>马超东路店</t>
  </si>
  <si>
    <t>双林路药店</t>
  </si>
  <si>
    <t>华油路药店</t>
  </si>
  <si>
    <t>郫县郫筒镇一环路东南段药店</t>
  </si>
  <si>
    <t>新园大道药店</t>
  </si>
  <si>
    <t>金丝街药店</t>
  </si>
  <si>
    <t>天久北巷药店</t>
  </si>
  <si>
    <t>西部店</t>
  </si>
  <si>
    <t>大源北街药店</t>
  </si>
  <si>
    <t>新增一人</t>
  </si>
  <si>
    <t>土龙路药店</t>
  </si>
  <si>
    <t>人民中路店</t>
  </si>
  <si>
    <t>温江店</t>
  </si>
  <si>
    <t>新津邓双镇岷江店</t>
  </si>
  <si>
    <t>银河北街药店</t>
  </si>
  <si>
    <t>崇州中心店</t>
  </si>
  <si>
    <t>崔家店路药店</t>
  </si>
  <si>
    <t>杉板桥南一路店</t>
  </si>
  <si>
    <t>大邑县晋原镇内蒙古大道桃源药店</t>
  </si>
  <si>
    <t>清江东路药店</t>
  </si>
  <si>
    <t>郫县郫筒镇东大街药店</t>
  </si>
  <si>
    <t>金带街药店</t>
  </si>
  <si>
    <t>水杉街药店</t>
  </si>
  <si>
    <t>怀远店</t>
  </si>
  <si>
    <t>清江东路2药店</t>
  </si>
  <si>
    <t>都江堰奎光路中段药店</t>
  </si>
  <si>
    <t>高新区中和街道柳荫街药店</t>
  </si>
  <si>
    <t>邛崃市临邛镇洪川小区药店</t>
  </si>
  <si>
    <t>都江堰景中路店</t>
  </si>
  <si>
    <t>大邑县晋原镇东街药店</t>
  </si>
  <si>
    <t>金沙路药店</t>
  </si>
  <si>
    <t>大邑县新场镇文昌街药店</t>
  </si>
  <si>
    <t>浣花滨河路药店</t>
  </si>
  <si>
    <t>贝森北路药店</t>
  </si>
  <si>
    <t>沙河源药店</t>
  </si>
  <si>
    <t>温江区公平街道江安路药店</t>
  </si>
  <si>
    <t>柳翠路药店</t>
  </si>
  <si>
    <t>黄苑东街药店</t>
  </si>
  <si>
    <t>大邑县晋源镇东壕沟段药店</t>
  </si>
  <si>
    <t>聚萃街药店</t>
  </si>
  <si>
    <t>邛崃市临邛镇长安大道药店</t>
  </si>
  <si>
    <t>佳灵路药店</t>
  </si>
  <si>
    <t>万宇路药店</t>
  </si>
  <si>
    <t>大邑县晋原镇通达东路五段药店</t>
  </si>
  <si>
    <t>双流区东升街道三强西路药店</t>
  </si>
  <si>
    <t>大邑县晋原镇子龙路店</t>
  </si>
  <si>
    <t>都江堰药店</t>
  </si>
  <si>
    <t>双流县西航港街道锦华路一段药店</t>
  </si>
  <si>
    <t>大邑县沙渠镇方圆路药店</t>
  </si>
  <si>
    <t>都江堰市蒲阳路药店</t>
  </si>
  <si>
    <t>合欢树街药店</t>
  </si>
  <si>
    <t>华康路药店</t>
  </si>
  <si>
    <t>大邑县安仁镇千禧街药店</t>
  </si>
  <si>
    <t>龙泉驿区龙泉街道驿生路药店</t>
  </si>
  <si>
    <t>邛崃市羊安镇永康大道药店</t>
  </si>
  <si>
    <t>三江店</t>
  </si>
  <si>
    <t>兴义镇万兴路药店</t>
  </si>
  <si>
    <t>龙潭西路店</t>
  </si>
  <si>
    <t>都江堰市蒲阳镇堰问道西路药店</t>
  </si>
  <si>
    <t>劼人路药店</t>
  </si>
  <si>
    <t>都江堰幸福镇翔凤路药店</t>
  </si>
  <si>
    <t>童子街药店</t>
  </si>
  <si>
    <t>新怡路店</t>
  </si>
  <si>
    <t>新津县五津镇武阳西路药店</t>
  </si>
  <si>
    <t>都江堰聚源镇药店</t>
  </si>
  <si>
    <t>温江区柳城街道鱼凫路药店</t>
  </si>
  <si>
    <t>销售减免</t>
  </si>
  <si>
    <t>静明路药店</t>
  </si>
  <si>
    <t>金马河路药店</t>
  </si>
  <si>
    <t>邛崃市临邛镇翠荫街药店</t>
  </si>
  <si>
    <t>西林一街药店</t>
  </si>
  <si>
    <t/>
  </si>
  <si>
    <t>合计</t>
  </si>
  <si>
    <t>7月21日—7月23日 年中大促考核目标 （重点单品）</t>
  </si>
  <si>
    <t>康麦斯牌碳酸钙维生素D软胶囊</t>
  </si>
  <si>
    <t>固升牌维生素K2软胶囊</t>
  </si>
  <si>
    <t>活动期间销售数量           （7.21-7.23）</t>
  </si>
  <si>
    <t>对比数据</t>
  </si>
  <si>
    <t>排名  奖励</t>
  </si>
  <si>
    <t>处罚</t>
  </si>
  <si>
    <t>每个单品     处罚金额减半（合计处罚）</t>
  </si>
  <si>
    <t>人均2瓶</t>
  </si>
  <si>
    <t>人均1盒</t>
  </si>
  <si>
    <t>青羊区北东街店</t>
  </si>
  <si>
    <t>武侯区科华街药店</t>
  </si>
  <si>
    <t>成华区华油路药店</t>
  </si>
  <si>
    <t>成华区崔家店路药店</t>
  </si>
  <si>
    <t>成华杉板桥南一路店</t>
  </si>
  <si>
    <t>减掉实习生</t>
  </si>
  <si>
    <t>锦江区柳翠路药店</t>
  </si>
  <si>
    <t>锦江区劼人路药店</t>
  </si>
  <si>
    <t>青羊区童子街药店</t>
  </si>
  <si>
    <t>锦江区静明路药店</t>
  </si>
  <si>
    <t>高新区民丰大道西段药店</t>
  </si>
  <si>
    <t>减少实习生</t>
  </si>
  <si>
    <t>成华区华泰路药店</t>
  </si>
  <si>
    <t>高新区府城大道西段店</t>
  </si>
  <si>
    <t>成华区万科路药店</t>
  </si>
  <si>
    <t>锦江区观音桥街药店</t>
  </si>
  <si>
    <t>锦江区榕声路店</t>
  </si>
  <si>
    <t>高新天久北巷药店</t>
  </si>
  <si>
    <t>高新区大源北街药店</t>
  </si>
  <si>
    <t>锦江区水杉街药店</t>
  </si>
  <si>
    <t>成华区万宇路药店</t>
  </si>
  <si>
    <t>锦江区合欢树街药店</t>
  </si>
  <si>
    <t>成华区华康路药店</t>
  </si>
  <si>
    <t>成华区金马河路药店</t>
  </si>
  <si>
    <t>青羊区十二桥药店</t>
  </si>
  <si>
    <t>成华区羊子山西路药店（兴元华盛）</t>
  </si>
  <si>
    <t>金牛区交大路第三药店</t>
  </si>
  <si>
    <t>武侯区顺和街店</t>
  </si>
  <si>
    <t>新都区马超东路店</t>
  </si>
  <si>
    <t>大银河北街药店</t>
  </si>
  <si>
    <t>金牛区金沙路药店</t>
  </si>
  <si>
    <t>青羊区浣花滨河路药店</t>
  </si>
  <si>
    <t>青羊区贝森北路药店</t>
  </si>
  <si>
    <t>金牛区黄苑东街药店</t>
  </si>
  <si>
    <t>武侯区佳灵路药店</t>
  </si>
  <si>
    <t>成华区新怡路店</t>
  </si>
  <si>
    <t>7.21-7.23（年终大促）片区完成情况表</t>
  </si>
  <si>
    <t>片区</t>
  </si>
  <si>
    <t>片长</t>
  </si>
  <si>
    <t>管辖门店数量</t>
  </si>
  <si>
    <t>完成总店数</t>
  </si>
  <si>
    <t>完成占比</t>
  </si>
  <si>
    <t>未完成1档店数</t>
  </si>
  <si>
    <t>扣分（3分/店）</t>
  </si>
  <si>
    <t>完成1档店数</t>
  </si>
  <si>
    <t>完成2档店数</t>
  </si>
  <si>
    <t>完成3档店数</t>
  </si>
  <si>
    <t>奖励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</si>
  <si>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</si>
  <si>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</si>
  <si>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</si>
  <si>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</si>
  <si>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</si>
  <si>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</si>
  <si>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</si>
  <si>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</si>
  <si>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</si>
  <si>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谭庆娟</t>
  </si>
  <si>
    <t>合计完成情况</t>
  </si>
  <si>
    <t>制表人：王四维</t>
  </si>
  <si>
    <t>董事长：</t>
  </si>
  <si>
    <t>总经理：</t>
  </si>
  <si>
    <t>营运部经理：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</si>
  <si>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</si>
  <si>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</si>
  <si>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类型</t>
  </si>
  <si>
    <t>积分兑换笔数</t>
  </si>
  <si>
    <t>积分兑换金额</t>
  </si>
  <si>
    <t>奖励金额</t>
  </si>
  <si>
    <t>四川太极成华区华油路药店</t>
  </si>
  <si>
    <t>A</t>
  </si>
  <si>
    <t>四川太极成华区万科路药店</t>
  </si>
  <si>
    <t>四川太极光华药店</t>
  </si>
  <si>
    <t>四川太极青羊区浣花滨河路药店</t>
  </si>
  <si>
    <t>B</t>
  </si>
  <si>
    <t>四川太极成华区崔家店路药店</t>
  </si>
  <si>
    <t>城郊二片区</t>
  </si>
  <si>
    <t>四川太极三江店</t>
  </si>
  <si>
    <t>C</t>
  </si>
  <si>
    <t>城郊一片区</t>
  </si>
  <si>
    <t>四川太极五津西路药店</t>
  </si>
  <si>
    <t>四川太极成华区华泰路药店</t>
  </si>
  <si>
    <t>四川太极新津邓双镇岷江店</t>
  </si>
  <si>
    <t>四川太极新津县五津镇武阳西路药店</t>
  </si>
  <si>
    <t>四川太极都江堰景中路店</t>
  </si>
  <si>
    <t>四川太极邛崃中心药店</t>
  </si>
  <si>
    <t>四川太极大邑县晋源镇东壕沟段药店</t>
  </si>
  <si>
    <t>四川太极郫县郫筒镇一环路东南段药店</t>
  </si>
  <si>
    <t>四川太极通盈街药店</t>
  </si>
  <si>
    <t>四川太极锦江区观音桥街药店</t>
  </si>
  <si>
    <t>四川太极成华杉板桥南一路店</t>
  </si>
  <si>
    <t>四川太极枣子巷药店</t>
  </si>
  <si>
    <t>四川太极新都区新繁镇繁江北路药店</t>
  </si>
  <si>
    <t>四川太极双林路药店</t>
  </si>
  <si>
    <t>四川太极高新区民丰大道西段药店</t>
  </si>
  <si>
    <t>四川太极旗舰店</t>
  </si>
  <si>
    <t>T</t>
  </si>
  <si>
    <t>四川太极大邑县晋原镇内蒙古大道桃源药店</t>
  </si>
  <si>
    <t>四川太极西部店</t>
  </si>
  <si>
    <t>四川太极温江区公平街道江安路药店</t>
  </si>
  <si>
    <t>四川太极新都区马超东路店</t>
  </si>
  <si>
    <t>四川太极红星店</t>
  </si>
  <si>
    <t>四川太极兴义镇万兴路药店</t>
  </si>
  <si>
    <t>四川太极都江堰市蒲阳路药店</t>
  </si>
  <si>
    <t>四川太极金丝街药店</t>
  </si>
  <si>
    <t>四川太极龙泉驿区龙泉街道驿生路药店</t>
  </si>
  <si>
    <t>四川太极大邑县沙渠镇方圆路药店</t>
  </si>
  <si>
    <t>四川太极金牛区交大路第三药店</t>
  </si>
  <si>
    <t>四川太极武侯区科华街药店</t>
  </si>
  <si>
    <t>四川太极郫县郫筒镇东大街药店</t>
  </si>
  <si>
    <t>四川太极清江东路2药店</t>
  </si>
  <si>
    <t>四川太极锦江区合欢树街药店</t>
  </si>
  <si>
    <t>四川太极锦江区榕声路店</t>
  </si>
  <si>
    <t>四川太极成华区万宇路药店</t>
  </si>
  <si>
    <t>四川太极崇州中心店</t>
  </si>
  <si>
    <t>四川太极大邑县晋原镇子龙路店</t>
  </si>
  <si>
    <t>四川太极邛崃市羊安镇永康大道药店</t>
  </si>
  <si>
    <t>四川太极高新区中和街道柳荫街药店</t>
  </si>
  <si>
    <t>四川太极都江堰奎光路中段药店</t>
  </si>
  <si>
    <t>四川太极光华村街药店</t>
  </si>
  <si>
    <t>四川太极土龙路药店</t>
  </si>
  <si>
    <t>四川太极成华区华康路药店</t>
  </si>
  <si>
    <t>四川太极武侯区顺和街店</t>
  </si>
  <si>
    <t>四川太极都江堰聚源镇药店</t>
  </si>
  <si>
    <t>四川太极怀远店</t>
  </si>
  <si>
    <t>四川太极成华区二环路北四段药店（汇融名城）</t>
  </si>
  <si>
    <t>四川太极双流区东升街道三强西路药店</t>
  </si>
  <si>
    <t>四川太极都江堰药店</t>
  </si>
  <si>
    <t>四川太极锦江区柳翠路药店</t>
  </si>
  <si>
    <t>四川太极清江东路药店</t>
  </si>
  <si>
    <t>四川太极金牛区黄苑东街药店</t>
  </si>
  <si>
    <t>四川太极高新区大源北街药店</t>
  </si>
  <si>
    <t>四川太极成华区新怡路店</t>
  </si>
  <si>
    <t>四川太极锦江区庆云南街药店</t>
  </si>
  <si>
    <t>四川太极锦江区静明路药店</t>
  </si>
  <si>
    <t>四川太极青羊区北东街店</t>
  </si>
  <si>
    <t>四川太极锦江区水杉街药店</t>
  </si>
  <si>
    <t>四川太极成华区羊子山西路药店（兴元华盛）</t>
  </si>
  <si>
    <t>四川太极双流县西航港街道锦华路一段药店</t>
  </si>
  <si>
    <t>四川太极青羊区十二桥药店</t>
  </si>
  <si>
    <t>四川太极大邑县安仁镇千禧街药店</t>
  </si>
  <si>
    <t>四川太极金牛区金沙路药店</t>
  </si>
  <si>
    <t>四川太极崇州市崇阳镇尚贤坊街药店</t>
  </si>
  <si>
    <t>四川太极大药房连锁有限公司青羊区童子街药店</t>
  </si>
  <si>
    <t>四川太极沙河源药店</t>
  </si>
  <si>
    <t>四川太极新园大道药店</t>
  </si>
  <si>
    <t>四川太极高新天久北巷药店</t>
  </si>
  <si>
    <t>四川太极都江堰幸福镇翔凤路药店</t>
  </si>
  <si>
    <t>四川太极浆洗街药店</t>
  </si>
  <si>
    <t>四川太极大药房连锁有限公司武侯区聚萃街药店</t>
  </si>
  <si>
    <t>四川太极大药房连锁有限公司青羊区贝森北路药店</t>
  </si>
  <si>
    <t>四川太极大药房连锁有限公司成华区西林一街药店</t>
  </si>
  <si>
    <t>总计</t>
  </si>
  <si>
    <t>7月21日——7月23日 年中大促 会员积分兑换笔数、金额排名奖励</t>
  </si>
  <si>
    <t>排名情况</t>
  </si>
  <si>
    <t>2项第一</t>
  </si>
  <si>
    <t>笔数第二</t>
  </si>
  <si>
    <t>金额第二</t>
  </si>
  <si>
    <t>2项第二</t>
  </si>
  <si>
    <t>笔数并列第二</t>
  </si>
  <si>
    <t>合计奖励金额</t>
  </si>
  <si>
    <t>7月21日--7月23日 年中大促重点考核单品 排名奖励</t>
  </si>
  <si>
    <t>排名奖励</t>
  </si>
  <si>
    <t>注：该排名奖励于活动期间当晚已发放至各片区微信群（店长已领取），故将该奖励金额2242元发至王四维工资卡上。</t>
  </si>
  <si>
    <t xml:space="preserve">   </t>
  </si>
  <si>
    <t>时间</t>
  </si>
  <si>
    <t>逻辑日</t>
  </si>
  <si>
    <t>流水</t>
  </si>
  <si>
    <t>门店id</t>
  </si>
  <si>
    <t>总单金额</t>
  </si>
  <si>
    <t>细单id</t>
  </si>
  <si>
    <t>货品id</t>
  </si>
  <si>
    <t>货品名</t>
  </si>
  <si>
    <t>BCLASSID</t>
  </si>
  <si>
    <t>MCLASSID</t>
  </si>
  <si>
    <t>SCLASSID</t>
  </si>
  <si>
    <t>数量</t>
  </si>
  <si>
    <t>UNITPRICE</t>
  </si>
  <si>
    <t>细单金额</t>
  </si>
  <si>
    <t>成本价</t>
  </si>
  <si>
    <t>毛利</t>
  </si>
  <si>
    <t>INSIDERID</t>
  </si>
  <si>
    <t>销售人员</t>
  </si>
  <si>
    <t>ENTRYID</t>
  </si>
  <si>
    <t>LOTID</t>
  </si>
  <si>
    <t>LOTNO</t>
  </si>
  <si>
    <t>十滴水</t>
  </si>
  <si>
    <t>170706</t>
  </si>
  <si>
    <t>风油精</t>
  </si>
  <si>
    <t>180439</t>
  </si>
  <si>
    <t>藿香正气口服液</t>
  </si>
  <si>
    <t>17101595</t>
  </si>
  <si>
    <t>人丹</t>
  </si>
  <si>
    <t>1703003</t>
  </si>
  <si>
    <t>17081287</t>
  </si>
  <si>
    <t>16101061</t>
  </si>
  <si>
    <t>抽奖券Z</t>
  </si>
  <si>
    <t>.01</t>
  </si>
  <si>
    <t>麦力若牌红景天参杞牛磺酸口服液</t>
  </si>
  <si>
    <t>20180108</t>
  </si>
  <si>
    <t>180102</t>
  </si>
  <si>
    <t>17081266</t>
  </si>
  <si>
    <t>17061344</t>
  </si>
  <si>
    <t>藿香正气水</t>
  </si>
  <si>
    <t>180510</t>
  </si>
  <si>
    <t>复方板蓝根颗粒</t>
  </si>
  <si>
    <t>18010004</t>
  </si>
  <si>
    <t>17101815</t>
  </si>
  <si>
    <t>苯扎氯铵贴</t>
  </si>
  <si>
    <t>161110A</t>
  </si>
  <si>
    <t>17040134</t>
  </si>
  <si>
    <t>17050156</t>
  </si>
  <si>
    <t>17051281</t>
  </si>
  <si>
    <t>17040191</t>
  </si>
  <si>
    <t>1802035</t>
  </si>
  <si>
    <t>板蓝根颗粒</t>
  </si>
  <si>
    <t>1804010</t>
  </si>
  <si>
    <t>肠炎宁片</t>
  </si>
  <si>
    <t>1711007</t>
  </si>
  <si>
    <t>180458</t>
  </si>
  <si>
    <t>180462</t>
  </si>
  <si>
    <t>160905A</t>
  </si>
  <si>
    <t>60元代金券</t>
  </si>
  <si>
    <t>180541</t>
  </si>
  <si>
    <t>2018023</t>
  </si>
  <si>
    <t>2016045</t>
  </si>
  <si>
    <t>2017007</t>
  </si>
  <si>
    <t>2018020</t>
  </si>
  <si>
    <t>180204</t>
  </si>
  <si>
    <t>170822</t>
  </si>
  <si>
    <t>18010005</t>
  </si>
  <si>
    <t>17100018</t>
  </si>
  <si>
    <t>葡萄糖粉剂</t>
  </si>
  <si>
    <t>180326</t>
  </si>
  <si>
    <t>180427</t>
  </si>
  <si>
    <t>17110020</t>
  </si>
  <si>
    <t>20180603</t>
  </si>
  <si>
    <t>17081269</t>
  </si>
  <si>
    <t>180436</t>
  </si>
  <si>
    <t>防蚊花露水</t>
  </si>
  <si>
    <t>NTPY0123</t>
  </si>
  <si>
    <t>18010001</t>
  </si>
  <si>
    <t>夏桑菊颗粒</t>
  </si>
  <si>
    <t>17110090</t>
  </si>
  <si>
    <t>180406</t>
  </si>
  <si>
    <t>170803</t>
  </si>
  <si>
    <t>复方利血平氨苯蝶啶片</t>
  </si>
  <si>
    <t>171135</t>
  </si>
  <si>
    <t>180130</t>
  </si>
  <si>
    <t>18020008</t>
  </si>
  <si>
    <t>17081267</t>
  </si>
  <si>
    <t>180213</t>
  </si>
  <si>
    <t>1703013</t>
  </si>
  <si>
    <t>聚乙烯吡咯烷酮碘（0.2%碘伏消毒液）</t>
  </si>
  <si>
    <t>180521</t>
  </si>
  <si>
    <t>纱布绷带</t>
  </si>
  <si>
    <t>A180132</t>
  </si>
  <si>
    <t>A170973</t>
  </si>
  <si>
    <t>A180740</t>
  </si>
  <si>
    <t>京万红软膏</t>
  </si>
  <si>
    <t>212223</t>
  </si>
  <si>
    <t>云南白药气雾剂</t>
  </si>
  <si>
    <t>ZAB1827</t>
  </si>
  <si>
    <t>ZLB1704</t>
  </si>
  <si>
    <t>ZBB1805</t>
  </si>
  <si>
    <t>161121D</t>
  </si>
  <si>
    <t>180227B</t>
  </si>
  <si>
    <t>180326I</t>
  </si>
  <si>
    <t>医用棉签</t>
  </si>
  <si>
    <t>A180608</t>
  </si>
  <si>
    <t>C1003</t>
  </si>
  <si>
    <t>金银花露饮料</t>
  </si>
  <si>
    <t>20171013</t>
  </si>
  <si>
    <t>桂附地黄片</t>
  </si>
  <si>
    <t>17010001</t>
  </si>
  <si>
    <t>金银花露</t>
  </si>
  <si>
    <t>20180315</t>
  </si>
  <si>
    <t>1803059</t>
  </si>
  <si>
    <t>1804072</t>
  </si>
  <si>
    <t>清凉油</t>
  </si>
  <si>
    <t>170723</t>
  </si>
  <si>
    <t>20170802</t>
  </si>
  <si>
    <t>20170803</t>
  </si>
  <si>
    <t>20170601</t>
  </si>
  <si>
    <t>17020026</t>
  </si>
  <si>
    <t>2018030</t>
  </si>
  <si>
    <t>180110</t>
  </si>
  <si>
    <t>170311</t>
  </si>
  <si>
    <t>180513</t>
  </si>
  <si>
    <t>180606</t>
  </si>
  <si>
    <t>C1002</t>
  </si>
  <si>
    <t>菊花</t>
  </si>
  <si>
    <t>180400031</t>
  </si>
  <si>
    <t>清凉油（龙虎）</t>
  </si>
  <si>
    <t>160905</t>
  </si>
  <si>
    <t>20180404</t>
  </si>
  <si>
    <t>云南白药</t>
  </si>
  <si>
    <t>ZCA1820</t>
  </si>
  <si>
    <t>一次性使用检查手套</t>
  </si>
  <si>
    <t>20180301</t>
  </si>
  <si>
    <t>20180110</t>
  </si>
  <si>
    <t>云南白药创可贴</t>
  </si>
  <si>
    <t>PHE1781</t>
  </si>
  <si>
    <t>20170702</t>
  </si>
  <si>
    <t>医用胶带</t>
  </si>
  <si>
    <t>20170929</t>
  </si>
  <si>
    <t>75%消毒酒精</t>
  </si>
  <si>
    <t>B1014</t>
  </si>
  <si>
    <t>医用压敏胶带</t>
  </si>
  <si>
    <t>18020616</t>
  </si>
  <si>
    <t>医用脱脂纱布垫</t>
  </si>
  <si>
    <t>A180312</t>
  </si>
  <si>
    <t>菊花(太极牌)</t>
  </si>
  <si>
    <t>1804011</t>
  </si>
  <si>
    <t>1807021</t>
  </si>
  <si>
    <t>18030013</t>
  </si>
  <si>
    <t>17031144</t>
  </si>
  <si>
    <t>17060484</t>
  </si>
  <si>
    <t>180354</t>
  </si>
  <si>
    <t>180319</t>
  </si>
  <si>
    <t>180407</t>
  </si>
  <si>
    <t>1703002</t>
  </si>
  <si>
    <t>17120911</t>
  </si>
  <si>
    <t>金银花</t>
  </si>
  <si>
    <t>180501</t>
  </si>
  <si>
    <t>18050602</t>
  </si>
  <si>
    <t>麦冬</t>
  </si>
  <si>
    <t>17121821</t>
  </si>
  <si>
    <t>细单流水</t>
  </si>
  <si>
    <t>大</t>
  </si>
  <si>
    <t>中</t>
  </si>
  <si>
    <t>小</t>
  </si>
  <si>
    <t>单价</t>
  </si>
  <si>
    <t>CLERKID</t>
  </si>
  <si>
    <t>17101822</t>
  </si>
  <si>
    <t>斧标正红花油</t>
  </si>
  <si>
    <t>R171269</t>
  </si>
  <si>
    <t>R180313</t>
  </si>
  <si>
    <t>R171161</t>
  </si>
  <si>
    <t>正骨水</t>
  </si>
  <si>
    <t>1704150</t>
  </si>
  <si>
    <t>1704151</t>
  </si>
  <si>
    <t>213254</t>
  </si>
  <si>
    <t>湿润烧伤膏</t>
  </si>
  <si>
    <t>1700903K</t>
  </si>
  <si>
    <t>1701403K</t>
  </si>
  <si>
    <t>1701603K</t>
  </si>
  <si>
    <t>A180212</t>
  </si>
  <si>
    <t>20171208</t>
  </si>
  <si>
    <t>20180205</t>
  </si>
  <si>
    <t>171012P</t>
  </si>
  <si>
    <t>170802I</t>
  </si>
  <si>
    <t>PDB1808</t>
  </si>
  <si>
    <t>ZGB1704</t>
  </si>
  <si>
    <t>ZKB1701</t>
  </si>
  <si>
    <t>ZHB1764</t>
  </si>
  <si>
    <t>A170571</t>
  </si>
  <si>
    <t>A171170</t>
  </si>
  <si>
    <t>飞雕牌皮肤消毒液(75#消毒酒精)</t>
  </si>
  <si>
    <t>180405</t>
  </si>
  <si>
    <t>180602</t>
  </si>
  <si>
    <t>碘伏消毒液</t>
  </si>
  <si>
    <t>20180119</t>
  </si>
  <si>
    <t>弹性绷带(无纺布自粘弹性绷带)</t>
  </si>
  <si>
    <t>20171010</t>
  </si>
  <si>
    <t>20180302</t>
  </si>
  <si>
    <t>接触性创面敷贴</t>
  </si>
  <si>
    <t>20170920</t>
  </si>
  <si>
    <t>20171105</t>
  </si>
  <si>
    <t>流水id</t>
  </si>
  <si>
    <t>流水细单id</t>
  </si>
  <si>
    <t>人血白蛋白</t>
  </si>
  <si>
    <t>201801A005</t>
  </si>
  <si>
    <t>201802A016</t>
  </si>
  <si>
    <t>阿道夫人参自然洗发水</t>
  </si>
  <si>
    <t>DJ048204</t>
  </si>
  <si>
    <t>蜂蜜</t>
  </si>
  <si>
    <t>20171101</t>
  </si>
  <si>
    <t>天然维生素E软胶囊（养生堂）</t>
  </si>
  <si>
    <t>20171106</t>
  </si>
  <si>
    <t xml:space="preserve">冷酸灵自然白双重抗敏感牙膏
</t>
  </si>
  <si>
    <t>160624</t>
  </si>
  <si>
    <t>20171009</t>
  </si>
  <si>
    <t>170607</t>
  </si>
  <si>
    <t xml:space="preserve">冷酸灵祛火抗敏牙膏
</t>
  </si>
  <si>
    <t>170425</t>
  </si>
  <si>
    <t>玫瑰花破壁饮片</t>
  </si>
  <si>
    <t>18040201</t>
  </si>
  <si>
    <t>医用护理垫</t>
  </si>
  <si>
    <t>20180102</t>
  </si>
  <si>
    <t>妇科专用棉巾</t>
  </si>
  <si>
    <t>20170310</t>
  </si>
  <si>
    <t>20170606</t>
  </si>
  <si>
    <t>20170509</t>
  </si>
  <si>
    <t>20171202</t>
  </si>
  <si>
    <t>20171012</t>
  </si>
  <si>
    <t>定坤丹</t>
  </si>
  <si>
    <t>146180107</t>
  </si>
  <si>
    <t>也花也果深层补水蚕丝面膜</t>
  </si>
  <si>
    <t>CSBS180317</t>
  </si>
  <si>
    <t>也花也果完美7日补水组合装</t>
  </si>
  <si>
    <t>XAWM180307</t>
  </si>
  <si>
    <t>170523</t>
  </si>
  <si>
    <t>20180226</t>
  </si>
  <si>
    <t>20180312</t>
  </si>
  <si>
    <t>20171108</t>
  </si>
  <si>
    <t>云南白药牙膏</t>
  </si>
  <si>
    <t>F26</t>
  </si>
  <si>
    <t>20171110</t>
  </si>
  <si>
    <t>20170318</t>
  </si>
  <si>
    <t>20171031</t>
  </si>
  <si>
    <t>茯苓红豆薏米粉</t>
  </si>
  <si>
    <t>含牛初乳奶酥片</t>
  </si>
  <si>
    <t>20180522</t>
  </si>
  <si>
    <t>20210430N01</t>
  </si>
  <si>
    <t>菊花破壁饮片</t>
  </si>
  <si>
    <t>20170322</t>
  </si>
  <si>
    <t>20170928</t>
  </si>
  <si>
    <t>黄芪破壁饮片</t>
  </si>
  <si>
    <t>20180412</t>
  </si>
  <si>
    <t>复方阿胶浆</t>
  </si>
  <si>
    <t>1608044</t>
  </si>
  <si>
    <t>1705047</t>
  </si>
  <si>
    <t>薇诺娜极润保湿BB霜</t>
  </si>
  <si>
    <t>171023J1S</t>
  </si>
  <si>
    <t>阿法林润康胶囊片剂</t>
  </si>
  <si>
    <t>20180310</t>
  </si>
  <si>
    <t>20170903</t>
  </si>
  <si>
    <t>20170306</t>
  </si>
  <si>
    <t>20201208F09</t>
  </si>
  <si>
    <t>豆笔祛痘印凝胶</t>
  </si>
  <si>
    <t>C0117/YX</t>
  </si>
  <si>
    <t>百雀羚草本水嫩倍现盈透精华水</t>
  </si>
  <si>
    <t>1R07FS11</t>
  </si>
  <si>
    <t>百雀羚草本水嫩净透精华洁面乳</t>
  </si>
  <si>
    <t>5N09JS11</t>
  </si>
  <si>
    <t>鱼腥草破壁饮片</t>
  </si>
  <si>
    <t>20171107</t>
  </si>
  <si>
    <t>阿胶（太极天胶）</t>
  </si>
  <si>
    <t>16050017</t>
  </si>
  <si>
    <t>一叶子黄瓜补水天才面膜</t>
  </si>
  <si>
    <t>HEHMMU</t>
  </si>
  <si>
    <t>一叶子海藻玻尿酸补水保湿面膜</t>
  </si>
  <si>
    <t>HF8XHUS</t>
  </si>
  <si>
    <t>百雀羚水嫩倍现臻美套装</t>
  </si>
  <si>
    <t>6N12SR11</t>
  </si>
  <si>
    <t>当归破壁饮片</t>
  </si>
  <si>
    <t>18060101</t>
  </si>
  <si>
    <t>白燕窝燕盏（正典燕窝）</t>
  </si>
  <si>
    <t>11006030</t>
  </si>
  <si>
    <t>20180502</t>
  </si>
  <si>
    <t>百雀羚草本水嫩倍现保湿精华霜</t>
  </si>
  <si>
    <t>1R08FS11</t>
  </si>
  <si>
    <t>2R03MS31</t>
  </si>
  <si>
    <t>20171006</t>
  </si>
  <si>
    <t>20170324</t>
  </si>
  <si>
    <t>珍珠贝泌素亮采补水面膜</t>
  </si>
  <si>
    <t>8F0140301</t>
  </si>
  <si>
    <t>20170223</t>
  </si>
  <si>
    <t>20180325</t>
  </si>
  <si>
    <t>20180402</t>
  </si>
  <si>
    <t>黄芪颗粒</t>
  </si>
  <si>
    <t>170917</t>
  </si>
  <si>
    <t>20180202</t>
  </si>
  <si>
    <t>电子血压计</t>
  </si>
  <si>
    <t>201801L</t>
  </si>
  <si>
    <t>20210512N04</t>
  </si>
  <si>
    <t>20180606</t>
  </si>
  <si>
    <t>20180605</t>
  </si>
  <si>
    <t>20171118</t>
  </si>
  <si>
    <t>20180306</t>
  </si>
  <si>
    <t>陈皮破壁饮片</t>
  </si>
  <si>
    <t>甜橙味奶酥片</t>
  </si>
  <si>
    <t>20180313</t>
  </si>
  <si>
    <t>20180601</t>
  </si>
  <si>
    <t>丹参破壁饮片</t>
  </si>
  <si>
    <t>20180409</t>
  </si>
  <si>
    <t>猴头菇燕麦山药粉</t>
  </si>
  <si>
    <t>17111202</t>
  </si>
  <si>
    <t>天然维生素C咀嚼片</t>
  </si>
  <si>
    <t>20171112</t>
  </si>
  <si>
    <t>阿胶红糖</t>
  </si>
  <si>
    <t>20180227</t>
  </si>
  <si>
    <t>生姜红糖</t>
  </si>
  <si>
    <t>20180122</t>
  </si>
  <si>
    <t>枸杞红糖</t>
  </si>
  <si>
    <t>核桃芝麻黑豆粉</t>
  </si>
  <si>
    <t>18022203</t>
  </si>
  <si>
    <t>莲子茯苓芡实粉</t>
  </si>
  <si>
    <t>18051202</t>
  </si>
  <si>
    <t>20180414</t>
  </si>
  <si>
    <t>20180305</t>
  </si>
  <si>
    <t>16050020</t>
  </si>
  <si>
    <t>20170302</t>
  </si>
  <si>
    <t>20170804</t>
  </si>
  <si>
    <t>20180105</t>
  </si>
  <si>
    <t>京润珍珠京润珍珠粉美白保湿面膜</t>
  </si>
  <si>
    <t>6F018047</t>
  </si>
  <si>
    <t xml:space="preserve">薇姿温泉矿物水活清润爽肤水 </t>
  </si>
  <si>
    <t>20180101</t>
  </si>
  <si>
    <t>201712A126</t>
  </si>
  <si>
    <t>京润珍珠珍珠塑颜澈亮眼霜</t>
  </si>
  <si>
    <t>7D0361101</t>
  </si>
  <si>
    <t>20210523F20</t>
  </si>
  <si>
    <t>补肾益寿胶囊</t>
  </si>
  <si>
    <t>17120060</t>
  </si>
  <si>
    <t>薇诺娜舒缓控油凝露</t>
  </si>
  <si>
    <t>180117J1S</t>
  </si>
  <si>
    <t>薇诺娜舒缓控油爽肤水</t>
  </si>
  <si>
    <t>171201S1J</t>
  </si>
  <si>
    <t>薇诺娜柔润保湿霜</t>
  </si>
  <si>
    <t>180425S1J</t>
  </si>
  <si>
    <t>20171102</t>
  </si>
  <si>
    <t>20180401</t>
  </si>
  <si>
    <t>20210418N08</t>
  </si>
  <si>
    <t>16050018</t>
  </si>
  <si>
    <t>146170207</t>
  </si>
  <si>
    <t>146170312</t>
  </si>
  <si>
    <t>146171269</t>
  </si>
  <si>
    <t>云南白药金口健牙膏</t>
  </si>
  <si>
    <t>20210518B17</t>
  </si>
  <si>
    <t>20210323D21</t>
  </si>
  <si>
    <t>1801003</t>
  </si>
  <si>
    <t>XAWM180426</t>
  </si>
  <si>
    <t>20180204</t>
  </si>
  <si>
    <t>氨糖软骨素钙片</t>
  </si>
  <si>
    <t>20180318D</t>
  </si>
  <si>
    <t>20180510D</t>
  </si>
  <si>
    <t>3M26UR11</t>
  </si>
  <si>
    <t>20180420</t>
  </si>
  <si>
    <t>170804</t>
  </si>
  <si>
    <t>146170534</t>
  </si>
  <si>
    <t>录入日期</t>
  </si>
  <si>
    <t>奖励申请ID</t>
  </si>
  <si>
    <t>会员卡号</t>
  </si>
  <si>
    <t>会员</t>
  </si>
  <si>
    <t>礼品ID</t>
  </si>
  <si>
    <t>礼品</t>
  </si>
  <si>
    <t>礼品规格</t>
  </si>
  <si>
    <t>礼品基本单位</t>
  </si>
  <si>
    <t>礼品数量</t>
  </si>
  <si>
    <t>所抵积分</t>
  </si>
  <si>
    <t>有效期至</t>
  </si>
  <si>
    <t>状态</t>
  </si>
  <si>
    <t>录入人</t>
  </si>
  <si>
    <t>门店操作码</t>
  </si>
  <si>
    <t>礼品操作码</t>
  </si>
  <si>
    <t>会员ID</t>
  </si>
  <si>
    <t>当前积分</t>
  </si>
  <si>
    <t>录入人操作码</t>
  </si>
  <si>
    <t>礼品生产厂家ID</t>
  </si>
  <si>
    <t>0931186</t>
  </si>
  <si>
    <t>田小丽</t>
  </si>
  <si>
    <t>太极桐君阁冲剂（200积分）</t>
  </si>
  <si>
    <t>200积分</t>
  </si>
  <si>
    <t>袋</t>
  </si>
  <si>
    <t>正常</t>
  </si>
  <si>
    <t>庄静</t>
  </si>
  <si>
    <t>30030127</t>
  </si>
  <si>
    <t>TJDYFXJXXYZWXLYD</t>
  </si>
  <si>
    <t>TJTJGCJ</t>
  </si>
  <si>
    <t>9112</t>
  </si>
  <si>
    <t>太极绵阳冲剂（200积分）</t>
  </si>
  <si>
    <t>TJMYCJ</t>
  </si>
  <si>
    <t>13550298556</t>
  </si>
  <si>
    <t>舒洁梅</t>
  </si>
  <si>
    <t>30033396</t>
  </si>
  <si>
    <t>0931833</t>
  </si>
  <si>
    <t>罗小双</t>
  </si>
  <si>
    <t>3000962</t>
  </si>
  <si>
    <t>30000962</t>
  </si>
  <si>
    <t>0929449</t>
  </si>
  <si>
    <t>宛桂英</t>
  </si>
  <si>
    <t>防蚊花露水（200积分）</t>
  </si>
  <si>
    <t>瓶</t>
  </si>
  <si>
    <t>29996616</t>
  </si>
  <si>
    <t>FFHLS</t>
  </si>
  <si>
    <t>银耳（400积分）</t>
  </si>
  <si>
    <t>400积分</t>
  </si>
  <si>
    <t>YE</t>
  </si>
  <si>
    <t xml:space="preserve">29996616
</t>
  </si>
  <si>
    <t>0929476</t>
  </si>
  <si>
    <t>李桂华</t>
  </si>
  <si>
    <t xml:space="preserve">29996869
</t>
  </si>
  <si>
    <t>0931179</t>
  </si>
  <si>
    <t>欧翠华</t>
  </si>
  <si>
    <t>30032898</t>
  </si>
  <si>
    <t>1056562</t>
  </si>
  <si>
    <t>陈淑华</t>
  </si>
  <si>
    <t>王馨</t>
  </si>
  <si>
    <t>30034645</t>
  </si>
  <si>
    <t>SCTJDYFLSYXGSWJQGPJDJALYD101453</t>
  </si>
  <si>
    <t>10927</t>
  </si>
  <si>
    <t>15984804522</t>
  </si>
  <si>
    <t>高鸿江</t>
  </si>
  <si>
    <t xml:space="preserve">30034645
</t>
  </si>
  <si>
    <t>1108252</t>
  </si>
  <si>
    <t>杨琳</t>
  </si>
  <si>
    <t>阿道夫洗发水（1000积分）</t>
  </si>
  <si>
    <t>500g</t>
  </si>
  <si>
    <t>周燕</t>
  </si>
  <si>
    <t>29999503</t>
  </si>
  <si>
    <t>CHQHYLYD</t>
  </si>
  <si>
    <t>ADFXFS</t>
  </si>
  <si>
    <t>9331</t>
  </si>
  <si>
    <t>0257048</t>
  </si>
  <si>
    <t>王忠惠</t>
  </si>
  <si>
    <t>吕彩霞</t>
  </si>
  <si>
    <t>CHQCJDLYD</t>
  </si>
  <si>
    <t>LCX7006</t>
  </si>
  <si>
    <t>13880317121</t>
  </si>
  <si>
    <t>曾佳丽</t>
  </si>
  <si>
    <t>JJQNFLD</t>
  </si>
  <si>
    <t>9220</t>
  </si>
  <si>
    <t>1415356</t>
  </si>
  <si>
    <t>李涛</t>
  </si>
  <si>
    <t>30024923</t>
  </si>
  <si>
    <t>1124041</t>
  </si>
  <si>
    <t>陈川建</t>
  </si>
  <si>
    <t>百合康维生素C含片（1000积分）</t>
  </si>
  <si>
    <t>1000积分</t>
  </si>
  <si>
    <t>盒</t>
  </si>
  <si>
    <t>于春莲</t>
  </si>
  <si>
    <t>GXQMFDDXDYD</t>
  </si>
  <si>
    <t>BHKWSSCHP</t>
  </si>
  <si>
    <t>YCL5471</t>
  </si>
  <si>
    <t>8048620</t>
  </si>
  <si>
    <t>杨泽明</t>
  </si>
  <si>
    <t>胡建梅</t>
  </si>
  <si>
    <t>流水号：30030203</t>
  </si>
  <si>
    <t>TJDYFSJD</t>
  </si>
  <si>
    <t>HJM6472</t>
  </si>
  <si>
    <t>1388049</t>
  </si>
  <si>
    <t>董光亮</t>
  </si>
  <si>
    <t>刘新</t>
  </si>
  <si>
    <t xml:space="preserve">30034734
</t>
  </si>
  <si>
    <t>TJDYFGXQTLLYD</t>
  </si>
  <si>
    <t>LX6830</t>
  </si>
  <si>
    <t>1313333</t>
  </si>
  <si>
    <t>李永凤</t>
  </si>
  <si>
    <t>闵雪</t>
  </si>
  <si>
    <t>30036786</t>
  </si>
  <si>
    <t>QLSYAZYKDDYD</t>
  </si>
  <si>
    <t>9138</t>
  </si>
  <si>
    <t>1348781</t>
  </si>
  <si>
    <t>梁华</t>
  </si>
  <si>
    <t>郑万利</t>
  </si>
  <si>
    <t xml:space="preserve">30032090
</t>
  </si>
  <si>
    <t>XDQMCDLD</t>
  </si>
  <si>
    <t>7662</t>
  </si>
  <si>
    <t>1412266</t>
  </si>
  <si>
    <t>陈昌良</t>
  </si>
  <si>
    <t>30031357</t>
  </si>
  <si>
    <t>1412290</t>
  </si>
  <si>
    <t>冉玲</t>
  </si>
  <si>
    <t xml:space="preserve">30024030
</t>
  </si>
  <si>
    <t>1412400</t>
  </si>
  <si>
    <t>胡忠英</t>
  </si>
  <si>
    <t>30015601</t>
  </si>
  <si>
    <t>1206981</t>
  </si>
  <si>
    <t>谢兰</t>
  </si>
  <si>
    <t>30034463</t>
  </si>
  <si>
    <t>1348851</t>
  </si>
  <si>
    <t>吴成红</t>
  </si>
  <si>
    <t>30015215</t>
  </si>
  <si>
    <t>1114499</t>
  </si>
  <si>
    <t>代联国</t>
  </si>
  <si>
    <t>乌发露（1000积分）</t>
  </si>
  <si>
    <t xml:space="preserve">30013503
</t>
  </si>
  <si>
    <t>WFL</t>
  </si>
  <si>
    <t>1130530</t>
  </si>
  <si>
    <t>沈学庆</t>
  </si>
  <si>
    <t>菊花（400积分）</t>
  </si>
  <si>
    <t>听</t>
  </si>
  <si>
    <t xml:space="preserve">黄梅 </t>
  </si>
  <si>
    <t>30034317</t>
  </si>
  <si>
    <t>DYXJYZNMGDDTYYD</t>
  </si>
  <si>
    <t>JH</t>
  </si>
  <si>
    <t>HM4081</t>
  </si>
  <si>
    <t>13618096851</t>
  </si>
  <si>
    <t>刘良菊</t>
  </si>
  <si>
    <t>29996853</t>
  </si>
  <si>
    <t>0948219</t>
  </si>
  <si>
    <t>王建国</t>
  </si>
  <si>
    <t>300034285</t>
  </si>
  <si>
    <t>1243268</t>
  </si>
  <si>
    <t>赖栋斐</t>
  </si>
  <si>
    <t>30023060</t>
  </si>
  <si>
    <t>1114002</t>
  </si>
  <si>
    <t>代蕊</t>
  </si>
  <si>
    <t>29992402</t>
  </si>
  <si>
    <t>1282013</t>
  </si>
  <si>
    <t>倪军</t>
  </si>
  <si>
    <t>李秀芳</t>
  </si>
  <si>
    <t>30032653</t>
  </si>
  <si>
    <t>JNQHYDJYD</t>
  </si>
  <si>
    <t>LXF6456</t>
  </si>
  <si>
    <t>1073416</t>
  </si>
  <si>
    <t>莫明英</t>
  </si>
  <si>
    <t>1050930</t>
  </si>
  <si>
    <t>唐璐</t>
  </si>
  <si>
    <t>30019425</t>
  </si>
  <si>
    <t xml:space="preserve">29999503
</t>
  </si>
  <si>
    <t>13678059709</t>
  </si>
  <si>
    <t>寇海虹</t>
  </si>
  <si>
    <t>18030031522</t>
  </si>
  <si>
    <t>1447544</t>
  </si>
  <si>
    <t>常志高</t>
  </si>
  <si>
    <t>魏津</t>
  </si>
  <si>
    <t>TJDYFGHYD</t>
  </si>
  <si>
    <t>7583</t>
  </si>
  <si>
    <t>1109425</t>
  </si>
  <si>
    <t>黄国建</t>
  </si>
  <si>
    <t>30031392</t>
  </si>
  <si>
    <t>1319569</t>
  </si>
  <si>
    <t>万众一</t>
  </si>
  <si>
    <t xml:space="preserve">30033394
</t>
  </si>
  <si>
    <t>1259200</t>
  </si>
  <si>
    <t>廖野</t>
  </si>
  <si>
    <t xml:space="preserve">李红梅 </t>
  </si>
  <si>
    <t>流水号：30029016</t>
  </si>
  <si>
    <t>SCTJDYFLSYXGSXJXWJZWYXLYD102567</t>
  </si>
  <si>
    <t>LHM4196</t>
  </si>
  <si>
    <t>043537</t>
  </si>
  <si>
    <t>池静</t>
  </si>
  <si>
    <t>林霞</t>
  </si>
  <si>
    <t>30033162</t>
  </si>
  <si>
    <t>TJDYFCZD</t>
  </si>
  <si>
    <t>9983</t>
  </si>
  <si>
    <t>0929543</t>
  </si>
  <si>
    <t>李铭</t>
  </si>
  <si>
    <t>30032522</t>
  </si>
  <si>
    <t>0117365</t>
  </si>
  <si>
    <t>徐隆珍</t>
  </si>
  <si>
    <t>姜萍</t>
  </si>
  <si>
    <t>30033401</t>
  </si>
  <si>
    <t>SCTJDYFLSYXGSCHQXLYJYD103199</t>
  </si>
  <si>
    <t>10590</t>
  </si>
  <si>
    <t>1236230</t>
  </si>
  <si>
    <t>巍蓉</t>
  </si>
  <si>
    <t>高艳</t>
  </si>
  <si>
    <t>DYXJYZDHGDYD</t>
  </si>
  <si>
    <t>7947</t>
  </si>
  <si>
    <t>1216276</t>
  </si>
  <si>
    <t>李红萍</t>
  </si>
  <si>
    <t>1295076</t>
  </si>
  <si>
    <t>何苗（1550）</t>
  </si>
  <si>
    <t>30001453</t>
  </si>
  <si>
    <t>1041122</t>
  </si>
  <si>
    <t>封钦文</t>
  </si>
  <si>
    <t>13378117608</t>
  </si>
  <si>
    <t>张根茂</t>
  </si>
  <si>
    <t>王燕丽</t>
  </si>
  <si>
    <t>收银流水号30028594（绵阳玄麦柑桔）</t>
  </si>
  <si>
    <t>TJDYFXJWJXLYD</t>
  </si>
  <si>
    <t>7317</t>
  </si>
  <si>
    <t>1248768</t>
  </si>
  <si>
    <t>张丽</t>
  </si>
  <si>
    <t>窦潘</t>
  </si>
  <si>
    <t>流水号：30032778</t>
  </si>
  <si>
    <t>TJDYFHYD</t>
  </si>
  <si>
    <t>DP6884</t>
  </si>
  <si>
    <t>1072354</t>
  </si>
  <si>
    <t>张晓娟</t>
  </si>
  <si>
    <t>30012014</t>
  </si>
  <si>
    <t>收银流水号30028594（绵阳夏桑菊）</t>
  </si>
  <si>
    <t>18502830055</t>
  </si>
  <si>
    <t>周春燕</t>
  </si>
  <si>
    <t xml:space="preserve">30009491
</t>
  </si>
  <si>
    <t xml:space="preserve">3000491
</t>
  </si>
  <si>
    <t>收银流水号30028594（桐君阁夏桑菊颗粒）</t>
  </si>
  <si>
    <t>17828126225</t>
  </si>
  <si>
    <t>程丹</t>
  </si>
  <si>
    <t>肖瑶</t>
  </si>
  <si>
    <t>30032614</t>
  </si>
  <si>
    <t>QYQHHBHLYD</t>
  </si>
  <si>
    <t>11231</t>
  </si>
  <si>
    <t>8006420</t>
  </si>
  <si>
    <t>王德君</t>
  </si>
  <si>
    <t>毛静静</t>
  </si>
  <si>
    <t>30032548</t>
  </si>
  <si>
    <t>CHQHTLYD</t>
  </si>
  <si>
    <t>7050</t>
  </si>
  <si>
    <t>1221099</t>
  </si>
  <si>
    <t>罗瑞明</t>
  </si>
  <si>
    <t>29986068
流水号</t>
  </si>
  <si>
    <t>流水号29986068</t>
  </si>
  <si>
    <t>1357111</t>
  </si>
  <si>
    <t>余珩</t>
  </si>
  <si>
    <t>赵君兰</t>
  </si>
  <si>
    <t>TJDYFJJQTYJYD</t>
  </si>
  <si>
    <t>8903</t>
  </si>
  <si>
    <t>1000201</t>
  </si>
  <si>
    <t>黄小花</t>
  </si>
  <si>
    <t xml:space="preserve">流水号30031235
</t>
  </si>
  <si>
    <t>流水号30031235</t>
  </si>
  <si>
    <t>1136143</t>
  </si>
  <si>
    <t>冯正会</t>
  </si>
  <si>
    <t>单菊</t>
  </si>
  <si>
    <t>30019923</t>
  </si>
  <si>
    <t>LQYQDJYD</t>
  </si>
  <si>
    <t>9130</t>
  </si>
  <si>
    <t>0024038</t>
  </si>
  <si>
    <t>万柏兰</t>
  </si>
  <si>
    <t>李秀辉</t>
  </si>
  <si>
    <t>流水号：30030790</t>
  </si>
  <si>
    <t>DYXJYZZLLD</t>
  </si>
  <si>
    <t>LXH6733</t>
  </si>
  <si>
    <t>1129354</t>
  </si>
  <si>
    <t>黄桂花</t>
  </si>
  <si>
    <t>33031489</t>
  </si>
  <si>
    <t>15928549057</t>
  </si>
  <si>
    <t>严菊英</t>
  </si>
  <si>
    <t>30031404</t>
  </si>
  <si>
    <t>13608034218</t>
  </si>
  <si>
    <t>魏贤蓉</t>
  </si>
  <si>
    <t xml:space="preserve">朱朝霞 </t>
  </si>
  <si>
    <t>30029538</t>
  </si>
  <si>
    <t>XDQXFZFJBLYD</t>
  </si>
  <si>
    <t>ZCX</t>
  </si>
  <si>
    <t>1463810</t>
  </si>
  <si>
    <t>缪燕</t>
  </si>
  <si>
    <t>1352659</t>
  </si>
  <si>
    <t>高大鹏</t>
  </si>
  <si>
    <t>李蕊如</t>
  </si>
  <si>
    <t>30031196</t>
  </si>
  <si>
    <t>GXQDYBJYD</t>
  </si>
  <si>
    <t>11109</t>
  </si>
  <si>
    <t>1049148</t>
  </si>
  <si>
    <t>李女士</t>
  </si>
  <si>
    <t>30030979</t>
  </si>
  <si>
    <t>18782421344</t>
  </si>
  <si>
    <t>段莉超</t>
  </si>
  <si>
    <t>陈文芳</t>
  </si>
  <si>
    <t>30030865</t>
  </si>
  <si>
    <t>JNQJDLDSYD</t>
  </si>
  <si>
    <t>CWF6607</t>
  </si>
  <si>
    <t>1275841</t>
  </si>
  <si>
    <t>王宝珍</t>
  </si>
  <si>
    <t>张琴</t>
  </si>
  <si>
    <t>积分兑换。夏桑菊，板蓝根颗粒，玄麦甘桔颗粒各一袋</t>
  </si>
  <si>
    <t>XJDSZMJD</t>
  </si>
  <si>
    <t>ZQ5406</t>
  </si>
  <si>
    <t>1319019</t>
  </si>
  <si>
    <t>王云华</t>
  </si>
  <si>
    <t>流水号30030201</t>
  </si>
  <si>
    <t>0285853</t>
  </si>
  <si>
    <t>胡春梅</t>
  </si>
  <si>
    <t xml:space="preserve">流水号：3011157
</t>
  </si>
  <si>
    <t>1292192</t>
  </si>
  <si>
    <t>邱镜琳</t>
  </si>
  <si>
    <t>钱芳</t>
  </si>
  <si>
    <t>30013992</t>
  </si>
  <si>
    <t>TJDYFQJDLYD</t>
  </si>
  <si>
    <t>QF6989</t>
  </si>
  <si>
    <t>1091477</t>
  </si>
  <si>
    <t>杨文耀</t>
  </si>
  <si>
    <t>临时</t>
  </si>
  <si>
    <t>王美</t>
  </si>
  <si>
    <t>JJQGYQJYD</t>
  </si>
  <si>
    <t>9192</t>
  </si>
  <si>
    <t>1051097</t>
  </si>
  <si>
    <t>孔且吉</t>
  </si>
  <si>
    <t>1292059</t>
  </si>
  <si>
    <t>李金凤</t>
  </si>
  <si>
    <t>30030080</t>
  </si>
  <si>
    <t>1118974</t>
  </si>
  <si>
    <t>吴静林</t>
  </si>
  <si>
    <t xml:space="preserve">30030056
</t>
  </si>
  <si>
    <t>30030056</t>
  </si>
  <si>
    <t>15881525739</t>
  </si>
  <si>
    <t>30029556</t>
  </si>
  <si>
    <t>13790593641</t>
  </si>
  <si>
    <t>30028814</t>
  </si>
  <si>
    <t>30029126</t>
  </si>
  <si>
    <t>18608232273</t>
  </si>
  <si>
    <t>曾厚全</t>
  </si>
  <si>
    <t>30028918</t>
  </si>
  <si>
    <t xml:space="preserve">30028918
</t>
  </si>
  <si>
    <t>13518104756</t>
  </si>
  <si>
    <t xml:space="preserve">王晗 </t>
  </si>
  <si>
    <t>30023681</t>
  </si>
  <si>
    <t>SCTJCHQWYLYD</t>
  </si>
  <si>
    <t>WH</t>
  </si>
  <si>
    <t>0288376</t>
  </si>
  <si>
    <t>郑其林</t>
  </si>
  <si>
    <t>流水号：29981917</t>
  </si>
  <si>
    <t>0913228</t>
  </si>
  <si>
    <t>刘塘</t>
  </si>
  <si>
    <t xml:space="preserve">30029158
</t>
  </si>
  <si>
    <t>1018452</t>
  </si>
  <si>
    <t>张婵</t>
  </si>
  <si>
    <t xml:space="preserve">30029239
</t>
  </si>
  <si>
    <t>1413828</t>
  </si>
  <si>
    <t>王弟？</t>
  </si>
  <si>
    <t>30004912</t>
  </si>
  <si>
    <t>1243713</t>
  </si>
  <si>
    <t>付小丹</t>
  </si>
  <si>
    <t>1273334</t>
  </si>
  <si>
    <t>伏玲玲</t>
  </si>
  <si>
    <t xml:space="preserve">杨素芬 </t>
  </si>
  <si>
    <t>30028879</t>
  </si>
  <si>
    <t>TJDYFXBD</t>
  </si>
  <si>
    <t>YSF4093</t>
  </si>
  <si>
    <t>1433820</t>
  </si>
  <si>
    <t>*阳</t>
  </si>
  <si>
    <t>30028731</t>
  </si>
  <si>
    <t>13980969545</t>
  </si>
  <si>
    <t>蔡志蓉</t>
  </si>
  <si>
    <t>流水号30022555</t>
  </si>
  <si>
    <t>15828315857</t>
  </si>
  <si>
    <t>彭长生</t>
  </si>
  <si>
    <t>流水号30020103</t>
  </si>
  <si>
    <t>1333334</t>
  </si>
  <si>
    <t>周五华</t>
  </si>
  <si>
    <t>30027785</t>
  </si>
  <si>
    <t>13882207816</t>
  </si>
  <si>
    <t>彭艳</t>
  </si>
  <si>
    <t>流水号30028169</t>
  </si>
  <si>
    <t>030852</t>
  </si>
  <si>
    <t>牟锦霞</t>
  </si>
  <si>
    <t xml:space="preserve">任会茹 </t>
  </si>
  <si>
    <t>3028184
桐君阁夏桑菊</t>
  </si>
  <si>
    <t>TJDYFQLZXYD</t>
  </si>
  <si>
    <t>RHR4187</t>
  </si>
  <si>
    <t>流水号 30028169</t>
  </si>
  <si>
    <t>15282828210</t>
  </si>
  <si>
    <t>钟青</t>
  </si>
  <si>
    <t>30028184   绵阳板蓝根</t>
  </si>
  <si>
    <t>1324678</t>
  </si>
  <si>
    <t>许玮明</t>
  </si>
  <si>
    <t>殷岱菊</t>
  </si>
  <si>
    <t>CHSBQNYLD</t>
  </si>
  <si>
    <t>YDJ5527</t>
  </si>
  <si>
    <t>13320996781</t>
  </si>
  <si>
    <t>周玉梅</t>
  </si>
  <si>
    <t>梅茜</t>
  </si>
  <si>
    <t>年中大促积分兑换</t>
  </si>
  <si>
    <t>TJDYFSLLYD</t>
  </si>
  <si>
    <t>9895</t>
  </si>
  <si>
    <t>13618014132</t>
  </si>
  <si>
    <t>刘慧清</t>
  </si>
  <si>
    <t>流水号30022480</t>
  </si>
  <si>
    <t>流水号3002248030022480</t>
  </si>
  <si>
    <t>0914866</t>
  </si>
  <si>
    <t>李燕</t>
  </si>
  <si>
    <t>流水号30027843</t>
  </si>
  <si>
    <t>1019391</t>
  </si>
  <si>
    <t>赵健</t>
  </si>
  <si>
    <t>胡荣琼</t>
  </si>
  <si>
    <t>流水号30025666</t>
  </si>
  <si>
    <t>TJDYFQYQGHCJYD</t>
  </si>
  <si>
    <t>8798</t>
  </si>
  <si>
    <t>1019974</t>
  </si>
  <si>
    <t>谭培金</t>
  </si>
  <si>
    <t>罗婷</t>
  </si>
  <si>
    <t xml:space="preserve">30026846
</t>
  </si>
  <si>
    <t>TJDYFGXQXYDDYD</t>
  </si>
  <si>
    <t>8940</t>
  </si>
  <si>
    <t>18030506562</t>
  </si>
  <si>
    <t>吴子英</t>
  </si>
  <si>
    <t>30025428</t>
  </si>
  <si>
    <t>8047474</t>
  </si>
  <si>
    <t>戴宾凤</t>
  </si>
  <si>
    <t>杨素芬</t>
  </si>
  <si>
    <t>30025728</t>
  </si>
  <si>
    <t>TJDYFSHYYD</t>
  </si>
  <si>
    <t>YANGSUFEN</t>
  </si>
  <si>
    <t>15108188487</t>
  </si>
  <si>
    <t>罗琴</t>
  </si>
  <si>
    <t>年中大促会员积分换</t>
  </si>
  <si>
    <t>13668177192</t>
  </si>
  <si>
    <t>李若</t>
  </si>
  <si>
    <t>黄玲</t>
  </si>
  <si>
    <t>30025280</t>
  </si>
  <si>
    <t>SCTJDYFLSYXGSWHQKHJYD</t>
  </si>
  <si>
    <t>HL5519</t>
  </si>
  <si>
    <t>1218089</t>
  </si>
  <si>
    <t>黄明举</t>
  </si>
  <si>
    <t>1004459</t>
  </si>
  <si>
    <t>谢一常</t>
  </si>
  <si>
    <t>马雪</t>
  </si>
  <si>
    <t>29976526</t>
  </si>
  <si>
    <t>SCTJDYFLSYXGSJJQJMLYD102478</t>
  </si>
  <si>
    <t>maxue</t>
  </si>
  <si>
    <t>0285989</t>
  </si>
  <si>
    <t>伍加燕</t>
  </si>
  <si>
    <t>流水号：30025245</t>
  </si>
  <si>
    <t>13880613415</t>
  </si>
  <si>
    <t>韩旭</t>
  </si>
  <si>
    <t>15928665918</t>
  </si>
  <si>
    <t>徐兴忠</t>
  </si>
  <si>
    <t>1267600</t>
  </si>
  <si>
    <t>郑继莲</t>
  </si>
  <si>
    <t>0915892</t>
  </si>
  <si>
    <t>张攀</t>
  </si>
  <si>
    <t>13540606850</t>
  </si>
  <si>
    <t>杜素群</t>
  </si>
  <si>
    <t>李甜甜</t>
  </si>
  <si>
    <t>30024960</t>
  </si>
  <si>
    <t>PXPTZKHYLYD</t>
  </si>
  <si>
    <t>10186</t>
  </si>
  <si>
    <t>18981955750</t>
  </si>
  <si>
    <t>李彩清</t>
  </si>
  <si>
    <t>流水号30024694</t>
  </si>
  <si>
    <t>15208368971</t>
  </si>
  <si>
    <t>吴刚</t>
  </si>
  <si>
    <t xml:space="preserve">高文棋 </t>
  </si>
  <si>
    <t>SCTJDYFLSYXGSQYQBSBLYD103198</t>
  </si>
  <si>
    <t>GWQ4086</t>
  </si>
  <si>
    <t>13980124596</t>
  </si>
  <si>
    <t>王巧</t>
  </si>
  <si>
    <t>29996997</t>
  </si>
  <si>
    <t>15828193762</t>
  </si>
  <si>
    <t>王明琴</t>
  </si>
  <si>
    <t>13088131519</t>
  </si>
  <si>
    <t>石光荣</t>
  </si>
  <si>
    <t>板蓝根两包</t>
  </si>
  <si>
    <t>夏桑菊两袋</t>
  </si>
  <si>
    <t>玄麦一袋</t>
  </si>
  <si>
    <t>1336765</t>
  </si>
  <si>
    <t>张晓霞</t>
  </si>
  <si>
    <t>1338932</t>
  </si>
  <si>
    <t>蒋永凡</t>
  </si>
  <si>
    <t>王芳</t>
  </si>
  <si>
    <t>流水号30023281</t>
  </si>
  <si>
    <t>GXQZHJDLYJYD</t>
  </si>
  <si>
    <t>WF6123</t>
  </si>
  <si>
    <t>1290501</t>
  </si>
  <si>
    <t>刘皓轩</t>
  </si>
  <si>
    <t>37803-3</t>
  </si>
  <si>
    <t>13982037527</t>
  </si>
  <si>
    <t>刘忠凯</t>
  </si>
  <si>
    <t>35102-2,35101-2,35100-2</t>
  </si>
  <si>
    <t>1089400</t>
  </si>
  <si>
    <t>史云梅</t>
  </si>
  <si>
    <t>桐君阁复方板蓝根颗粒一代，桐君阁玄麦甘桔颗粒一代</t>
  </si>
  <si>
    <t>8068125</t>
  </si>
  <si>
    <t>流水号：30023195</t>
  </si>
  <si>
    <t>1080847</t>
  </si>
  <si>
    <t>杨建</t>
  </si>
  <si>
    <t>35102-1</t>
  </si>
  <si>
    <t>1039126</t>
  </si>
  <si>
    <t>薛春梅</t>
  </si>
  <si>
    <t>37803-3,35100-1,35101-1,35102-1</t>
  </si>
  <si>
    <t>1108250</t>
  </si>
  <si>
    <t>孔祥军</t>
  </si>
  <si>
    <t>1092409</t>
  </si>
  <si>
    <t>付德英</t>
  </si>
  <si>
    <t>30022931</t>
  </si>
  <si>
    <t>1109343</t>
  </si>
  <si>
    <t>争先生</t>
  </si>
  <si>
    <t>30010327</t>
  </si>
  <si>
    <t xml:space="preserve">300102014
</t>
  </si>
  <si>
    <t>1243289</t>
  </si>
  <si>
    <t>邵珍珍</t>
  </si>
  <si>
    <t xml:space="preserve">30009706
</t>
  </si>
  <si>
    <t>1072443</t>
  </si>
  <si>
    <t>张琼</t>
  </si>
  <si>
    <t xml:space="preserve">30001453
</t>
  </si>
  <si>
    <t>1317765</t>
  </si>
  <si>
    <t>何德君</t>
  </si>
  <si>
    <t>积分兑换，夏桑菊颗粒，玄麦甘桔颗粒颗粒 各一袋</t>
  </si>
  <si>
    <t>18908061951</t>
  </si>
  <si>
    <t>孔素琳</t>
  </si>
  <si>
    <t>30022680</t>
  </si>
  <si>
    <t>1348278</t>
  </si>
  <si>
    <t>陈益国</t>
  </si>
  <si>
    <t>30020578</t>
  </si>
  <si>
    <t>18080838972</t>
  </si>
  <si>
    <t>唐叔</t>
  </si>
  <si>
    <t>杨科</t>
  </si>
  <si>
    <t xml:space="preserve">流水号30016440
</t>
  </si>
  <si>
    <t>DJYJZLD</t>
  </si>
  <si>
    <t>8073</t>
  </si>
  <si>
    <t>1021475</t>
  </si>
  <si>
    <t>冯德福</t>
  </si>
  <si>
    <t>30022505</t>
  </si>
  <si>
    <t>15928128837</t>
  </si>
  <si>
    <t>唐善卫</t>
  </si>
  <si>
    <t>流水号30016314</t>
  </si>
  <si>
    <t>1292688</t>
  </si>
  <si>
    <t>黄玉书</t>
  </si>
  <si>
    <t xml:space="preserve">流水号30016207
</t>
  </si>
  <si>
    <t>1292709</t>
  </si>
  <si>
    <t>李小林</t>
  </si>
  <si>
    <t xml:space="preserve">流水号30015922
</t>
  </si>
  <si>
    <t>流水号30016207</t>
  </si>
  <si>
    <t>1387019</t>
  </si>
  <si>
    <t>陈群</t>
  </si>
  <si>
    <t xml:space="preserve">
流水号30013816</t>
  </si>
  <si>
    <t>1327753</t>
  </si>
  <si>
    <t>田春红</t>
  </si>
  <si>
    <t xml:space="preserve">流水号30013779
</t>
  </si>
  <si>
    <t>流水号30013779</t>
  </si>
  <si>
    <t>1031288</t>
  </si>
  <si>
    <t>黄玉英</t>
  </si>
  <si>
    <t>1271761</t>
  </si>
  <si>
    <t>徐太勇</t>
  </si>
  <si>
    <t xml:space="preserve">30021207
</t>
  </si>
  <si>
    <t>1269323</t>
  </si>
  <si>
    <t>周梦潇</t>
  </si>
  <si>
    <t>流水号：30018894</t>
  </si>
  <si>
    <t>1300085</t>
  </si>
  <si>
    <t>周世富</t>
  </si>
  <si>
    <t>聂丽</t>
  </si>
  <si>
    <t>流水号：30020871</t>
  </si>
  <si>
    <t>TJDYFDJYYD</t>
  </si>
  <si>
    <t>8594</t>
  </si>
  <si>
    <t>1242197</t>
  </si>
  <si>
    <t>郭娟</t>
  </si>
  <si>
    <t>黄姣</t>
  </si>
  <si>
    <t>CHQWKLYD</t>
  </si>
  <si>
    <t>10951</t>
  </si>
  <si>
    <t>1228627</t>
  </si>
  <si>
    <t>朱春梅</t>
  </si>
  <si>
    <t>流水号：30021951</t>
  </si>
  <si>
    <t>13540216595</t>
  </si>
  <si>
    <t>刘阿姨</t>
  </si>
  <si>
    <t>30021704</t>
  </si>
  <si>
    <t>13668244846</t>
  </si>
  <si>
    <t>郭清</t>
  </si>
  <si>
    <t>王伽璐</t>
  </si>
  <si>
    <t>29958759</t>
  </si>
  <si>
    <t>SCTJCHQXYLD</t>
  </si>
  <si>
    <t>9599</t>
  </si>
  <si>
    <t>13982197055</t>
  </si>
  <si>
    <t>周莉</t>
  </si>
  <si>
    <t>流水号29990614桐君阁复方板蓝根颗粒</t>
  </si>
  <si>
    <t>SCTJDYFLSYXGSQYQTZJYD102935</t>
  </si>
  <si>
    <t>ZL4549</t>
  </si>
  <si>
    <t>1405166</t>
  </si>
  <si>
    <t>郑华芬</t>
  </si>
  <si>
    <t>流水号29982906（桐君阁夏桑菊颗粒）</t>
  </si>
  <si>
    <t>1440847</t>
  </si>
  <si>
    <t>付正姣</t>
  </si>
  <si>
    <t>胡光宾</t>
  </si>
  <si>
    <t>JJQSSJYD</t>
  </si>
  <si>
    <t>HGB6662</t>
  </si>
  <si>
    <t>1314996</t>
  </si>
  <si>
    <t>杨明学</t>
  </si>
  <si>
    <t>1139150</t>
  </si>
  <si>
    <t>诸军</t>
  </si>
  <si>
    <t>30015061</t>
  </si>
  <si>
    <t>30015019</t>
  </si>
  <si>
    <t>13541195491</t>
  </si>
  <si>
    <t>王福梅</t>
  </si>
  <si>
    <t>王娜</t>
  </si>
  <si>
    <t>SCTJDYFLSYXGSPXPTZYHLDNDYD</t>
  </si>
  <si>
    <t>10847</t>
  </si>
  <si>
    <t>1262884</t>
  </si>
  <si>
    <t>林莹</t>
  </si>
  <si>
    <t>13708058800</t>
  </si>
  <si>
    <t>李强</t>
  </si>
  <si>
    <t>流水号;30019948</t>
  </si>
  <si>
    <t>18508223312</t>
  </si>
  <si>
    <t>李伟</t>
  </si>
  <si>
    <t>1073914</t>
  </si>
  <si>
    <t>张巧玲</t>
  </si>
  <si>
    <t>张芙蓉</t>
  </si>
  <si>
    <t>30019924</t>
  </si>
  <si>
    <t>GXTJBXYD</t>
  </si>
  <si>
    <t>11106</t>
  </si>
  <si>
    <t>1413838</t>
  </si>
  <si>
    <t>刘碧辉</t>
  </si>
  <si>
    <t>1325823</t>
  </si>
  <si>
    <t>李娟</t>
  </si>
  <si>
    <t>谭凤旭</t>
  </si>
  <si>
    <t>30019396</t>
  </si>
  <si>
    <t>SCTJJJQQYNJYD</t>
  </si>
  <si>
    <t>8763</t>
  </si>
  <si>
    <t>1447964</t>
  </si>
  <si>
    <t>施永良</t>
  </si>
  <si>
    <t>30019210</t>
  </si>
  <si>
    <t>1082232</t>
  </si>
  <si>
    <t>陈小燕</t>
  </si>
  <si>
    <t>流水号：30019087</t>
  </si>
  <si>
    <t>15908196470</t>
  </si>
  <si>
    <t>林思敏</t>
  </si>
  <si>
    <t xml:space="preserve">30016923
</t>
  </si>
  <si>
    <t>TJDYFQJDL2YD</t>
  </si>
  <si>
    <t>8400</t>
  </si>
  <si>
    <t>1258277</t>
  </si>
  <si>
    <t>梁敏</t>
  </si>
  <si>
    <t>方晓敏</t>
  </si>
  <si>
    <t>30015761</t>
  </si>
  <si>
    <t>8068</t>
  </si>
  <si>
    <t>13541204926</t>
  </si>
  <si>
    <t>黄孃孃</t>
  </si>
  <si>
    <t>周有惠</t>
  </si>
  <si>
    <t>ZYH5698</t>
  </si>
  <si>
    <t>1412573</t>
  </si>
  <si>
    <t>陈兰</t>
  </si>
  <si>
    <t xml:space="preserve">流水号：30016608
</t>
  </si>
  <si>
    <t>1266851</t>
  </si>
  <si>
    <t>张伟</t>
  </si>
  <si>
    <t>1092371</t>
  </si>
  <si>
    <t>张崇华</t>
  </si>
  <si>
    <t>30015199</t>
  </si>
  <si>
    <t>1264469</t>
  </si>
  <si>
    <t>涂晓红</t>
  </si>
  <si>
    <t>张群</t>
  </si>
  <si>
    <t>流水号30013352</t>
  </si>
  <si>
    <t>DYXARZQXJYD</t>
  </si>
  <si>
    <t>ZQ6232</t>
  </si>
  <si>
    <t>1262931</t>
  </si>
  <si>
    <t>徐敏</t>
  </si>
  <si>
    <t>1354786</t>
  </si>
  <si>
    <t>刘志群</t>
  </si>
  <si>
    <t>1232323</t>
  </si>
  <si>
    <t>洪俊英</t>
  </si>
  <si>
    <t>30014865</t>
  </si>
  <si>
    <t>1132174</t>
  </si>
  <si>
    <t>贾跃明</t>
  </si>
  <si>
    <t>30015290</t>
  </si>
  <si>
    <t xml:space="preserve">30015290   </t>
  </si>
  <si>
    <t>1217006</t>
  </si>
  <si>
    <t>张竹</t>
  </si>
  <si>
    <t>1259154</t>
  </si>
  <si>
    <t>董宗均</t>
  </si>
  <si>
    <t>积分兑换。复方板蓝根颗粒一袋</t>
  </si>
  <si>
    <t>1290529</t>
  </si>
  <si>
    <t>何碧超</t>
  </si>
  <si>
    <t>积分兑换，复方板蓝根颗粒，夏桑菊颗粒各一袋</t>
  </si>
  <si>
    <t>1029246</t>
  </si>
  <si>
    <t>沈庆霞</t>
  </si>
  <si>
    <t>积分兑换，夏桑菊，复方板蓝根颗粒，玄麦甘桔颗粒各一袋</t>
  </si>
  <si>
    <t>0964366</t>
  </si>
  <si>
    <t>朱玉</t>
  </si>
  <si>
    <t>何倩倩</t>
  </si>
  <si>
    <t>流水号：0964366</t>
  </si>
  <si>
    <t>10983</t>
  </si>
  <si>
    <t>1433948</t>
  </si>
  <si>
    <t>刘翠华</t>
  </si>
  <si>
    <t>30014603</t>
  </si>
  <si>
    <t>15982312942</t>
  </si>
  <si>
    <t>李</t>
  </si>
  <si>
    <t>邹惠</t>
  </si>
  <si>
    <t>SLQDSJDSQXLYD</t>
  </si>
  <si>
    <t>ZH5501</t>
  </si>
  <si>
    <t>0926760</t>
  </si>
  <si>
    <t>侯宏儒</t>
  </si>
  <si>
    <t>13308096939</t>
  </si>
  <si>
    <t>王洪伟</t>
  </si>
  <si>
    <t xml:space="preserve">流水号30013812
</t>
  </si>
  <si>
    <t>1040438</t>
  </si>
  <si>
    <t>江文</t>
  </si>
  <si>
    <t>13558817885</t>
  </si>
  <si>
    <t>30013651</t>
  </si>
  <si>
    <t>18782974253</t>
  </si>
  <si>
    <t>王舰</t>
  </si>
  <si>
    <t>流水号：30012046</t>
  </si>
  <si>
    <t>15828139640</t>
  </si>
  <si>
    <t>徐波</t>
  </si>
  <si>
    <t>30013632</t>
  </si>
  <si>
    <t>1290487</t>
  </si>
  <si>
    <t>伍开兴</t>
  </si>
  <si>
    <t>1061287</t>
  </si>
  <si>
    <t>孔维永</t>
  </si>
  <si>
    <t>舒海燕</t>
  </si>
  <si>
    <t xml:space="preserve">30012742
</t>
  </si>
  <si>
    <t>CHQEHLBSDYDHRMC</t>
  </si>
  <si>
    <t>SHY5641</t>
  </si>
  <si>
    <t>1277347</t>
  </si>
  <si>
    <t>王静</t>
  </si>
  <si>
    <t>流水号30013172</t>
  </si>
  <si>
    <t>1464866</t>
  </si>
  <si>
    <t>杨菊</t>
  </si>
  <si>
    <t>流水号30011799</t>
  </si>
  <si>
    <t>0926107</t>
  </si>
  <si>
    <t>王建琴</t>
  </si>
  <si>
    <t>30013011</t>
  </si>
  <si>
    <t>13541286048</t>
  </si>
  <si>
    <t>刘玉</t>
  </si>
  <si>
    <t>30012362</t>
  </si>
  <si>
    <t>1247369</t>
  </si>
  <si>
    <t>张心全</t>
  </si>
  <si>
    <t xml:space="preserve">30012645
</t>
  </si>
  <si>
    <t>1243712</t>
  </si>
  <si>
    <t>李应金</t>
  </si>
  <si>
    <t>1061239</t>
  </si>
  <si>
    <t>林秀琼</t>
  </si>
  <si>
    <t>30012566</t>
  </si>
  <si>
    <t>0952790</t>
  </si>
  <si>
    <t>邵琼</t>
  </si>
  <si>
    <t>1118111</t>
  </si>
  <si>
    <t>彭冬梅</t>
  </si>
  <si>
    <t xml:space="preserve">30012252
</t>
  </si>
  <si>
    <t xml:space="preserve">30012239
</t>
  </si>
  <si>
    <t>1207997</t>
  </si>
  <si>
    <t>何志坚</t>
  </si>
  <si>
    <t>30011984</t>
  </si>
  <si>
    <t>1286660</t>
  </si>
  <si>
    <t>庞群</t>
  </si>
  <si>
    <t xml:space="preserve">刘丹 </t>
  </si>
  <si>
    <t>零售流水：30012176</t>
  </si>
  <si>
    <t>LD</t>
  </si>
  <si>
    <t>15928668615</t>
  </si>
  <si>
    <t>曹宇</t>
  </si>
  <si>
    <t xml:space="preserve">30009162
</t>
  </si>
  <si>
    <t>13980552040</t>
  </si>
  <si>
    <t>鲁顺华</t>
  </si>
  <si>
    <t>杨文英</t>
  </si>
  <si>
    <t>流水号：30009967</t>
  </si>
  <si>
    <t>DJYSPYLYD</t>
  </si>
  <si>
    <t>YWY6506</t>
  </si>
  <si>
    <t>1344227</t>
  </si>
  <si>
    <t>任礼</t>
  </si>
  <si>
    <t>流水号30011371</t>
  </si>
  <si>
    <t>13990534678</t>
  </si>
  <si>
    <t>李成云</t>
  </si>
  <si>
    <t>30012660</t>
  </si>
  <si>
    <t>13684026665</t>
  </si>
  <si>
    <t>兰城义</t>
  </si>
  <si>
    <t>流水号30011384</t>
  </si>
  <si>
    <t>13458546360</t>
  </si>
  <si>
    <t>罗贤</t>
  </si>
  <si>
    <t>1258682</t>
  </si>
  <si>
    <t>罗裕林</t>
  </si>
  <si>
    <t>30011291</t>
  </si>
  <si>
    <t>1290458</t>
  </si>
  <si>
    <t>王均</t>
  </si>
  <si>
    <t>18384279098</t>
  </si>
  <si>
    <t>罗长林</t>
  </si>
  <si>
    <t>叶娟</t>
  </si>
  <si>
    <t>29989641积分兑换</t>
  </si>
  <si>
    <t>DYXSQZFYLYD</t>
  </si>
  <si>
    <t>7661</t>
  </si>
  <si>
    <t>9910833积分兑换</t>
  </si>
  <si>
    <t>0947428</t>
  </si>
  <si>
    <t>杨琴</t>
  </si>
  <si>
    <t>流水号：30011005</t>
  </si>
  <si>
    <t>035254</t>
  </si>
  <si>
    <t>30006819积分兑换</t>
  </si>
  <si>
    <t>1265409</t>
  </si>
  <si>
    <t>余桂华</t>
  </si>
  <si>
    <t>30005895积分兑换</t>
  </si>
  <si>
    <t>1340458</t>
  </si>
  <si>
    <t>石秀珍</t>
  </si>
  <si>
    <t>29999695</t>
  </si>
  <si>
    <t xml:space="preserve">30010669
</t>
  </si>
  <si>
    <t>13689024826</t>
  </si>
  <si>
    <t>任秀英</t>
  </si>
  <si>
    <t>30010801</t>
  </si>
  <si>
    <t>15828664005</t>
  </si>
  <si>
    <t>罗成玉</t>
  </si>
  <si>
    <t>13540274565</t>
  </si>
  <si>
    <t>XI</t>
  </si>
  <si>
    <t>1412072</t>
  </si>
  <si>
    <t>张杰</t>
  </si>
  <si>
    <t>1352926</t>
  </si>
  <si>
    <t>易凌</t>
  </si>
  <si>
    <t>1129421</t>
  </si>
  <si>
    <t>何玉兰</t>
  </si>
  <si>
    <t>30010031</t>
  </si>
  <si>
    <t>1402654</t>
  </si>
  <si>
    <t>马桃</t>
  </si>
  <si>
    <t>流水号：30009983</t>
  </si>
  <si>
    <t>15388153589</t>
  </si>
  <si>
    <t>肖时惠</t>
  </si>
  <si>
    <t>30009915</t>
  </si>
  <si>
    <t>18108182233</t>
  </si>
  <si>
    <t>1397185</t>
  </si>
  <si>
    <t>鲍民锐</t>
  </si>
  <si>
    <t>13981879575</t>
  </si>
  <si>
    <t>孙普兵</t>
  </si>
  <si>
    <t>1274369</t>
  </si>
  <si>
    <t>周季虹</t>
  </si>
  <si>
    <t>欧姆龙电子血压计（5000积分）</t>
  </si>
  <si>
    <t>5000积分</t>
  </si>
  <si>
    <t>OMLDZXYJ</t>
  </si>
  <si>
    <t>02884804395</t>
  </si>
  <si>
    <t>雍国顶</t>
  </si>
  <si>
    <t>30009189</t>
  </si>
  <si>
    <t>1449090</t>
  </si>
  <si>
    <t>王和林</t>
  </si>
  <si>
    <t xml:space="preserve">黄娟 </t>
  </si>
  <si>
    <t xml:space="preserve">流水号：30002821
</t>
  </si>
  <si>
    <t>TJDYFQYQJSJYD</t>
  </si>
  <si>
    <t>HJ4188</t>
  </si>
  <si>
    <t>15228765435</t>
  </si>
  <si>
    <t>陈富凤</t>
  </si>
  <si>
    <t>李青燕</t>
  </si>
  <si>
    <t>SCTJDYFLSYXGSJJQHHSYD</t>
  </si>
  <si>
    <t>9829</t>
  </si>
  <si>
    <t>13980135061</t>
  </si>
  <si>
    <t>肖平贵</t>
  </si>
  <si>
    <t>1333495</t>
  </si>
  <si>
    <t>赵志</t>
  </si>
  <si>
    <t>30006778</t>
  </si>
  <si>
    <t>彭蓉</t>
  </si>
  <si>
    <t>7687</t>
  </si>
  <si>
    <t>1327929</t>
  </si>
  <si>
    <t>陈水清</t>
  </si>
  <si>
    <t>流水号3007868</t>
  </si>
  <si>
    <t>1292626</t>
  </si>
  <si>
    <t>杨春</t>
  </si>
  <si>
    <t xml:space="preserve">流水号30007825
</t>
  </si>
  <si>
    <t>18209847626</t>
  </si>
  <si>
    <t>李未</t>
  </si>
  <si>
    <t>流水号29993355</t>
  </si>
  <si>
    <t>1037497</t>
  </si>
  <si>
    <t>谭玉琼</t>
  </si>
  <si>
    <t>13378126749</t>
  </si>
  <si>
    <t>王思群</t>
  </si>
  <si>
    <t>钱亚辉</t>
  </si>
  <si>
    <t>30005185</t>
  </si>
  <si>
    <t>DJYKGLZDYD</t>
  </si>
  <si>
    <t>9731</t>
  </si>
  <si>
    <t>1121736</t>
  </si>
  <si>
    <t>车兴汉</t>
  </si>
  <si>
    <t>1217074</t>
  </si>
  <si>
    <t>李彩虹</t>
  </si>
  <si>
    <t>1125705</t>
  </si>
  <si>
    <t>冯廷香</t>
  </si>
  <si>
    <t>30000600</t>
  </si>
  <si>
    <t>13550154065</t>
  </si>
  <si>
    <t>喻樵</t>
  </si>
  <si>
    <t>29999403</t>
  </si>
  <si>
    <t>1091989</t>
  </si>
  <si>
    <t>魏敏慧</t>
  </si>
  <si>
    <t xml:space="preserve">30006594
</t>
  </si>
  <si>
    <t>1211398</t>
  </si>
  <si>
    <t>陈桂群</t>
  </si>
  <si>
    <t>0941510</t>
  </si>
  <si>
    <t>唐萍</t>
  </si>
  <si>
    <t>郭祥</t>
  </si>
  <si>
    <t>30006069</t>
  </si>
  <si>
    <t>TJDYFZZXYD</t>
  </si>
  <si>
    <t>GX5623</t>
  </si>
  <si>
    <t>1251164</t>
  </si>
  <si>
    <t>蔡明玉</t>
  </si>
  <si>
    <t>1346620</t>
  </si>
  <si>
    <t>杨继全</t>
  </si>
  <si>
    <t>何丽萍</t>
  </si>
  <si>
    <t>29990954</t>
  </si>
  <si>
    <t>DJYJYZYD</t>
  </si>
  <si>
    <t>HLP6492</t>
  </si>
  <si>
    <t>1333452</t>
  </si>
  <si>
    <t>李秀琼</t>
  </si>
  <si>
    <t>30000674</t>
  </si>
  <si>
    <t xml:space="preserve">29996857
</t>
  </si>
  <si>
    <t xml:space="preserve">29996857
</t>
  </si>
  <si>
    <t>8017985</t>
  </si>
  <si>
    <t>郑丽</t>
  </si>
  <si>
    <t>1203934</t>
  </si>
  <si>
    <t>郑邦明</t>
  </si>
  <si>
    <t xml:space="preserve">29993652
</t>
  </si>
  <si>
    <t>0910837</t>
  </si>
  <si>
    <t>王奉杰</t>
  </si>
  <si>
    <t>30000904</t>
  </si>
  <si>
    <t>1094259</t>
  </si>
  <si>
    <t>牟文炬</t>
  </si>
  <si>
    <t>1307950</t>
  </si>
  <si>
    <t>余忠成</t>
  </si>
  <si>
    <t>1074274</t>
  </si>
  <si>
    <t>丁玮</t>
  </si>
  <si>
    <t>13618080701</t>
  </si>
  <si>
    <t>林锦</t>
  </si>
  <si>
    <t>1220241</t>
  </si>
  <si>
    <t>王明亮</t>
  </si>
  <si>
    <t>0929489</t>
  </si>
  <si>
    <t>唐继军</t>
  </si>
  <si>
    <t xml:space="preserve">30000062
</t>
  </si>
  <si>
    <t>1365476</t>
  </si>
  <si>
    <t>何晓磊</t>
  </si>
  <si>
    <t xml:space="preserve">30002897
</t>
  </si>
  <si>
    <t>1247838</t>
  </si>
  <si>
    <t>谭春</t>
  </si>
  <si>
    <t>流水号30000499</t>
  </si>
  <si>
    <t>13980586867</t>
  </si>
  <si>
    <t>植威</t>
  </si>
  <si>
    <t xml:space="preserve">
</t>
  </si>
  <si>
    <t>0913902</t>
  </si>
  <si>
    <t>张道苏</t>
  </si>
  <si>
    <t>流水号29998985</t>
  </si>
  <si>
    <t>1358907</t>
  </si>
  <si>
    <t>邓明秀</t>
  </si>
  <si>
    <t>30001781</t>
  </si>
  <si>
    <t>1433822</t>
  </si>
  <si>
    <t>李秦川</t>
  </si>
  <si>
    <t>30001705</t>
  </si>
  <si>
    <t xml:space="preserve">2999503
</t>
  </si>
  <si>
    <t>15328078523</t>
  </si>
  <si>
    <t>萧丽君</t>
  </si>
  <si>
    <t>8037816</t>
  </si>
  <si>
    <t>吴志英</t>
  </si>
  <si>
    <t>30001694</t>
  </si>
  <si>
    <t>1290396</t>
  </si>
  <si>
    <t>任宗贵</t>
  </si>
  <si>
    <t>30000062</t>
  </si>
  <si>
    <t>13438510815</t>
  </si>
  <si>
    <t>杨昆录</t>
  </si>
  <si>
    <t>29985228</t>
  </si>
  <si>
    <t>1347652</t>
  </si>
  <si>
    <t>王丽红</t>
  </si>
  <si>
    <t>18682693443</t>
  </si>
  <si>
    <t>张德怀</t>
  </si>
  <si>
    <t>29999088</t>
  </si>
  <si>
    <t>1257673</t>
  </si>
  <si>
    <t>张艳君</t>
  </si>
  <si>
    <t>流水号;1257673</t>
  </si>
  <si>
    <t>18010553736</t>
  </si>
  <si>
    <t>许明俊</t>
  </si>
  <si>
    <t>1334560</t>
  </si>
  <si>
    <t>何其禄</t>
  </si>
  <si>
    <t xml:space="preserve">莫晓菊 </t>
  </si>
  <si>
    <t>年中抵扣积分</t>
  </si>
  <si>
    <t>TJDYFJXJYD</t>
  </si>
  <si>
    <t>MXJ</t>
  </si>
  <si>
    <t>0905870</t>
  </si>
  <si>
    <t>夏方珍</t>
  </si>
  <si>
    <t>1059027</t>
  </si>
  <si>
    <t>周连民</t>
  </si>
  <si>
    <t>30000640</t>
  </si>
  <si>
    <t xml:space="preserve">2个 </t>
  </si>
  <si>
    <t>15928572212</t>
  </si>
  <si>
    <t>王敏</t>
  </si>
  <si>
    <t>30000260</t>
  </si>
  <si>
    <t>1265555</t>
  </si>
  <si>
    <t>王小婷</t>
  </si>
  <si>
    <t>30000159</t>
  </si>
  <si>
    <t>1118752</t>
  </si>
  <si>
    <t>刘素萍</t>
  </si>
  <si>
    <t>30000041</t>
  </si>
  <si>
    <t>1247385</t>
  </si>
  <si>
    <t>陈旭娥</t>
  </si>
  <si>
    <t>29999997</t>
  </si>
  <si>
    <t>1207855</t>
  </si>
  <si>
    <t>向万君</t>
  </si>
  <si>
    <t>30000004</t>
  </si>
  <si>
    <t>13847666966</t>
  </si>
  <si>
    <t>孙</t>
  </si>
  <si>
    <t>1320058</t>
  </si>
  <si>
    <t>朱素芬</t>
  </si>
  <si>
    <t>货品
货品ID：161755--2瓶</t>
  </si>
  <si>
    <t>1265572</t>
  </si>
  <si>
    <t>钟亚梅</t>
  </si>
  <si>
    <t>1259102</t>
  </si>
  <si>
    <t>吴建兴</t>
  </si>
  <si>
    <t>流水号29999824</t>
  </si>
  <si>
    <t>13541061900</t>
  </si>
  <si>
    <t>陈梅</t>
  </si>
  <si>
    <t>代珍慧</t>
  </si>
  <si>
    <t>29999843</t>
  </si>
  <si>
    <t>TJDYFQJD</t>
  </si>
  <si>
    <t>10892</t>
  </si>
  <si>
    <t>1260099</t>
  </si>
  <si>
    <t>付建东</t>
  </si>
  <si>
    <t xml:space="preserve">积分兑换一罐
</t>
  </si>
  <si>
    <t>1130130</t>
  </si>
  <si>
    <t>王德维</t>
  </si>
  <si>
    <t>29999050</t>
  </si>
  <si>
    <t>18982727552</t>
  </si>
  <si>
    <t>陈祖凤</t>
  </si>
  <si>
    <t xml:space="preserve">向海英 </t>
  </si>
  <si>
    <t>200积分兑换年中大促</t>
  </si>
  <si>
    <t>QYQBDJD</t>
  </si>
  <si>
    <t>XHY4024</t>
  </si>
  <si>
    <t>1437032</t>
  </si>
  <si>
    <t>杨秀珍</t>
  </si>
  <si>
    <t>李沙</t>
  </si>
  <si>
    <t>流水号：1437032</t>
  </si>
  <si>
    <t>LS6148</t>
  </si>
  <si>
    <t>13618992958</t>
  </si>
  <si>
    <t>许子章</t>
  </si>
  <si>
    <t>1318479</t>
  </si>
  <si>
    <t>陈小华</t>
  </si>
  <si>
    <t>货品ID：41077</t>
  </si>
  <si>
    <t>1040738</t>
  </si>
  <si>
    <t>鲜菊</t>
  </si>
  <si>
    <t>1313215</t>
  </si>
  <si>
    <t>魏玉林</t>
  </si>
  <si>
    <t xml:space="preserve">会员积分兑换，37050
</t>
  </si>
  <si>
    <t>1071314</t>
  </si>
  <si>
    <t>杨易</t>
  </si>
  <si>
    <t>18328430565</t>
  </si>
  <si>
    <t>曾文利</t>
  </si>
  <si>
    <t>0929404</t>
  </si>
  <si>
    <t>郑泽华</t>
  </si>
  <si>
    <t xml:space="preserve">29985129
</t>
  </si>
  <si>
    <t>29985129</t>
  </si>
  <si>
    <t>1323540</t>
  </si>
  <si>
    <t>涂虹玉</t>
  </si>
  <si>
    <t>李雪梅</t>
  </si>
  <si>
    <t xml:space="preserve">29989056
</t>
  </si>
  <si>
    <t>7403</t>
  </si>
  <si>
    <t>8068485</t>
  </si>
  <si>
    <t>张小英</t>
  </si>
  <si>
    <t>流水号：29983451</t>
  </si>
  <si>
    <t>035243</t>
  </si>
  <si>
    <t>张发兴</t>
  </si>
  <si>
    <t>流水号：29993693</t>
  </si>
  <si>
    <t>1275773</t>
  </si>
  <si>
    <t>李吉林</t>
  </si>
  <si>
    <t>积分兑换，id161755</t>
  </si>
  <si>
    <t>1118945</t>
  </si>
  <si>
    <t>隆正文</t>
  </si>
  <si>
    <t>29997485</t>
  </si>
  <si>
    <t>13880058915</t>
  </si>
  <si>
    <t>王茜</t>
  </si>
  <si>
    <t>0949906</t>
  </si>
  <si>
    <t>赵敏</t>
  </si>
  <si>
    <t>1293705</t>
  </si>
  <si>
    <t>13668174089</t>
  </si>
  <si>
    <t>卿立志</t>
  </si>
  <si>
    <t>29997270</t>
  </si>
  <si>
    <t>1348713</t>
  </si>
  <si>
    <t>刘东</t>
  </si>
  <si>
    <t>流水号：29996746</t>
  </si>
  <si>
    <t>1257645</t>
  </si>
  <si>
    <t>张玉芬</t>
  </si>
  <si>
    <t>1258453</t>
  </si>
  <si>
    <t>张永珍</t>
  </si>
  <si>
    <t>13551006030</t>
  </si>
  <si>
    <t>杨肖良</t>
  </si>
  <si>
    <t>29983070</t>
  </si>
  <si>
    <t>1373244</t>
  </si>
  <si>
    <t>邓园</t>
  </si>
  <si>
    <t>15228053945</t>
  </si>
  <si>
    <t>刘传杰</t>
  </si>
  <si>
    <t xml:space="preserve">29994574
</t>
  </si>
  <si>
    <t>0288233</t>
  </si>
  <si>
    <t>徐金琼</t>
  </si>
  <si>
    <t>流水号：29996827</t>
  </si>
  <si>
    <t>1088722</t>
  </si>
  <si>
    <t>徐朝杰</t>
  </si>
  <si>
    <t>流水号：29996858</t>
  </si>
  <si>
    <t>1116734</t>
  </si>
  <si>
    <t>李红平</t>
  </si>
  <si>
    <t>黄雨</t>
  </si>
  <si>
    <t>29996667</t>
  </si>
  <si>
    <t>CHQHKLD</t>
  </si>
  <si>
    <t>9328</t>
  </si>
  <si>
    <t>0927081</t>
  </si>
  <si>
    <t>伊潭</t>
  </si>
  <si>
    <t>29996547</t>
  </si>
  <si>
    <t>8043669</t>
  </si>
  <si>
    <t>孙萱</t>
  </si>
  <si>
    <t>29995826</t>
  </si>
  <si>
    <t>1040799</t>
  </si>
  <si>
    <t>黄学亚</t>
  </si>
  <si>
    <t>1132041</t>
  </si>
  <si>
    <t>邹小芹</t>
  </si>
  <si>
    <t>29996111</t>
  </si>
  <si>
    <t>0925565</t>
  </si>
  <si>
    <t>谢惠彬</t>
  </si>
  <si>
    <t>29995332</t>
  </si>
  <si>
    <t>3</t>
  </si>
  <si>
    <t>曾浩</t>
  </si>
  <si>
    <t>13666124963</t>
  </si>
  <si>
    <t>罗晓梅</t>
  </si>
  <si>
    <t>流水号：29996286</t>
  </si>
  <si>
    <t>8489</t>
  </si>
  <si>
    <t xml:space="preserve">1132041
</t>
  </si>
  <si>
    <t>1037285</t>
  </si>
  <si>
    <t>朱俊</t>
  </si>
  <si>
    <t>13982256963</t>
  </si>
  <si>
    <t>张志林</t>
  </si>
  <si>
    <t>29996284</t>
  </si>
  <si>
    <t>13398371167</t>
  </si>
  <si>
    <t>徐</t>
  </si>
  <si>
    <t>1037275</t>
  </si>
  <si>
    <t>王正秋</t>
  </si>
  <si>
    <t>8068399</t>
  </si>
  <si>
    <t>流水号：29995416</t>
  </si>
  <si>
    <t>1091842</t>
  </si>
  <si>
    <t>凌朝清</t>
  </si>
  <si>
    <t>29994729</t>
  </si>
  <si>
    <t>0917886</t>
  </si>
  <si>
    <t>李全鸿</t>
  </si>
  <si>
    <t>18628000652</t>
  </si>
  <si>
    <t>李晓丹</t>
  </si>
  <si>
    <t>年中大促积分兑换200分</t>
  </si>
  <si>
    <t>1287329</t>
  </si>
  <si>
    <t>张美</t>
  </si>
  <si>
    <t>流水号，29995376</t>
  </si>
  <si>
    <t>8068398</t>
  </si>
  <si>
    <t>张敏</t>
  </si>
  <si>
    <t>流水号：2995038</t>
  </si>
  <si>
    <t>1283361</t>
  </si>
  <si>
    <t>丁鑫鑫</t>
  </si>
  <si>
    <t>1094466</t>
  </si>
  <si>
    <t>黄启明</t>
  </si>
  <si>
    <t>1319794</t>
  </si>
  <si>
    <t>吴应兵</t>
  </si>
  <si>
    <t>流水号：29995056</t>
  </si>
  <si>
    <t>1200591</t>
  </si>
  <si>
    <t>文书娟</t>
  </si>
  <si>
    <t>高红华</t>
  </si>
  <si>
    <t>29994967</t>
  </si>
  <si>
    <t>CHQYZSXLYD（XYHS）</t>
  </si>
  <si>
    <t>GHH6303</t>
  </si>
  <si>
    <t>1040605</t>
  </si>
  <si>
    <t>戴世强</t>
  </si>
  <si>
    <t>1040595</t>
  </si>
  <si>
    <t>吴群花</t>
  </si>
  <si>
    <t>1410198</t>
  </si>
  <si>
    <t>杨丽</t>
  </si>
  <si>
    <t>江月红</t>
  </si>
  <si>
    <t>29994536</t>
  </si>
  <si>
    <t>WHQSHJD</t>
  </si>
  <si>
    <t>JYH5457</t>
  </si>
  <si>
    <t>0287300</t>
  </si>
  <si>
    <t>余强</t>
  </si>
  <si>
    <t>朱玉梅</t>
  </si>
  <si>
    <t>流水号：29985522</t>
  </si>
  <si>
    <t>SCTJCZSCYZSXFJYD</t>
  </si>
  <si>
    <t>ZYM4540</t>
  </si>
  <si>
    <t>1243695</t>
  </si>
  <si>
    <t>何建容</t>
  </si>
  <si>
    <t>1061046</t>
  </si>
  <si>
    <t>熊洪超</t>
  </si>
  <si>
    <t>1080774</t>
  </si>
  <si>
    <t>康春贵</t>
  </si>
  <si>
    <t>流水号：29993986，货品ID-175134</t>
  </si>
  <si>
    <t>15114039881</t>
  </si>
  <si>
    <t>吴瑕</t>
  </si>
  <si>
    <t>流水号：29994460</t>
  </si>
  <si>
    <t>1116836</t>
  </si>
  <si>
    <t>李建才</t>
  </si>
  <si>
    <t>29994368</t>
  </si>
  <si>
    <t>29994301</t>
  </si>
  <si>
    <t>8069338</t>
  </si>
  <si>
    <t>徐凤琼</t>
  </si>
  <si>
    <t>流水号：29994298</t>
  </si>
  <si>
    <t>15281008484</t>
  </si>
  <si>
    <t>蔡从琴</t>
  </si>
  <si>
    <t>蔡小丽</t>
  </si>
  <si>
    <t>29993302</t>
  </si>
  <si>
    <t>8338</t>
  </si>
  <si>
    <t>0908994</t>
  </si>
  <si>
    <t>刁军</t>
  </si>
  <si>
    <t>29993056</t>
  </si>
  <si>
    <t>1257253</t>
  </si>
  <si>
    <t>8058000</t>
  </si>
  <si>
    <t>唐亮</t>
  </si>
  <si>
    <t>1037819</t>
  </si>
  <si>
    <t>毛锡莹</t>
  </si>
  <si>
    <t>29991046</t>
  </si>
  <si>
    <t>1433994</t>
  </si>
  <si>
    <t>罗晓卫</t>
  </si>
  <si>
    <t>29993743</t>
  </si>
  <si>
    <t>035231</t>
  </si>
  <si>
    <t>熊应东</t>
  </si>
  <si>
    <t>流水号：29993845</t>
  </si>
  <si>
    <t>13458582160</t>
  </si>
  <si>
    <t>廖素琼</t>
  </si>
  <si>
    <t>积分兑换，夏桑菊颗粒</t>
  </si>
  <si>
    <t>13808027175</t>
  </si>
  <si>
    <t>谭兴周</t>
  </si>
  <si>
    <t>杨琼</t>
  </si>
  <si>
    <t xml:space="preserve">29993727
</t>
  </si>
  <si>
    <t>SCTJDYFLSYXGSJNQJSLYD</t>
  </si>
  <si>
    <t>10205</t>
  </si>
  <si>
    <t>1138851</t>
  </si>
  <si>
    <t>易冬梅</t>
  </si>
  <si>
    <t>0206065</t>
  </si>
  <si>
    <t>王亚非</t>
  </si>
  <si>
    <t>2993408</t>
  </si>
  <si>
    <t>1083357</t>
  </si>
  <si>
    <t>万学琴</t>
  </si>
  <si>
    <t>夏桑菊颗粒1袋，流水号：19993457</t>
  </si>
  <si>
    <t>1343236</t>
  </si>
  <si>
    <t>方丹</t>
  </si>
  <si>
    <t>18030613648</t>
  </si>
  <si>
    <t>曾小雨</t>
  </si>
  <si>
    <t xml:space="preserve">29993356
</t>
  </si>
  <si>
    <t>29993356</t>
  </si>
  <si>
    <t>1083931</t>
  </si>
  <si>
    <t>曹新</t>
  </si>
  <si>
    <t>29993171流水号</t>
  </si>
  <si>
    <t>1126290</t>
  </si>
  <si>
    <t>王薇</t>
  </si>
  <si>
    <t>29993135</t>
  </si>
  <si>
    <t>1237017</t>
  </si>
  <si>
    <t>赵小梅</t>
  </si>
  <si>
    <t>29990015</t>
  </si>
  <si>
    <t>1125906</t>
  </si>
  <si>
    <t>罗秀平</t>
  </si>
  <si>
    <t>纪莉萍</t>
  </si>
  <si>
    <t>29985887  换板蓝根颗粒</t>
  </si>
  <si>
    <t>SLXXHGJDJHLYDYD</t>
  </si>
  <si>
    <t>9295</t>
  </si>
  <si>
    <t>13408548638</t>
  </si>
  <si>
    <t>肖英</t>
  </si>
  <si>
    <t>29992807</t>
  </si>
  <si>
    <t>1309446</t>
  </si>
  <si>
    <t>尹成萍</t>
  </si>
  <si>
    <t>流水号：29992771</t>
  </si>
  <si>
    <t>1248731</t>
  </si>
  <si>
    <t>杨清秀</t>
  </si>
  <si>
    <t>29992803</t>
  </si>
  <si>
    <t>15908170377</t>
  </si>
  <si>
    <t>龚家英</t>
  </si>
  <si>
    <t>29991983</t>
  </si>
  <si>
    <t>15308095783</t>
  </si>
  <si>
    <t>刘敏</t>
  </si>
  <si>
    <t>29989881</t>
  </si>
  <si>
    <t>1096066</t>
  </si>
  <si>
    <t>庄光惠</t>
  </si>
  <si>
    <t>29983776</t>
  </si>
  <si>
    <t>15928003026</t>
  </si>
  <si>
    <t>王永清</t>
  </si>
  <si>
    <t>88870002</t>
  </si>
  <si>
    <t>唐万高</t>
  </si>
  <si>
    <t>曾梦薇</t>
  </si>
  <si>
    <t>流水号：29992637</t>
  </si>
  <si>
    <t>7588</t>
  </si>
  <si>
    <t>00066777231</t>
  </si>
  <si>
    <t>贾玉华</t>
  </si>
  <si>
    <t>29992169</t>
  </si>
  <si>
    <t>1420331</t>
  </si>
  <si>
    <t>苏思根</t>
  </si>
  <si>
    <t>13980912708</t>
  </si>
  <si>
    <t>菊花  杭菊50克 1听 年中2018.7.21积分兑换</t>
  </si>
  <si>
    <t>0126873</t>
  </si>
  <si>
    <t>谢兴隆</t>
  </si>
  <si>
    <t>1034501</t>
  </si>
  <si>
    <t>赵佰六</t>
  </si>
  <si>
    <t>29991970</t>
  </si>
  <si>
    <t>18113652383</t>
  </si>
  <si>
    <t>张力</t>
  </si>
  <si>
    <t xml:space="preserve">29990882
</t>
  </si>
  <si>
    <t>1072438</t>
  </si>
  <si>
    <t>李小英</t>
  </si>
  <si>
    <t xml:space="preserve">29991740
</t>
  </si>
  <si>
    <t>29991740</t>
  </si>
  <si>
    <t>15881162194</t>
  </si>
  <si>
    <t>何毕华</t>
  </si>
  <si>
    <t>9984035</t>
  </si>
  <si>
    <t>1116406</t>
  </si>
  <si>
    <t>胡志康</t>
  </si>
  <si>
    <t>1037585</t>
  </si>
  <si>
    <t>樊津</t>
  </si>
  <si>
    <t xml:space="preserve">年中大促积分兑换
</t>
  </si>
  <si>
    <t>1041108</t>
  </si>
  <si>
    <t>徐庆</t>
  </si>
  <si>
    <t>1290260</t>
  </si>
  <si>
    <t>杨峰</t>
  </si>
  <si>
    <t>1415305</t>
  </si>
  <si>
    <t>王燕</t>
  </si>
  <si>
    <t>29990302</t>
  </si>
  <si>
    <t xml:space="preserve">29990302
</t>
  </si>
  <si>
    <t>1314449</t>
  </si>
  <si>
    <t>邓明娅</t>
  </si>
  <si>
    <t>29990827</t>
  </si>
  <si>
    <t xml:space="preserve">29990827
</t>
  </si>
  <si>
    <t>1368816</t>
  </si>
  <si>
    <t>陈思岑</t>
  </si>
  <si>
    <t xml:space="preserve">29989841
</t>
  </si>
  <si>
    <t>1021718</t>
  </si>
  <si>
    <t>陈湘吉</t>
  </si>
  <si>
    <t>29991125</t>
  </si>
  <si>
    <t>1092322</t>
  </si>
  <si>
    <t xml:space="preserve">2991046
</t>
  </si>
  <si>
    <t>030024</t>
  </si>
  <si>
    <t>舒</t>
  </si>
  <si>
    <t xml:space="preserve">29987820
</t>
  </si>
  <si>
    <t>2991046</t>
  </si>
  <si>
    <t>1243454</t>
  </si>
  <si>
    <t>何蓓</t>
  </si>
  <si>
    <t xml:space="preserve">29989721
</t>
  </si>
  <si>
    <t>1243342</t>
  </si>
  <si>
    <t>张媛玲</t>
  </si>
  <si>
    <t xml:space="preserve">29988518
</t>
  </si>
  <si>
    <t>1319669</t>
  </si>
  <si>
    <t>廖士媛</t>
  </si>
  <si>
    <t>29988379</t>
  </si>
  <si>
    <t>13982161186</t>
  </si>
  <si>
    <t>陈阿姨</t>
  </si>
  <si>
    <t>29990923</t>
  </si>
  <si>
    <t>1245317</t>
  </si>
  <si>
    <t>陈东月</t>
  </si>
  <si>
    <t>29988245</t>
  </si>
  <si>
    <t>1073427</t>
  </si>
  <si>
    <t>姜昌文</t>
  </si>
  <si>
    <t>29986180</t>
  </si>
  <si>
    <t>13540859011</t>
  </si>
  <si>
    <t>刘明芝</t>
  </si>
  <si>
    <t>1293025</t>
  </si>
  <si>
    <t>陈昆吾</t>
  </si>
  <si>
    <t>流水号：29990094</t>
  </si>
  <si>
    <t>1358726</t>
  </si>
  <si>
    <t>夏吉国</t>
  </si>
  <si>
    <t>29990650</t>
  </si>
  <si>
    <t>1299525</t>
  </si>
  <si>
    <t>罗平</t>
  </si>
  <si>
    <t xml:space="preserve">流水号：29990581
</t>
  </si>
  <si>
    <t>18781398752</t>
  </si>
  <si>
    <t>何媛</t>
  </si>
  <si>
    <t>15928643352</t>
  </si>
  <si>
    <t>大哥</t>
  </si>
  <si>
    <t>13438853770</t>
  </si>
  <si>
    <t>王先生</t>
  </si>
  <si>
    <t>1110246</t>
  </si>
  <si>
    <t>袁明秀</t>
  </si>
  <si>
    <t xml:space="preserve">流水号：29990039
</t>
  </si>
  <si>
    <t>8069135</t>
  </si>
  <si>
    <t>周燕萍</t>
  </si>
  <si>
    <t>29990406</t>
  </si>
  <si>
    <t>15308093517</t>
  </si>
  <si>
    <t>刘燕</t>
  </si>
  <si>
    <t>29993039</t>
  </si>
  <si>
    <t>18781986531</t>
  </si>
  <si>
    <t>王欣欣</t>
  </si>
  <si>
    <t>1443735</t>
  </si>
  <si>
    <t>29990155</t>
  </si>
  <si>
    <t>1068217</t>
  </si>
  <si>
    <t>谢圆</t>
  </si>
  <si>
    <t xml:space="preserve">
</t>
  </si>
  <si>
    <t>0285955</t>
  </si>
  <si>
    <t>朱镜</t>
  </si>
  <si>
    <t xml:space="preserve">流水号：29984909
</t>
  </si>
  <si>
    <t>流水号：29984909</t>
  </si>
  <si>
    <t>0935879</t>
  </si>
  <si>
    <t>赵建芳</t>
  </si>
  <si>
    <t>流水号29989944</t>
  </si>
  <si>
    <t>1262365</t>
  </si>
  <si>
    <t>陶丽娟</t>
  </si>
  <si>
    <t>29989932积分兑换</t>
  </si>
  <si>
    <t>8002034</t>
  </si>
  <si>
    <t>邓碧霞</t>
  </si>
  <si>
    <t>流水号：29989897</t>
  </si>
  <si>
    <t>1282828</t>
  </si>
  <si>
    <t>张开莲</t>
  </si>
  <si>
    <t>高亚</t>
  </si>
  <si>
    <t>29989869</t>
  </si>
  <si>
    <t>11103</t>
  </si>
  <si>
    <t>1379117</t>
  </si>
  <si>
    <t>杨斌</t>
  </si>
  <si>
    <t>流水号29989818</t>
  </si>
  <si>
    <t>13880174186</t>
  </si>
  <si>
    <t>李玉花</t>
  </si>
  <si>
    <t xml:space="preserve">29989209积分兑换
</t>
  </si>
  <si>
    <t>1262345</t>
  </si>
  <si>
    <t>廖开翠</t>
  </si>
  <si>
    <t xml:space="preserve">29989119积分兑换
</t>
  </si>
  <si>
    <t>1242028</t>
  </si>
  <si>
    <t>陈军</t>
  </si>
  <si>
    <t>1262469</t>
  </si>
  <si>
    <t>李龙秀</t>
  </si>
  <si>
    <t>29982724积分兑换</t>
  </si>
  <si>
    <t>1377110</t>
  </si>
  <si>
    <t>高素芳</t>
  </si>
  <si>
    <t>流水号：29989533</t>
  </si>
  <si>
    <t>8068883</t>
  </si>
  <si>
    <t>廖宇</t>
  </si>
  <si>
    <t>流水号：29990183</t>
  </si>
  <si>
    <t>1249205</t>
  </si>
  <si>
    <t>张薇</t>
  </si>
  <si>
    <t>流水号29989243</t>
  </si>
  <si>
    <t>13550298741</t>
  </si>
  <si>
    <t>29989096</t>
  </si>
  <si>
    <t>15208334661</t>
  </si>
  <si>
    <t>陈林君</t>
  </si>
  <si>
    <t>29989056</t>
  </si>
  <si>
    <t>1259306</t>
  </si>
  <si>
    <t>汪洋</t>
  </si>
  <si>
    <t>29984545</t>
  </si>
  <si>
    <t>18982293506</t>
  </si>
  <si>
    <t>黄燕</t>
  </si>
  <si>
    <t>29982357</t>
  </si>
  <si>
    <t>18081193828</t>
  </si>
  <si>
    <t>吕姐</t>
  </si>
  <si>
    <t>李海燕</t>
  </si>
  <si>
    <t>29988810</t>
  </si>
  <si>
    <t>SCTJDYFLSYYGSWHQJCJYD</t>
  </si>
  <si>
    <t>10468</t>
  </si>
  <si>
    <t>1269064</t>
  </si>
  <si>
    <t>廖思琦</t>
  </si>
  <si>
    <t>29986599流水号</t>
  </si>
  <si>
    <t>15198041451</t>
  </si>
  <si>
    <t>邵小红</t>
  </si>
  <si>
    <t>29988263</t>
  </si>
  <si>
    <t>13678093273</t>
  </si>
  <si>
    <t>孔令华</t>
  </si>
  <si>
    <t>会员积分抵现</t>
  </si>
  <si>
    <t>1303370</t>
  </si>
  <si>
    <t>李朝丕</t>
  </si>
  <si>
    <t>29988377</t>
  </si>
  <si>
    <t>1377303</t>
  </si>
  <si>
    <t>钟学良</t>
  </si>
  <si>
    <t xml:space="preserve">积分兑换，id161755
</t>
  </si>
  <si>
    <t>积分兑换，id22623</t>
  </si>
  <si>
    <t>0208390</t>
  </si>
  <si>
    <t>池丽沙</t>
  </si>
  <si>
    <t>流水号：29985548</t>
  </si>
  <si>
    <t>1083497</t>
  </si>
  <si>
    <t>税清碧</t>
  </si>
  <si>
    <t xml:space="preserve">积分兑换，id35102
</t>
  </si>
  <si>
    <t>1094595</t>
  </si>
  <si>
    <t>陈玉珍</t>
  </si>
  <si>
    <t>流水号：29983056</t>
  </si>
  <si>
    <t xml:space="preserve">积分兑换，id22623
</t>
  </si>
  <si>
    <t>1368631</t>
  </si>
  <si>
    <t>刘恒</t>
  </si>
  <si>
    <t>13551857401</t>
  </si>
  <si>
    <t>陈姐</t>
  </si>
  <si>
    <t>13550371479</t>
  </si>
  <si>
    <t>杜位祥</t>
  </si>
  <si>
    <t>流水号：29987806</t>
  </si>
  <si>
    <t>1080868</t>
  </si>
  <si>
    <t>朱冬华</t>
  </si>
  <si>
    <t xml:space="preserve">积分兑换，id是9910852
</t>
  </si>
  <si>
    <t>8042495</t>
  </si>
  <si>
    <t>叶海燕</t>
  </si>
  <si>
    <t>29988096</t>
  </si>
  <si>
    <t>02885833012</t>
  </si>
  <si>
    <t>杜群英</t>
  </si>
  <si>
    <t xml:space="preserve">29982094
</t>
  </si>
  <si>
    <t>0947554</t>
  </si>
  <si>
    <t>余思涵</t>
  </si>
  <si>
    <t>流水号29987931</t>
  </si>
  <si>
    <t>1281910</t>
  </si>
  <si>
    <t>张正群</t>
  </si>
  <si>
    <t>1381699</t>
  </si>
  <si>
    <t>李发弟</t>
  </si>
  <si>
    <t>乐良清</t>
  </si>
  <si>
    <t xml:space="preserve">流水号29983524
</t>
  </si>
  <si>
    <t>DJYXFZXFLYD</t>
  </si>
  <si>
    <t>10772</t>
  </si>
  <si>
    <t>1040711</t>
  </si>
  <si>
    <t>孙小梅</t>
  </si>
  <si>
    <t>1346452</t>
  </si>
  <si>
    <t>唐瑞</t>
  </si>
  <si>
    <t>0284672</t>
  </si>
  <si>
    <t>刘长顺</t>
  </si>
  <si>
    <t xml:space="preserve">29987825
</t>
  </si>
  <si>
    <t>13908189470</t>
  </si>
  <si>
    <t>刘力</t>
  </si>
  <si>
    <t>02885403533</t>
  </si>
  <si>
    <t>刘</t>
  </si>
  <si>
    <t xml:space="preserve">29986782
</t>
  </si>
  <si>
    <t>1118998</t>
  </si>
  <si>
    <t>毛丽</t>
  </si>
  <si>
    <t>29986396</t>
  </si>
  <si>
    <t>1049898</t>
  </si>
  <si>
    <t>张晋</t>
  </si>
  <si>
    <t>2998686181</t>
  </si>
  <si>
    <t>1080783</t>
  </si>
  <si>
    <t>邓学芬</t>
  </si>
  <si>
    <t>流水号：29984556，积分兑换：货品ID-175134</t>
  </si>
  <si>
    <t>1092073</t>
  </si>
  <si>
    <t>叶葵</t>
  </si>
  <si>
    <t>29986413</t>
  </si>
  <si>
    <t>1082100</t>
  </si>
  <si>
    <t>文桂华</t>
  </si>
  <si>
    <t>菊花积分兑换，ID69777</t>
  </si>
  <si>
    <t>8068872</t>
  </si>
  <si>
    <t>陈春容</t>
  </si>
  <si>
    <t>流水号 29986610</t>
  </si>
  <si>
    <t>18227638113</t>
  </si>
  <si>
    <t>胡良敬</t>
  </si>
  <si>
    <t>29986000</t>
  </si>
  <si>
    <t>1251071</t>
  </si>
  <si>
    <t>徐梅</t>
  </si>
  <si>
    <t>29985731</t>
  </si>
  <si>
    <t>1093643</t>
  </si>
  <si>
    <t>郭婷婷</t>
  </si>
  <si>
    <t>流水号:29985087</t>
  </si>
  <si>
    <t>13981886002</t>
  </si>
  <si>
    <t>陈芳</t>
  </si>
  <si>
    <t>1112595</t>
  </si>
  <si>
    <t>王泽林</t>
  </si>
  <si>
    <t>流水号：29983061</t>
  </si>
  <si>
    <t>1347879</t>
  </si>
  <si>
    <t>王琳</t>
  </si>
  <si>
    <t>1037710</t>
  </si>
  <si>
    <t>尹志明</t>
  </si>
  <si>
    <t>年中大促大促积分兑换</t>
  </si>
  <si>
    <t>8068865</t>
  </si>
  <si>
    <t>舒秀梅</t>
  </si>
  <si>
    <t>流水号：29983378</t>
  </si>
  <si>
    <t>13880050046</t>
  </si>
  <si>
    <t>官明</t>
  </si>
  <si>
    <t>流水号29985705</t>
  </si>
  <si>
    <t>流水号：29985684</t>
  </si>
  <si>
    <t>8068720</t>
  </si>
  <si>
    <t>何强</t>
  </si>
  <si>
    <t>流水号：29985580</t>
  </si>
  <si>
    <t>1016297</t>
  </si>
  <si>
    <t>陈元</t>
  </si>
  <si>
    <t>13550079434</t>
  </si>
  <si>
    <t>常淑蓉</t>
  </si>
  <si>
    <t>15828427007</t>
  </si>
  <si>
    <t>张凤</t>
  </si>
  <si>
    <t xml:space="preserve">流水号29984185
</t>
  </si>
  <si>
    <t>0964782</t>
  </si>
  <si>
    <t>刘红利</t>
  </si>
  <si>
    <t>流水号：29988257</t>
  </si>
  <si>
    <t>1288854</t>
  </si>
  <si>
    <t>苏平兰</t>
  </si>
  <si>
    <t>年中大促兑换</t>
  </si>
  <si>
    <t>1391429</t>
  </si>
  <si>
    <t>张廷顺</t>
  </si>
  <si>
    <t>宋留艺</t>
  </si>
  <si>
    <t>29985086</t>
  </si>
  <si>
    <t>JJQLCLYD</t>
  </si>
  <si>
    <t>8386</t>
  </si>
  <si>
    <t>0913673</t>
  </si>
  <si>
    <t>谭文生</t>
  </si>
  <si>
    <t>18982165979</t>
  </si>
  <si>
    <t>王若梅</t>
  </si>
  <si>
    <t xml:space="preserve">2998458
</t>
  </si>
  <si>
    <t>13550279563</t>
  </si>
  <si>
    <t>陈孝玉</t>
  </si>
  <si>
    <t>29982984</t>
  </si>
  <si>
    <t>1321188</t>
  </si>
  <si>
    <t>刘素君</t>
  </si>
  <si>
    <t>29982425</t>
  </si>
  <si>
    <t>0941343</t>
  </si>
  <si>
    <t>李蓉</t>
  </si>
  <si>
    <t>流水号29983687</t>
  </si>
  <si>
    <t>1037955</t>
  </si>
  <si>
    <t>蔡学群</t>
  </si>
  <si>
    <t>29983712</t>
  </si>
  <si>
    <t>29983687</t>
  </si>
  <si>
    <t>1037312</t>
  </si>
  <si>
    <t>雷正英</t>
  </si>
  <si>
    <t>1099974</t>
  </si>
  <si>
    <t>李万兴</t>
  </si>
  <si>
    <t>29983499</t>
  </si>
  <si>
    <t>1021617</t>
  </si>
  <si>
    <t>何永青</t>
  </si>
  <si>
    <t>2瓶</t>
  </si>
  <si>
    <t>1126517</t>
  </si>
  <si>
    <t>朱建英</t>
  </si>
  <si>
    <t>17760341229</t>
  </si>
  <si>
    <t xml:space="preserve">周思 </t>
  </si>
  <si>
    <t>QYQSEQYD</t>
  </si>
  <si>
    <t>ZS4147</t>
  </si>
  <si>
    <t>1373190</t>
  </si>
  <si>
    <t>梁亚伦</t>
  </si>
  <si>
    <t>1348634</t>
  </si>
  <si>
    <t>陈伟秀</t>
  </si>
  <si>
    <t>流水号：29981851</t>
  </si>
  <si>
    <t>13881946715</t>
  </si>
  <si>
    <t>何群</t>
  </si>
  <si>
    <t>花露水一个</t>
  </si>
  <si>
    <t>15928595063</t>
  </si>
  <si>
    <t>1381363</t>
  </si>
  <si>
    <t>何明轩</t>
  </si>
  <si>
    <t>29982886</t>
  </si>
  <si>
    <t>1413845</t>
  </si>
  <si>
    <t>文静源</t>
  </si>
  <si>
    <t>13308082637</t>
  </si>
  <si>
    <t>余俊华</t>
  </si>
  <si>
    <t>29982692</t>
  </si>
  <si>
    <t>29982152</t>
  </si>
  <si>
    <t>1265374</t>
  </si>
  <si>
    <t>邹建华</t>
  </si>
  <si>
    <t>29982678</t>
  </si>
  <si>
    <t>18615751288</t>
  </si>
  <si>
    <t>曾军</t>
  </si>
  <si>
    <t>流水号29982696</t>
  </si>
  <si>
    <t>1318474</t>
  </si>
  <si>
    <t>刘亚群</t>
  </si>
  <si>
    <t>会员积分兑换</t>
  </si>
  <si>
    <t>1004616</t>
  </si>
  <si>
    <t>彭学安</t>
  </si>
  <si>
    <t>1418746</t>
  </si>
  <si>
    <t>刘梅</t>
  </si>
  <si>
    <t>29982379</t>
  </si>
  <si>
    <t>1229956</t>
  </si>
  <si>
    <t>吴盛涛</t>
  </si>
  <si>
    <t>29982303</t>
  </si>
  <si>
    <t>15902814038</t>
  </si>
  <si>
    <t>29982348</t>
  </si>
  <si>
    <t>1030420</t>
  </si>
  <si>
    <t>刘业才</t>
  </si>
  <si>
    <t xml:space="preserve">段文秀 </t>
  </si>
  <si>
    <t>29982454</t>
  </si>
  <si>
    <t>TJDYFHXD</t>
  </si>
  <si>
    <t>DWX4089</t>
  </si>
  <si>
    <t>1075243</t>
  </si>
  <si>
    <t>徐燕</t>
  </si>
  <si>
    <t xml:space="preserve">
29986096
</t>
  </si>
  <si>
    <t>流水号;29985087</t>
  </si>
</sst>
</file>

<file path=xl/styles.xml><?xml version="1.0" encoding="utf-8"?>
<styleSheet xmlns="http://schemas.openxmlformats.org/spreadsheetml/2006/main">
  <numFmts count="10">
    <numFmt numFmtId="176" formatCode="yyyy\-mm\-dd"/>
    <numFmt numFmtId="177" formatCode="0.0000000000"/>
    <numFmt numFmtId="42" formatCode="_ &quot;￥&quot;* #,##0_ ;_ &quot;￥&quot;* \-#,##0_ ;_ &quot;￥&quot;* &quot;-&quot;_ ;_ @_ "/>
    <numFmt numFmtId="178" formatCode="0.000000"/>
    <numFmt numFmtId="44" formatCode="_ &quot;￥&quot;* #,##0.00_ ;_ &quot;￥&quot;* \-#,##0.00_ ;_ &quot;￥&quot;* &quot;-&quot;??_ ;_ @_ "/>
    <numFmt numFmtId="41" formatCode="_ * #,##0_ ;_ * \-#,##0_ ;_ * &quot;-&quot;_ ;_ @_ "/>
    <numFmt numFmtId="179" formatCode="yyyy\-mm\-dd\ h:mm:ss"/>
    <numFmt numFmtId="43" formatCode="_ * #,##0.00_ ;_ * \-#,##0.00_ ;_ * &quot;-&quot;??_ ;_ @_ "/>
    <numFmt numFmtId="180" formatCode="0.0000"/>
    <numFmt numFmtId="181" formatCode="0.00_ "/>
  </numFmts>
  <fonts count="5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7030A0"/>
      <name val="宋体"/>
      <charset val="134"/>
    </font>
    <font>
      <sz val="11"/>
      <color rgb="FF00B0F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rgb="FFEF24F2"/>
      <name val="宋体"/>
      <charset val="134"/>
      <scheme val="minor"/>
    </font>
    <font>
      <sz val="9"/>
      <color rgb="FFEF24F2"/>
      <name val="宋体"/>
      <charset val="134"/>
      <scheme val="minor"/>
    </font>
    <font>
      <sz val="10"/>
      <color rgb="FF00B0F0"/>
      <name val="宋体"/>
      <charset val="134"/>
      <scheme val="minor"/>
    </font>
    <font>
      <b/>
      <sz val="10"/>
      <color rgb="FFEF24F2"/>
      <name val="宋体"/>
      <charset val="134"/>
      <scheme val="minor"/>
    </font>
    <font>
      <sz val="9"/>
      <color rgb="FF00B0F0"/>
      <name val="宋体"/>
      <charset val="134"/>
      <scheme val="minor"/>
    </font>
    <font>
      <b/>
      <sz val="9"/>
      <color rgb="FFEF24F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DCF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1F4BD"/>
        <bgColor indexed="64"/>
      </patternFill>
    </fill>
    <fill>
      <patternFill patternType="solid">
        <fgColor rgb="FFE7FED7"/>
        <bgColor indexed="64"/>
      </patternFill>
    </fill>
    <fill>
      <patternFill patternType="solid">
        <fgColor rgb="FFC1E4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0" borderId="14" applyNumberFormat="0" applyFont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1" fillId="37" borderId="16" applyNumberFormat="0" applyAlignment="0" applyProtection="0">
      <alignment vertical="center"/>
    </xf>
    <xf numFmtId="0" fontId="52" fillId="37" borderId="10" applyNumberFormat="0" applyAlignment="0" applyProtection="0">
      <alignment vertical="center"/>
    </xf>
    <xf numFmtId="0" fontId="53" fillId="38" borderId="17" applyNumberFormat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8" fillId="0" borderId="15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</cellStyleXfs>
  <cellXfs count="32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22" fontId="1" fillId="0" borderId="0" xfId="0" applyNumberFormat="1" applyFont="1" applyFill="1" applyBorder="1" applyAlignment="1">
      <alignment horizontal="left"/>
    </xf>
    <xf numFmtId="22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178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8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79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178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180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178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180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178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180" fontId="3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180" fontId="5" fillId="0" borderId="0" xfId="0" applyNumberFormat="1" applyFont="1" applyFill="1" applyBorder="1" applyAlignment="1"/>
    <xf numFmtId="49" fontId="6" fillId="0" borderId="0" xfId="0" applyNumberFormat="1" applyFont="1" applyFill="1" applyBorder="1" applyAlignment="1"/>
    <xf numFmtId="178" fontId="6" fillId="0" borderId="0" xfId="0" applyNumberFormat="1" applyFont="1" applyFill="1" applyBorder="1" applyAlignment="1"/>
    <xf numFmtId="177" fontId="6" fillId="0" borderId="0" xfId="0" applyNumberFormat="1" applyFont="1" applyFill="1" applyBorder="1" applyAlignment="1"/>
    <xf numFmtId="180" fontId="6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>
      <alignment horizontal="left"/>
    </xf>
    <xf numFmtId="176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80" fontId="4" fillId="0" borderId="0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center"/>
    </xf>
    <xf numFmtId="180" fontId="5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79" fontId="7" fillId="0" borderId="0" xfId="0" applyNumberFormat="1" applyFont="1" applyFill="1" applyBorder="1" applyAlignment="1">
      <alignment horizontal="left"/>
    </xf>
    <xf numFmtId="176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178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180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 wrapText="1"/>
    </xf>
    <xf numFmtId="10" fontId="2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24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6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vertical="center"/>
    </xf>
    <xf numFmtId="0" fontId="2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31" fillId="0" borderId="0" xfId="0" applyFont="1">
      <alignment vertical="center"/>
    </xf>
    <xf numFmtId="0" fontId="27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181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181" fontId="24" fillId="0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81" fontId="22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 wrapText="1"/>
    </xf>
    <xf numFmtId="181" fontId="22" fillId="0" borderId="0" xfId="0" applyNumberFormat="1" applyFont="1" applyAlignment="1">
      <alignment horizontal="center" vertical="center" wrapText="1"/>
    </xf>
    <xf numFmtId="181" fontId="22" fillId="0" borderId="0" xfId="0" applyNumberFormat="1" applyFont="1" applyFill="1" applyAlignment="1">
      <alignment horizontal="center" vertical="center" wrapText="1"/>
    </xf>
    <xf numFmtId="181" fontId="24" fillId="0" borderId="0" xfId="0" applyNumberFormat="1" applyFont="1" applyAlignment="1">
      <alignment horizontal="center" vertical="center" wrapText="1"/>
    </xf>
    <xf numFmtId="181" fontId="29" fillId="0" borderId="0" xfId="0" applyNumberFormat="1" applyFont="1" applyAlignment="1">
      <alignment horizontal="center" vertical="center" wrapText="1"/>
    </xf>
    <xf numFmtId="181" fontId="13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181" fontId="10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181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2" fillId="2" borderId="1" xfId="0" applyFont="1" applyFill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1" xfId="0" applyFont="1" applyBorder="1">
      <alignment vertical="center"/>
    </xf>
    <xf numFmtId="181" fontId="24" fillId="4" borderId="1" xfId="0" applyNumberFormat="1" applyFont="1" applyFill="1" applyBorder="1" applyAlignment="1">
      <alignment horizontal="center" vertical="center"/>
    </xf>
    <xf numFmtId="10" fontId="24" fillId="4" borderId="1" xfId="0" applyNumberFormat="1" applyFont="1" applyFill="1" applyBorder="1" applyAlignment="1">
      <alignment horizontal="center" vertical="center"/>
    </xf>
    <xf numFmtId="181" fontId="10" fillId="5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 wrapText="1"/>
    </xf>
    <xf numFmtId="181" fontId="10" fillId="6" borderId="1" xfId="0" applyNumberFormat="1" applyFont="1" applyFill="1" applyBorder="1" applyAlignment="1">
      <alignment horizontal="center" vertical="center" wrapText="1"/>
    </xf>
    <xf numFmtId="181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81" fontId="13" fillId="6" borderId="1" xfId="0" applyNumberFormat="1" applyFont="1" applyFill="1" applyBorder="1" applyAlignment="1">
      <alignment horizontal="center" vertical="center"/>
    </xf>
    <xf numFmtId="181" fontId="24" fillId="5" borderId="1" xfId="0" applyNumberFormat="1" applyFont="1" applyFill="1" applyBorder="1" applyAlignment="1">
      <alignment horizontal="center" vertical="center"/>
    </xf>
    <xf numFmtId="10" fontId="24" fillId="5" borderId="1" xfId="0" applyNumberFormat="1" applyFont="1" applyFill="1" applyBorder="1" applyAlignment="1">
      <alignment horizontal="center" vertical="center"/>
    </xf>
    <xf numFmtId="181" fontId="24" fillId="6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0" fontId="13" fillId="6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0" fontId="24" fillId="6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181" fontId="20" fillId="0" borderId="1" xfId="0" applyNumberFormat="1" applyFont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181" fontId="22" fillId="0" borderId="1" xfId="0" applyNumberFormat="1" applyFont="1" applyBorder="1" applyAlignment="1">
      <alignment horizontal="center" vertical="center"/>
    </xf>
    <xf numFmtId="181" fontId="24" fillId="0" borderId="1" xfId="0" applyNumberFormat="1" applyFont="1" applyBorder="1" applyAlignment="1">
      <alignment horizontal="center" vertical="center"/>
    </xf>
    <xf numFmtId="0" fontId="24" fillId="4" borderId="1" xfId="0" applyNumberFormat="1" applyFont="1" applyFill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horizontal="center" vertical="center"/>
    </xf>
    <xf numFmtId="181" fontId="13" fillId="0" borderId="1" xfId="0" applyNumberFormat="1" applyFont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22" fillId="4" borderId="1" xfId="0" applyNumberFormat="1" applyFont="1" applyFill="1" applyBorder="1" applyAlignment="1">
      <alignment horizontal="center" vertical="center"/>
    </xf>
    <xf numFmtId="181" fontId="20" fillId="3" borderId="1" xfId="0" applyNumberFormat="1" applyFont="1" applyFill="1" applyBorder="1" applyAlignment="1">
      <alignment horizontal="center" vertical="center" wrapText="1"/>
    </xf>
    <xf numFmtId="181" fontId="20" fillId="0" borderId="1" xfId="0" applyNumberFormat="1" applyFont="1" applyFill="1" applyBorder="1" applyAlignment="1">
      <alignment horizontal="center" vertical="center" wrapText="1"/>
    </xf>
    <xf numFmtId="181" fontId="20" fillId="0" borderId="0" xfId="0" applyNumberFormat="1" applyFont="1" applyAlignment="1">
      <alignment horizontal="center" vertical="center" wrapText="1"/>
    </xf>
    <xf numFmtId="181" fontId="20" fillId="6" borderId="1" xfId="0" applyNumberFormat="1" applyFont="1" applyFill="1" applyBorder="1" applyAlignment="1">
      <alignment horizontal="center" vertical="center"/>
    </xf>
    <xf numFmtId="181" fontId="10" fillId="6" borderId="1" xfId="0" applyNumberFormat="1" applyFont="1" applyFill="1" applyBorder="1" applyAlignment="1">
      <alignment horizontal="center" vertical="center"/>
    </xf>
    <xf numFmtId="181" fontId="22" fillId="3" borderId="1" xfId="0" applyNumberFormat="1" applyFont="1" applyFill="1" applyBorder="1" applyAlignment="1">
      <alignment horizontal="center" vertical="center" wrapText="1"/>
    </xf>
    <xf numFmtId="181" fontId="24" fillId="6" borderId="1" xfId="0" applyNumberFormat="1" applyFont="1" applyFill="1" applyBorder="1" applyAlignment="1">
      <alignment horizontal="center" vertical="center" wrapText="1"/>
    </xf>
    <xf numFmtId="181" fontId="18" fillId="0" borderId="6" xfId="0" applyNumberFormat="1" applyFont="1" applyFill="1" applyBorder="1" applyAlignment="1">
      <alignment horizontal="center"/>
    </xf>
    <xf numFmtId="181" fontId="18" fillId="0" borderId="0" xfId="0" applyNumberFormat="1" applyFont="1" applyFill="1" applyBorder="1" applyAlignment="1">
      <alignment horizontal="center"/>
    </xf>
    <xf numFmtId="181" fontId="22" fillId="6" borderId="1" xfId="0" applyNumberFormat="1" applyFont="1" applyFill="1" applyBorder="1" applyAlignment="1">
      <alignment horizontal="center" vertical="center" wrapText="1"/>
    </xf>
    <xf numFmtId="181" fontId="13" fillId="6" borderId="1" xfId="0" applyNumberFormat="1" applyFont="1" applyFill="1" applyBorder="1" applyAlignment="1">
      <alignment horizontal="center" vertical="center" wrapText="1"/>
    </xf>
    <xf numFmtId="181" fontId="18" fillId="0" borderId="7" xfId="0" applyNumberFormat="1" applyFont="1" applyFill="1" applyBorder="1" applyAlignment="1">
      <alignment horizontal="center"/>
    </xf>
    <xf numFmtId="181" fontId="18" fillId="0" borderId="8" xfId="0" applyNumberFormat="1" applyFont="1" applyFill="1" applyBorder="1" applyAlignment="1">
      <alignment horizontal="center"/>
    </xf>
    <xf numFmtId="181" fontId="18" fillId="0" borderId="9" xfId="0" applyNumberFormat="1" applyFont="1" applyFill="1" applyBorder="1" applyAlignment="1">
      <alignment horizontal="center"/>
    </xf>
    <xf numFmtId="181" fontId="10" fillId="0" borderId="1" xfId="0" applyNumberFormat="1" applyFont="1" applyFill="1" applyBorder="1" applyAlignment="1">
      <alignment horizontal="center" vertical="center" wrapText="1"/>
    </xf>
    <xf numFmtId="181" fontId="20" fillId="5" borderId="1" xfId="0" applyNumberFormat="1" applyFont="1" applyFill="1" applyBorder="1" applyAlignment="1">
      <alignment horizontal="center" vertical="center"/>
    </xf>
    <xf numFmtId="181" fontId="10" fillId="5" borderId="1" xfId="0" applyNumberFormat="1" applyFont="1" applyFill="1" applyBorder="1" applyAlignment="1">
      <alignment horizontal="center" vertical="center"/>
    </xf>
    <xf numFmtId="181" fontId="20" fillId="7" borderId="1" xfId="0" applyNumberFormat="1" applyFont="1" applyFill="1" applyBorder="1" applyAlignment="1">
      <alignment horizontal="center" vertical="center"/>
    </xf>
    <xf numFmtId="181" fontId="10" fillId="7" borderId="1" xfId="0" applyNumberFormat="1" applyFont="1" applyFill="1" applyBorder="1" applyAlignment="1">
      <alignment horizontal="center" vertical="center"/>
    </xf>
    <xf numFmtId="181" fontId="21" fillId="0" borderId="1" xfId="0" applyNumberFormat="1" applyFont="1" applyBorder="1" applyAlignment="1">
      <alignment horizontal="center" vertical="center" wrapText="1"/>
    </xf>
    <xf numFmtId="181" fontId="20" fillId="0" borderId="1" xfId="0" applyNumberFormat="1" applyFont="1" applyBorder="1" applyAlignment="1">
      <alignment horizontal="center" vertical="center" wrapText="1"/>
    </xf>
    <xf numFmtId="181" fontId="32" fillId="0" borderId="1" xfId="0" applyNumberFormat="1" applyFont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center" vertical="center" wrapText="1"/>
    </xf>
    <xf numFmtId="181" fontId="22" fillId="5" borderId="1" xfId="0" applyNumberFormat="1" applyFont="1" applyFill="1" applyBorder="1" applyAlignment="1">
      <alignment horizontal="center" vertical="center" wrapText="1"/>
    </xf>
    <xf numFmtId="181" fontId="22" fillId="7" borderId="1" xfId="0" applyNumberFormat="1" applyFont="1" applyFill="1" applyBorder="1" applyAlignment="1">
      <alignment horizontal="center" vertical="center" wrapText="1"/>
    </xf>
    <xf numFmtId="181" fontId="13" fillId="7" borderId="1" xfId="0" applyNumberFormat="1" applyFont="1" applyFill="1" applyBorder="1" applyAlignment="1">
      <alignment horizontal="center" vertical="center"/>
    </xf>
    <xf numFmtId="181" fontId="29" fillId="0" borderId="1" xfId="0" applyNumberFormat="1" applyFont="1" applyBorder="1" applyAlignment="1">
      <alignment horizontal="center" vertical="center"/>
    </xf>
    <xf numFmtId="181" fontId="13" fillId="0" borderId="1" xfId="0" applyNumberFormat="1" applyFont="1" applyBorder="1" applyAlignment="1">
      <alignment horizontal="center" vertical="center" wrapText="1"/>
    </xf>
    <xf numFmtId="181" fontId="24" fillId="7" borderId="1" xfId="0" applyNumberFormat="1" applyFont="1" applyFill="1" applyBorder="1" applyAlignment="1">
      <alignment horizontal="center" vertical="center" wrapText="1"/>
    </xf>
    <xf numFmtId="181" fontId="24" fillId="7" borderId="1" xfId="0" applyNumberFormat="1" applyFont="1" applyFill="1" applyBorder="1" applyAlignment="1">
      <alignment horizontal="center" vertical="center"/>
    </xf>
    <xf numFmtId="181" fontId="24" fillId="5" borderId="1" xfId="0" applyNumberFormat="1" applyFont="1" applyFill="1" applyBorder="1" applyAlignment="1">
      <alignment horizontal="center" vertical="center" wrapText="1"/>
    </xf>
    <xf numFmtId="181" fontId="13" fillId="5" borderId="1" xfId="0" applyNumberFormat="1" applyFont="1" applyFill="1" applyBorder="1" applyAlignment="1">
      <alignment horizontal="center" vertical="center" wrapText="1"/>
    </xf>
    <xf numFmtId="181" fontId="13" fillId="7" borderId="1" xfId="0" applyNumberFormat="1" applyFont="1" applyFill="1" applyBorder="1" applyAlignment="1">
      <alignment horizontal="center" vertical="center" wrapText="1"/>
    </xf>
    <xf numFmtId="181" fontId="32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81" fontId="29" fillId="0" borderId="1" xfId="0" applyNumberFormat="1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81" fontId="29" fillId="2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1" fillId="0" borderId="1" xfId="0" applyFont="1" applyBorder="1">
      <alignment vertical="center"/>
    </xf>
    <xf numFmtId="181" fontId="31" fillId="4" borderId="1" xfId="0" applyNumberFormat="1" applyFont="1" applyFill="1" applyBorder="1" applyAlignment="1">
      <alignment horizontal="center" vertical="center"/>
    </xf>
    <xf numFmtId="10" fontId="31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>
      <alignment vertical="center"/>
    </xf>
    <xf numFmtId="181" fontId="9" fillId="4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81" fontId="31" fillId="5" borderId="1" xfId="0" applyNumberFormat="1" applyFont="1" applyFill="1" applyBorder="1" applyAlignment="1">
      <alignment horizontal="center" vertical="center"/>
    </xf>
    <xf numFmtId="10" fontId="31" fillId="5" borderId="1" xfId="0" applyNumberFormat="1" applyFont="1" applyFill="1" applyBorder="1" applyAlignment="1">
      <alignment horizontal="center" vertical="center"/>
    </xf>
    <xf numFmtId="181" fontId="31" fillId="6" borderId="1" xfId="0" applyNumberFormat="1" applyFont="1" applyFill="1" applyBorder="1" applyAlignment="1">
      <alignment horizontal="center" vertical="center"/>
    </xf>
    <xf numFmtId="181" fontId="9" fillId="5" borderId="1" xfId="0" applyNumberFormat="1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  <xf numFmtId="181" fontId="9" fillId="6" borderId="1" xfId="0" applyNumberFormat="1" applyFont="1" applyFill="1" applyBorder="1" applyAlignment="1">
      <alignment horizontal="center" vertical="center"/>
    </xf>
    <xf numFmtId="10" fontId="31" fillId="6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10" fontId="9" fillId="6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181" fontId="31" fillId="0" borderId="1" xfId="0" applyNumberFormat="1" applyFont="1" applyBorder="1" applyAlignment="1">
      <alignment horizontal="center" vertical="center"/>
    </xf>
    <xf numFmtId="0" fontId="31" fillId="4" borderId="1" xfId="0" applyNumberFormat="1" applyFont="1" applyFill="1" applyBorder="1" applyAlignment="1">
      <alignment horizontal="center" vertical="center"/>
    </xf>
    <xf numFmtId="0" fontId="31" fillId="4" borderId="1" xfId="0" applyNumberFormat="1" applyFont="1" applyFill="1" applyBorder="1" applyAlignment="1">
      <alignment horizontal="center" vertical="center" wrapText="1"/>
    </xf>
    <xf numFmtId="181" fontId="27" fillId="0" borderId="1" xfId="0" applyNumberFormat="1" applyFont="1" applyBorder="1" applyAlignment="1">
      <alignment horizontal="center" vertical="center"/>
    </xf>
    <xf numFmtId="0" fontId="27" fillId="4" borderId="1" xfId="0" applyNumberFormat="1" applyFont="1" applyFill="1" applyBorder="1" applyAlignment="1">
      <alignment horizontal="center" vertical="center"/>
    </xf>
    <xf numFmtId="0" fontId="28" fillId="4" borderId="1" xfId="0" applyNumberFormat="1" applyFont="1" applyFill="1" applyBorder="1" applyAlignment="1">
      <alignment horizontal="center" vertical="center" wrapText="1"/>
    </xf>
    <xf numFmtId="181" fontId="31" fillId="0" borderId="0" xfId="0" applyNumberFormat="1" applyFont="1" applyAlignment="1">
      <alignment horizontal="center" vertical="center" wrapText="1"/>
    </xf>
    <xf numFmtId="181" fontId="31" fillId="3" borderId="1" xfId="0" applyNumberFormat="1" applyFont="1" applyFill="1" applyBorder="1" applyAlignment="1">
      <alignment horizontal="center" vertical="center" wrapText="1"/>
    </xf>
    <xf numFmtId="181" fontId="31" fillId="6" borderId="1" xfId="0" applyNumberFormat="1" applyFont="1" applyFill="1" applyBorder="1" applyAlignment="1">
      <alignment horizontal="center" vertical="center" wrapText="1"/>
    </xf>
    <xf numFmtId="181" fontId="27" fillId="0" borderId="0" xfId="0" applyNumberFormat="1" applyFont="1" applyAlignment="1">
      <alignment horizontal="center" vertical="center" wrapText="1"/>
    </xf>
    <xf numFmtId="181" fontId="27" fillId="3" borderId="1" xfId="0" applyNumberFormat="1" applyFont="1" applyFill="1" applyBorder="1" applyAlignment="1">
      <alignment horizontal="center" vertical="center" wrapText="1"/>
    </xf>
    <xf numFmtId="181" fontId="27" fillId="6" borderId="1" xfId="0" applyNumberFormat="1" applyFont="1" applyFill="1" applyBorder="1" applyAlignment="1">
      <alignment horizontal="center" vertical="center" wrapText="1"/>
    </xf>
    <xf numFmtId="181" fontId="31" fillId="5" borderId="1" xfId="0" applyNumberFormat="1" applyFont="1" applyFill="1" applyBorder="1" applyAlignment="1">
      <alignment horizontal="center" vertical="center" wrapText="1"/>
    </xf>
    <xf numFmtId="181" fontId="31" fillId="7" borderId="1" xfId="0" applyNumberFormat="1" applyFont="1" applyFill="1" applyBorder="1" applyAlignment="1">
      <alignment horizontal="center" vertical="center" wrapText="1"/>
    </xf>
    <xf numFmtId="181" fontId="31" fillId="7" borderId="1" xfId="0" applyNumberFormat="1" applyFont="1" applyFill="1" applyBorder="1" applyAlignment="1">
      <alignment horizontal="center" vertical="center"/>
    </xf>
    <xf numFmtId="181" fontId="27" fillId="5" borderId="1" xfId="0" applyNumberFormat="1" applyFont="1" applyFill="1" applyBorder="1" applyAlignment="1">
      <alignment horizontal="center" vertical="center" wrapText="1"/>
    </xf>
    <xf numFmtId="181" fontId="27" fillId="7" borderId="1" xfId="0" applyNumberFormat="1" applyFont="1" applyFill="1" applyBorder="1" applyAlignment="1">
      <alignment horizontal="center" vertical="center" wrapText="1"/>
    </xf>
    <xf numFmtId="181" fontId="9" fillId="7" borderId="1" xfId="0" applyNumberFormat="1" applyFont="1" applyFill="1" applyBorder="1" applyAlignment="1">
      <alignment horizontal="center" vertical="center"/>
    </xf>
    <xf numFmtId="181" fontId="34" fillId="0" borderId="1" xfId="0" applyNumberFormat="1" applyFont="1" applyBorder="1" applyAlignment="1">
      <alignment horizontal="center" vertical="center"/>
    </xf>
    <xf numFmtId="181" fontId="3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AFE"/>
      <color rgb="00E7FED7"/>
      <color rgb="00F1F4BD"/>
      <color rgb="00FFDCFC"/>
      <color rgb="00C1E4FF"/>
      <color rgb="00000000"/>
      <color rgb="00EF24F2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99"/>
  <sheetViews>
    <sheetView tabSelected="1" topLeftCell="A31" workbookViewId="0">
      <pane xSplit="4" topLeftCell="AE1" activePane="topRight" state="frozen"/>
      <selection/>
      <selection pane="topRight" activeCell="AN7" sqref="AN7"/>
    </sheetView>
  </sheetViews>
  <sheetFormatPr defaultColWidth="9" defaultRowHeight="15" customHeight="1"/>
  <cols>
    <col min="1" max="1" width="4" style="183" customWidth="1"/>
    <col min="2" max="2" width="5.875" style="184" customWidth="1"/>
    <col min="3" max="3" width="23" style="185" customWidth="1"/>
    <col min="4" max="4" width="7.75" style="185" customWidth="1"/>
    <col min="5" max="5" width="9.875" style="186" hidden="1" customWidth="1"/>
    <col min="6" max="6" width="11" style="186" customWidth="1"/>
    <col min="7" max="7" width="7.375" style="187" hidden="1" customWidth="1"/>
    <col min="8" max="8" width="9.125" style="186" hidden="1" customWidth="1"/>
    <col min="9" max="9" width="9.125" style="186" customWidth="1"/>
    <col min="10" max="10" width="10.125" style="186" hidden="1" customWidth="1"/>
    <col min="11" max="11" width="10.125" style="186" customWidth="1"/>
    <col min="12" max="12" width="7.25" style="187" hidden="1" customWidth="1"/>
    <col min="13" max="13" width="9.25" style="186" hidden="1" customWidth="1"/>
    <col min="14" max="14" width="10" style="186" customWidth="1"/>
    <col min="15" max="15" width="10" style="186" hidden="1" customWidth="1"/>
    <col min="16" max="16" width="10" style="186" customWidth="1"/>
    <col min="17" max="17" width="7.625" style="187" hidden="1" customWidth="1"/>
    <col min="18" max="18" width="9.25" style="186" hidden="1" customWidth="1"/>
    <col min="19" max="19" width="10.125" style="186" customWidth="1"/>
    <col min="20" max="20" width="5.625" style="188" customWidth="1"/>
    <col min="21" max="21" width="5.75" style="189" customWidth="1"/>
    <col min="22" max="22" width="7.875" style="189" customWidth="1"/>
    <col min="23" max="23" width="10.125" style="183"/>
    <col min="24" max="24" width="8.5" style="183" customWidth="1"/>
    <col min="25" max="25" width="5.125" style="190" hidden="1" customWidth="1"/>
    <col min="26" max="26" width="5.125" style="183" hidden="1" customWidth="1"/>
    <col min="27" max="27" width="6.125" style="190" hidden="1" customWidth="1"/>
    <col min="28" max="28" width="10.125" style="191" customWidth="1"/>
    <col min="29" max="29" width="9.5" style="191" customWidth="1"/>
    <col min="30" max="30" width="10" style="191" customWidth="1"/>
    <col min="31" max="31" width="6.875" style="192" customWidth="1"/>
    <col min="32" max="32" width="6.5" style="192" customWidth="1"/>
    <col min="33" max="33" width="9.125" style="193" hidden="1" customWidth="1"/>
    <col min="34" max="34" width="8.25" style="193" hidden="1" customWidth="1"/>
    <col min="35" max="35" width="9.25" style="193" hidden="1" customWidth="1"/>
    <col min="36" max="36" width="8.5" style="193" hidden="1" customWidth="1"/>
    <col min="37" max="37" width="10.125" style="193" customWidth="1"/>
    <col min="38" max="38" width="9.875" style="193" customWidth="1"/>
    <col min="39" max="39" width="9.875" style="194" customWidth="1"/>
    <col min="40" max="40" width="9.375" style="186" customWidth="1"/>
    <col min="41" max="41" width="9.875" style="194" customWidth="1"/>
    <col min="42" max="42" width="9.25" style="186" customWidth="1"/>
    <col min="43" max="43" width="9.875" style="194" customWidth="1"/>
    <col min="44" max="44" width="9.25" style="186" customWidth="1"/>
    <col min="45" max="45" width="8.25" style="195" customWidth="1"/>
    <col min="46" max="46" width="8.375" style="193" customWidth="1"/>
    <col min="47" max="47" width="7.375" style="196" customWidth="1"/>
    <col min="48" max="48" width="9.5" style="197" customWidth="1"/>
    <col min="49" max="49" width="5.125" style="190" customWidth="1"/>
    <col min="50" max="50" width="5" style="190" customWidth="1"/>
    <col min="51" max="51" width="9.125" style="196" customWidth="1"/>
    <col min="52" max="16383" width="9" style="185"/>
  </cols>
  <sheetData>
    <row r="1" customHeight="1" spans="1:51">
      <c r="A1" s="198" t="s">
        <v>0</v>
      </c>
      <c r="B1" s="176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224"/>
      <c r="U1" s="225"/>
      <c r="V1" s="225"/>
      <c r="W1" s="226" t="s">
        <v>1</v>
      </c>
      <c r="X1" s="226"/>
      <c r="Y1" s="235" t="s">
        <v>2</v>
      </c>
      <c r="Z1" s="226"/>
      <c r="AA1" s="235"/>
      <c r="AB1" s="236" t="s">
        <v>3</v>
      </c>
      <c r="AC1" s="236"/>
      <c r="AD1" s="236"/>
      <c r="AE1" s="237" t="s">
        <v>4</v>
      </c>
      <c r="AF1" s="237"/>
      <c r="AK1" s="246" t="s">
        <v>1</v>
      </c>
      <c r="AL1" s="246"/>
      <c r="AM1" s="247" t="s">
        <v>5</v>
      </c>
      <c r="AN1" s="247"/>
      <c r="AO1" s="247"/>
      <c r="AP1" s="247"/>
      <c r="AQ1" s="247"/>
      <c r="AR1" s="247"/>
      <c r="AS1" s="247" t="s">
        <v>6</v>
      </c>
      <c r="AT1" s="247"/>
      <c r="AU1" s="247"/>
      <c r="AV1" s="260"/>
      <c r="AW1" s="247"/>
      <c r="AX1" s="247"/>
      <c r="AY1" s="279"/>
    </row>
    <row r="2" s="179" customFormat="1" ht="41" customHeight="1" spans="1:51">
      <c r="A2" s="198" t="s">
        <v>7</v>
      </c>
      <c r="B2" s="199" t="s">
        <v>8</v>
      </c>
      <c r="C2" s="200" t="s">
        <v>9</v>
      </c>
      <c r="D2" s="200" t="s">
        <v>10</v>
      </c>
      <c r="E2" s="201" t="s">
        <v>11</v>
      </c>
      <c r="F2" s="201" t="s">
        <v>12</v>
      </c>
      <c r="G2" s="201" t="s">
        <v>13</v>
      </c>
      <c r="H2" s="201" t="s">
        <v>14</v>
      </c>
      <c r="I2" s="201" t="s">
        <v>15</v>
      </c>
      <c r="J2" s="215" t="s">
        <v>16</v>
      </c>
      <c r="K2" s="215" t="s">
        <v>17</v>
      </c>
      <c r="L2" s="216" t="s">
        <v>18</v>
      </c>
      <c r="M2" s="215" t="s">
        <v>19</v>
      </c>
      <c r="N2" s="215" t="s">
        <v>20</v>
      </c>
      <c r="O2" s="217" t="s">
        <v>21</v>
      </c>
      <c r="P2" s="217" t="s">
        <v>22</v>
      </c>
      <c r="Q2" s="227" t="s">
        <v>23</v>
      </c>
      <c r="R2" s="217" t="s">
        <v>24</v>
      </c>
      <c r="S2" s="217" t="s">
        <v>25</v>
      </c>
      <c r="T2" s="122" t="s">
        <v>26</v>
      </c>
      <c r="U2" s="228" t="s">
        <v>27</v>
      </c>
      <c r="V2" s="228" t="s">
        <v>28</v>
      </c>
      <c r="W2" s="226" t="s">
        <v>29</v>
      </c>
      <c r="X2" s="226" t="s">
        <v>30</v>
      </c>
      <c r="Y2" s="235" t="s">
        <v>31</v>
      </c>
      <c r="Z2" s="226" t="s">
        <v>32</v>
      </c>
      <c r="AA2" s="235" t="s">
        <v>33</v>
      </c>
      <c r="AB2" s="236" t="s">
        <v>11</v>
      </c>
      <c r="AC2" s="236" t="s">
        <v>16</v>
      </c>
      <c r="AD2" s="236" t="s">
        <v>21</v>
      </c>
      <c r="AE2" s="237" t="s">
        <v>34</v>
      </c>
      <c r="AF2" s="237" t="s">
        <v>35</v>
      </c>
      <c r="AG2" s="248" t="s">
        <v>36</v>
      </c>
      <c r="AH2" s="248" t="s">
        <v>37</v>
      </c>
      <c r="AI2" s="248" t="s">
        <v>38</v>
      </c>
      <c r="AJ2" s="248" t="s">
        <v>39</v>
      </c>
      <c r="AK2" s="246" t="s">
        <v>40</v>
      </c>
      <c r="AL2" s="246" t="s">
        <v>41</v>
      </c>
      <c r="AM2" s="249" t="s">
        <v>11</v>
      </c>
      <c r="AN2" s="250" t="s">
        <v>42</v>
      </c>
      <c r="AO2" s="261" t="s">
        <v>16</v>
      </c>
      <c r="AP2" s="262" t="s">
        <v>43</v>
      </c>
      <c r="AQ2" s="263" t="s">
        <v>21</v>
      </c>
      <c r="AR2" s="264" t="s">
        <v>44</v>
      </c>
      <c r="AS2" s="265" t="s">
        <v>45</v>
      </c>
      <c r="AT2" s="266" t="s">
        <v>46</v>
      </c>
      <c r="AU2" s="267" t="s">
        <v>47</v>
      </c>
      <c r="AV2" s="268" t="s">
        <v>48</v>
      </c>
      <c r="AW2" s="280" t="s">
        <v>49</v>
      </c>
      <c r="AX2" s="280" t="s">
        <v>50</v>
      </c>
      <c r="AY2" s="267" t="s">
        <v>51</v>
      </c>
    </row>
    <row r="3" customHeight="1" spans="1:51">
      <c r="A3" s="202">
        <v>1</v>
      </c>
      <c r="B3" s="203">
        <v>307</v>
      </c>
      <c r="C3" s="204" t="s">
        <v>52</v>
      </c>
      <c r="D3" s="204" t="s">
        <v>53</v>
      </c>
      <c r="E3" s="205">
        <v>82287.3942857143</v>
      </c>
      <c r="F3" s="205">
        <f>E3*3</f>
        <v>246862.182857143</v>
      </c>
      <c r="G3" s="206">
        <v>0.2387</v>
      </c>
      <c r="H3" s="205">
        <v>19642.001016</v>
      </c>
      <c r="I3" s="205">
        <f>H3*3</f>
        <v>58926.003048</v>
      </c>
      <c r="J3" s="218">
        <v>98744.8731428571</v>
      </c>
      <c r="K3" s="218">
        <f>J3*3</f>
        <v>296234.619428571</v>
      </c>
      <c r="L3" s="219">
        <v>0.219604</v>
      </c>
      <c r="M3" s="218">
        <v>21684.769121664</v>
      </c>
      <c r="N3" s="218">
        <f>M3*3</f>
        <v>65054.307364992</v>
      </c>
      <c r="O3" s="220">
        <v>123431.091428571</v>
      </c>
      <c r="P3" s="220">
        <f>O3*3</f>
        <v>370293.274285713</v>
      </c>
      <c r="Q3" s="229">
        <v>0.18995746</v>
      </c>
      <c r="R3" s="220">
        <v>23446.6566127992</v>
      </c>
      <c r="S3" s="220">
        <f>R3*3</f>
        <v>70339.9698383976</v>
      </c>
      <c r="T3" s="146">
        <v>0</v>
      </c>
      <c r="U3" s="230">
        <v>3</v>
      </c>
      <c r="V3" s="230">
        <v>2600</v>
      </c>
      <c r="W3" s="231">
        <v>298170.7</v>
      </c>
      <c r="X3" s="231">
        <v>60629.34</v>
      </c>
      <c r="Y3" s="238">
        <v>16</v>
      </c>
      <c r="Z3" s="231">
        <v>30</v>
      </c>
      <c r="AA3" s="238">
        <v>14</v>
      </c>
      <c r="AB3" s="239">
        <f>W3-F3</f>
        <v>51308.5171428571</v>
      </c>
      <c r="AC3" s="240">
        <f>W3-K3</f>
        <v>1936.0805714287</v>
      </c>
      <c r="AD3" s="239">
        <f>W3-P3</f>
        <v>-72122.574285713</v>
      </c>
      <c r="AE3" s="241">
        <v>1500</v>
      </c>
      <c r="AF3" s="241">
        <f>V3-AE3</f>
        <v>1100</v>
      </c>
      <c r="AG3" s="193">
        <v>6606</v>
      </c>
      <c r="AH3" s="193">
        <v>1018.5600000086</v>
      </c>
      <c r="AI3" s="193">
        <v>20230</v>
      </c>
      <c r="AJ3" s="193">
        <v>680</v>
      </c>
      <c r="AK3" s="251">
        <f>W3-AG3-AI3</f>
        <v>271334.7</v>
      </c>
      <c r="AL3" s="251">
        <f>X3-AH3-AJ3</f>
        <v>58930.7799999914</v>
      </c>
      <c r="AM3" s="252">
        <f>AK3-F3</f>
        <v>24472.517142857</v>
      </c>
      <c r="AN3" s="223">
        <f>AL3-I3</f>
        <v>4.77695199139998</v>
      </c>
      <c r="AO3" s="269">
        <f>AK3-K3</f>
        <v>-24899.919428571</v>
      </c>
      <c r="AP3" s="218">
        <f>AL3-N3</f>
        <v>-6123.5273650006</v>
      </c>
      <c r="AQ3" s="270">
        <f>AK3-P3</f>
        <v>-98958.574285713</v>
      </c>
      <c r="AR3" s="271">
        <f>AL3-S3</f>
        <v>-11409.1898384062</v>
      </c>
      <c r="AS3" s="240">
        <f>(AL3-I3)*0.25</f>
        <v>1.19423799785</v>
      </c>
      <c r="AT3" s="239">
        <f>AS3*0.95</f>
        <v>1.1345260979575</v>
      </c>
      <c r="AU3" s="272">
        <f>AS3*0.05</f>
        <v>0.0597118998924998</v>
      </c>
      <c r="AV3" s="273">
        <f>AT3-AF3</f>
        <v>-1098.86547390204</v>
      </c>
      <c r="AW3" s="281">
        <f>VLOOKUP(B:B,重点单品考核及奖励!B:S,18,0)</f>
        <v>0</v>
      </c>
      <c r="AX3" s="281"/>
      <c r="AY3" s="282">
        <f>AV3+AW3+AX3</f>
        <v>-1098.86547390204</v>
      </c>
    </row>
    <row r="4" customHeight="1" spans="1:51">
      <c r="A4" s="202">
        <v>2</v>
      </c>
      <c r="B4" s="203">
        <v>337</v>
      </c>
      <c r="C4" s="204" t="s">
        <v>54</v>
      </c>
      <c r="D4" s="204" t="s">
        <v>55</v>
      </c>
      <c r="E4" s="205">
        <v>32469.8994285714</v>
      </c>
      <c r="F4" s="205">
        <f t="shared" ref="F4:F35" si="0">E4*3</f>
        <v>97409.6982857142</v>
      </c>
      <c r="G4" s="206">
        <v>0.1891</v>
      </c>
      <c r="H4" s="205">
        <v>6140.05798194286</v>
      </c>
      <c r="I4" s="205">
        <f t="shared" ref="I4:I35" si="1">H4*3</f>
        <v>18420.1739458286</v>
      </c>
      <c r="J4" s="218">
        <v>38963.8793142857</v>
      </c>
      <c r="K4" s="218">
        <f t="shared" ref="K4:K35" si="2">J4*3</f>
        <v>116891.637942857</v>
      </c>
      <c r="L4" s="219">
        <v>0.173972</v>
      </c>
      <c r="M4" s="218">
        <v>6778.62401206491</v>
      </c>
      <c r="N4" s="218">
        <f t="shared" ref="N4:N35" si="3">M4*3</f>
        <v>20335.8720361947</v>
      </c>
      <c r="O4" s="220">
        <v>48704.8491428571</v>
      </c>
      <c r="P4" s="220">
        <f t="shared" ref="P4:P35" si="4">O4*3</f>
        <v>146114.547428571</v>
      </c>
      <c r="Q4" s="229">
        <v>0.15048578</v>
      </c>
      <c r="R4" s="220">
        <v>7329.38721304519</v>
      </c>
      <c r="S4" s="220">
        <f t="shared" ref="S4:S35" si="5">R4*3</f>
        <v>21988.1616391356</v>
      </c>
      <c r="T4" s="146">
        <v>7</v>
      </c>
      <c r="U4" s="230">
        <v>3</v>
      </c>
      <c r="V4" s="230">
        <v>1820</v>
      </c>
      <c r="W4" s="231">
        <v>118343.59</v>
      </c>
      <c r="X4" s="232">
        <v>22111.85</v>
      </c>
      <c r="Y4" s="238">
        <v>14</v>
      </c>
      <c r="Z4" s="231">
        <v>10</v>
      </c>
      <c r="AA4" s="238">
        <v>6</v>
      </c>
      <c r="AB4" s="239">
        <f t="shared" ref="AB4:AB35" si="6">W4-F4</f>
        <v>20933.8917142858</v>
      </c>
      <c r="AC4" s="240">
        <f t="shared" ref="AC4:AC35" si="7">W4-K4</f>
        <v>1451.95205714299</v>
      </c>
      <c r="AD4" s="239">
        <f t="shared" ref="AD4:AD35" si="8">W4-P4</f>
        <v>-27770.957428571</v>
      </c>
      <c r="AE4" s="241">
        <f>T4*150</f>
        <v>1050</v>
      </c>
      <c r="AF4" s="241">
        <f t="shared" ref="AF4:AF35" si="9">V4-AE4</f>
        <v>770</v>
      </c>
      <c r="AG4" s="193">
        <v>9135</v>
      </c>
      <c r="AH4" s="193">
        <v>1260</v>
      </c>
      <c r="AI4" s="193">
        <v>3570</v>
      </c>
      <c r="AJ4" s="193">
        <v>120</v>
      </c>
      <c r="AK4" s="251">
        <f t="shared" ref="AK4:AK35" si="10">W4-AG4-AI4</f>
        <v>105638.59</v>
      </c>
      <c r="AL4" s="251">
        <f t="shared" ref="AL4:AL35" si="11">X4-AH4-AJ4</f>
        <v>20731.85</v>
      </c>
      <c r="AM4" s="252">
        <f t="shared" ref="AM4:AM35" si="12">AK4-F4</f>
        <v>8228.8917142858</v>
      </c>
      <c r="AN4" s="223">
        <f t="shared" ref="AN4:AN35" si="13">AL4-I4</f>
        <v>2311.6760541714</v>
      </c>
      <c r="AO4" s="269">
        <f t="shared" ref="AO4:AO35" si="14">AK4-K4</f>
        <v>-11253.047942857</v>
      </c>
      <c r="AP4" s="218">
        <f t="shared" ref="AP4:AP35" si="15">AL4-N4</f>
        <v>395.977963805297</v>
      </c>
      <c r="AQ4" s="270">
        <f t="shared" ref="AQ4:AQ35" si="16">AK4-P4</f>
        <v>-40475.957428571</v>
      </c>
      <c r="AR4" s="271">
        <f t="shared" ref="AR4:AR35" si="17">AL4-S4</f>
        <v>-1256.3116391356</v>
      </c>
      <c r="AS4" s="240">
        <f>(AL4-I4)*0.25</f>
        <v>577.91901354285</v>
      </c>
      <c r="AT4" s="239">
        <f t="shared" ref="AT4:AT35" si="18">AS4*0.95</f>
        <v>549.023062865707</v>
      </c>
      <c r="AU4" s="272">
        <f t="shared" ref="AU4:AU35" si="19">AS4*0.05</f>
        <v>28.8959506771425</v>
      </c>
      <c r="AV4" s="273">
        <f t="shared" ref="AV4:AV35" si="20">AT4-AF4</f>
        <v>-220.976937134293</v>
      </c>
      <c r="AW4" s="281">
        <f>VLOOKUP(B:B,重点单品考核及奖励!B:S,18,0)</f>
        <v>0</v>
      </c>
      <c r="AX4" s="281"/>
      <c r="AY4" s="282">
        <f t="shared" ref="AY4:AY35" si="21">AV4+AW4+AX4</f>
        <v>-220.976937134293</v>
      </c>
    </row>
    <row r="5" customHeight="1" spans="1:51">
      <c r="A5" s="207">
        <v>3</v>
      </c>
      <c r="B5" s="160">
        <v>582</v>
      </c>
      <c r="C5" s="208" t="s">
        <v>56</v>
      </c>
      <c r="D5" s="208" t="s">
        <v>57</v>
      </c>
      <c r="E5" s="205">
        <v>32723.974</v>
      </c>
      <c r="F5" s="205">
        <f t="shared" si="0"/>
        <v>98171.922</v>
      </c>
      <c r="G5" s="206">
        <v>0.2082425</v>
      </c>
      <c r="H5" s="205">
        <v>6814.522155695</v>
      </c>
      <c r="I5" s="205">
        <f t="shared" si="1"/>
        <v>20443.566467085</v>
      </c>
      <c r="J5" s="218">
        <v>39268.7688</v>
      </c>
      <c r="K5" s="218">
        <f t="shared" si="2"/>
        <v>117806.3064</v>
      </c>
      <c r="L5" s="219">
        <v>0.1915831</v>
      </c>
      <c r="M5" s="218">
        <v>7523.23245988728</v>
      </c>
      <c r="N5" s="218">
        <f t="shared" si="3"/>
        <v>22569.6973796618</v>
      </c>
      <c r="O5" s="220">
        <v>49085.961</v>
      </c>
      <c r="P5" s="220">
        <f t="shared" si="4"/>
        <v>147257.883</v>
      </c>
      <c r="Q5" s="229">
        <v>0.1657193815</v>
      </c>
      <c r="R5" s="220">
        <v>8134.49509725312</v>
      </c>
      <c r="S5" s="220">
        <f t="shared" si="5"/>
        <v>24403.4852917594</v>
      </c>
      <c r="T5" s="146">
        <v>6</v>
      </c>
      <c r="U5" s="230">
        <v>2</v>
      </c>
      <c r="V5" s="230">
        <v>900</v>
      </c>
      <c r="W5" s="232">
        <v>99457.51</v>
      </c>
      <c r="X5" s="232">
        <v>24285.77</v>
      </c>
      <c r="Y5" s="238">
        <v>19</v>
      </c>
      <c r="Z5" s="231">
        <v>0</v>
      </c>
      <c r="AA5" s="238">
        <v>6</v>
      </c>
      <c r="AB5" s="240">
        <f t="shared" si="6"/>
        <v>1285.58799999999</v>
      </c>
      <c r="AC5" s="239">
        <f t="shared" si="7"/>
        <v>-18348.7964</v>
      </c>
      <c r="AD5" s="239">
        <f t="shared" si="8"/>
        <v>-47800.373</v>
      </c>
      <c r="AE5" s="242">
        <f>T5*100</f>
        <v>600</v>
      </c>
      <c r="AF5" s="241">
        <f t="shared" si="9"/>
        <v>300</v>
      </c>
      <c r="AG5" s="193">
        <v>0</v>
      </c>
      <c r="AH5" s="193">
        <v>0</v>
      </c>
      <c r="AI5" s="253">
        <v>5355</v>
      </c>
      <c r="AJ5" s="254">
        <v>179.9999999999</v>
      </c>
      <c r="AK5" s="251">
        <f t="shared" si="10"/>
        <v>94102.51</v>
      </c>
      <c r="AL5" s="251">
        <f t="shared" si="11"/>
        <v>24105.7700000001</v>
      </c>
      <c r="AM5" s="255">
        <f t="shared" si="12"/>
        <v>-4069.41200000001</v>
      </c>
      <c r="AN5" s="220">
        <f t="shared" si="13"/>
        <v>3662.2035329151</v>
      </c>
      <c r="AO5" s="269">
        <f t="shared" si="14"/>
        <v>-23703.7964</v>
      </c>
      <c r="AP5" s="218">
        <f t="shared" si="15"/>
        <v>1536.0726203383</v>
      </c>
      <c r="AQ5" s="270">
        <f t="shared" si="16"/>
        <v>-53155.373</v>
      </c>
      <c r="AR5" s="271">
        <f t="shared" si="17"/>
        <v>-297.715291759301</v>
      </c>
      <c r="AS5" s="202">
        <v>0</v>
      </c>
      <c r="AT5" s="239">
        <f t="shared" si="18"/>
        <v>0</v>
      </c>
      <c r="AU5" s="272">
        <f t="shared" si="19"/>
        <v>0</v>
      </c>
      <c r="AV5" s="273">
        <f t="shared" si="20"/>
        <v>-300</v>
      </c>
      <c r="AW5" s="281">
        <f>VLOOKUP(B:B,重点单品考核及奖励!B:S,18,0)</f>
        <v>-150</v>
      </c>
      <c r="AX5" s="281"/>
      <c r="AY5" s="282">
        <f t="shared" si="21"/>
        <v>-450</v>
      </c>
    </row>
    <row r="6" customHeight="1" spans="1:51">
      <c r="A6" s="202">
        <v>4</v>
      </c>
      <c r="B6" s="203">
        <v>517</v>
      </c>
      <c r="C6" s="204" t="s">
        <v>58</v>
      </c>
      <c r="D6" s="204" t="s">
        <v>55</v>
      </c>
      <c r="E6" s="205">
        <v>25165.932</v>
      </c>
      <c r="F6" s="205">
        <f t="shared" si="0"/>
        <v>75497.796</v>
      </c>
      <c r="G6" s="206">
        <v>0.1798775</v>
      </c>
      <c r="H6" s="205">
        <v>4526.78493333</v>
      </c>
      <c r="I6" s="205">
        <f t="shared" si="1"/>
        <v>13580.35479999</v>
      </c>
      <c r="J6" s="218">
        <v>30199.1184</v>
      </c>
      <c r="K6" s="218">
        <f t="shared" si="2"/>
        <v>90597.3552</v>
      </c>
      <c r="L6" s="219">
        <v>0.1654873</v>
      </c>
      <c r="M6" s="218">
        <v>4997.57056639632</v>
      </c>
      <c r="N6" s="218">
        <f t="shared" si="3"/>
        <v>14992.711699189</v>
      </c>
      <c r="O6" s="220">
        <v>37748.898</v>
      </c>
      <c r="P6" s="220">
        <f t="shared" si="4"/>
        <v>113246.694</v>
      </c>
      <c r="Q6" s="229">
        <v>0.1431465145</v>
      </c>
      <c r="R6" s="220">
        <v>5403.62317491602</v>
      </c>
      <c r="S6" s="220">
        <f t="shared" si="5"/>
        <v>16210.8695247481</v>
      </c>
      <c r="T6" s="146">
        <v>5</v>
      </c>
      <c r="U6" s="230">
        <v>3</v>
      </c>
      <c r="V6" s="230">
        <v>1300</v>
      </c>
      <c r="W6" s="231">
        <v>116285.4</v>
      </c>
      <c r="X6" s="231">
        <v>23881.67</v>
      </c>
      <c r="Y6" s="238">
        <v>1</v>
      </c>
      <c r="Z6" s="231">
        <v>0</v>
      </c>
      <c r="AA6" s="238">
        <v>9</v>
      </c>
      <c r="AB6" s="239">
        <f t="shared" si="6"/>
        <v>40787.604</v>
      </c>
      <c r="AC6" s="239">
        <f t="shared" si="7"/>
        <v>25688.0448</v>
      </c>
      <c r="AD6" s="240">
        <f t="shared" si="8"/>
        <v>3038.70599999999</v>
      </c>
      <c r="AE6" s="242">
        <f>T6*260</f>
        <v>1300</v>
      </c>
      <c r="AF6" s="241">
        <f t="shared" si="9"/>
        <v>0</v>
      </c>
      <c r="AG6" s="193">
        <v>0</v>
      </c>
      <c r="AH6" s="193">
        <v>0</v>
      </c>
      <c r="AI6" s="193">
        <v>2549.1</v>
      </c>
      <c r="AJ6" s="193">
        <v>133</v>
      </c>
      <c r="AK6" s="251">
        <f t="shared" si="10"/>
        <v>113736.3</v>
      </c>
      <c r="AL6" s="251">
        <f t="shared" si="11"/>
        <v>23748.67</v>
      </c>
      <c r="AM6" s="255">
        <f t="shared" si="12"/>
        <v>38238.504</v>
      </c>
      <c r="AN6" s="220">
        <f t="shared" si="13"/>
        <v>10168.31520001</v>
      </c>
      <c r="AO6" s="269">
        <f t="shared" si="14"/>
        <v>23138.9448</v>
      </c>
      <c r="AP6" s="218">
        <f t="shared" si="15"/>
        <v>8755.958300811</v>
      </c>
      <c r="AQ6" s="274">
        <f t="shared" si="16"/>
        <v>489.605999999985</v>
      </c>
      <c r="AR6" s="275">
        <f t="shared" si="17"/>
        <v>7537.8004752519</v>
      </c>
      <c r="AS6" s="240">
        <f>(AL6-I6)*0.4</f>
        <v>4067.326080004</v>
      </c>
      <c r="AT6" s="239">
        <f t="shared" si="18"/>
        <v>3863.9597760038</v>
      </c>
      <c r="AU6" s="272">
        <f t="shared" si="19"/>
        <v>203.3663040002</v>
      </c>
      <c r="AV6" s="273">
        <f t="shared" si="20"/>
        <v>3863.9597760038</v>
      </c>
      <c r="AW6" s="281">
        <f>VLOOKUP(B:B,重点单品考核及奖励!B:S,18,0)</f>
        <v>-225</v>
      </c>
      <c r="AX6" s="281"/>
      <c r="AY6" s="282">
        <f t="shared" si="21"/>
        <v>3638.9597760038</v>
      </c>
    </row>
    <row r="7" customHeight="1" spans="1:51">
      <c r="A7" s="202">
        <v>5</v>
      </c>
      <c r="B7" s="203">
        <v>341</v>
      </c>
      <c r="C7" s="204" t="s">
        <v>59</v>
      </c>
      <c r="D7" s="204" t="s">
        <v>60</v>
      </c>
      <c r="E7" s="205">
        <v>27592.5028571429</v>
      </c>
      <c r="F7" s="205">
        <f t="shared" si="0"/>
        <v>82777.5085714287</v>
      </c>
      <c r="G7" s="206">
        <v>0.2397075</v>
      </c>
      <c r="H7" s="205">
        <v>6614.12987862857</v>
      </c>
      <c r="I7" s="205">
        <f t="shared" si="1"/>
        <v>19842.3896358857</v>
      </c>
      <c r="J7" s="218">
        <v>33111.0034285714</v>
      </c>
      <c r="K7" s="218">
        <f t="shared" si="2"/>
        <v>99333.0102857142</v>
      </c>
      <c r="L7" s="219">
        <v>0.2205309</v>
      </c>
      <c r="M7" s="218">
        <v>7301.99938600594</v>
      </c>
      <c r="N7" s="218">
        <f t="shared" si="3"/>
        <v>21905.9981580178</v>
      </c>
      <c r="O7" s="220">
        <v>41388.7542857143</v>
      </c>
      <c r="P7" s="220">
        <f t="shared" si="4"/>
        <v>124166.262857143</v>
      </c>
      <c r="Q7" s="229">
        <v>0.1907592285</v>
      </c>
      <c r="R7" s="220">
        <v>7895.28683611893</v>
      </c>
      <c r="S7" s="220">
        <f t="shared" si="5"/>
        <v>23685.8605083568</v>
      </c>
      <c r="T7" s="146">
        <v>9</v>
      </c>
      <c r="U7" s="230">
        <v>3</v>
      </c>
      <c r="V7" s="230">
        <v>2340</v>
      </c>
      <c r="W7" s="231">
        <v>143666.3</v>
      </c>
      <c r="X7" s="231">
        <v>32835.69</v>
      </c>
      <c r="Y7" s="238">
        <v>12</v>
      </c>
      <c r="Z7" s="231">
        <v>7</v>
      </c>
      <c r="AA7" s="238">
        <v>9</v>
      </c>
      <c r="AB7" s="239">
        <f t="shared" si="6"/>
        <v>60888.7914285713</v>
      </c>
      <c r="AC7" s="239">
        <f t="shared" si="7"/>
        <v>44333.2897142858</v>
      </c>
      <c r="AD7" s="240">
        <f t="shared" si="8"/>
        <v>19500.037142857</v>
      </c>
      <c r="AE7" s="242">
        <f>T7*260</f>
        <v>2340</v>
      </c>
      <c r="AF7" s="241">
        <f t="shared" si="9"/>
        <v>0</v>
      </c>
      <c r="AG7" s="193">
        <v>22329.84</v>
      </c>
      <c r="AH7" s="193">
        <v>4646.099999995</v>
      </c>
      <c r="AI7" s="193">
        <v>9520</v>
      </c>
      <c r="AJ7" s="193">
        <v>320</v>
      </c>
      <c r="AK7" s="251">
        <f t="shared" si="10"/>
        <v>111816.46</v>
      </c>
      <c r="AL7" s="251">
        <f t="shared" si="11"/>
        <v>27869.590000005</v>
      </c>
      <c r="AM7" s="255">
        <f t="shared" si="12"/>
        <v>29038.9514285713</v>
      </c>
      <c r="AN7" s="220">
        <f t="shared" si="13"/>
        <v>8027.2003641193</v>
      </c>
      <c r="AO7" s="276">
        <f t="shared" si="14"/>
        <v>12483.4497142858</v>
      </c>
      <c r="AP7" s="221">
        <f t="shared" si="15"/>
        <v>5963.5918419872</v>
      </c>
      <c r="AQ7" s="270">
        <f t="shared" si="16"/>
        <v>-12349.802857143</v>
      </c>
      <c r="AR7" s="271">
        <f t="shared" si="17"/>
        <v>4183.7294916482</v>
      </c>
      <c r="AS7" s="240">
        <f>(AL7-I7)*0.3</f>
        <v>2408.16010923579</v>
      </c>
      <c r="AT7" s="239">
        <f t="shared" si="18"/>
        <v>2287.752103774</v>
      </c>
      <c r="AU7" s="272">
        <f t="shared" si="19"/>
        <v>120.40800546179</v>
      </c>
      <c r="AV7" s="273">
        <f t="shared" si="20"/>
        <v>2287.752103774</v>
      </c>
      <c r="AW7" s="281">
        <f>VLOOKUP(B:B,重点单品考核及奖励!B:S,18,0)</f>
        <v>-50</v>
      </c>
      <c r="AX7" s="281"/>
      <c r="AY7" s="282">
        <f t="shared" si="21"/>
        <v>2237.752103774</v>
      </c>
    </row>
    <row r="8" customHeight="1" spans="1:51">
      <c r="A8" s="202">
        <v>6</v>
      </c>
      <c r="B8" s="203">
        <v>343</v>
      </c>
      <c r="C8" s="204" t="s">
        <v>61</v>
      </c>
      <c r="D8" s="204" t="s">
        <v>57</v>
      </c>
      <c r="E8" s="205">
        <v>27477.9474285714</v>
      </c>
      <c r="F8" s="205">
        <f t="shared" si="0"/>
        <v>82433.8422857142</v>
      </c>
      <c r="G8" s="206">
        <v>0.23529</v>
      </c>
      <c r="H8" s="205">
        <v>6465.28625046857</v>
      </c>
      <c r="I8" s="205">
        <f t="shared" si="1"/>
        <v>19395.8587514057</v>
      </c>
      <c r="J8" s="218">
        <v>32973.5369142857</v>
      </c>
      <c r="K8" s="218">
        <f t="shared" si="2"/>
        <v>98920.6107428571</v>
      </c>
      <c r="L8" s="219">
        <v>0.2164668</v>
      </c>
      <c r="M8" s="218">
        <v>7137.6760205173</v>
      </c>
      <c r="N8" s="218">
        <f t="shared" si="3"/>
        <v>21413.0280615519</v>
      </c>
      <c r="O8" s="220">
        <v>41216.9211428571</v>
      </c>
      <c r="P8" s="220">
        <f t="shared" si="4"/>
        <v>123650.763428571</v>
      </c>
      <c r="Q8" s="229">
        <v>0.187243782</v>
      </c>
      <c r="R8" s="220">
        <v>7717.61219718433</v>
      </c>
      <c r="S8" s="220">
        <f t="shared" si="5"/>
        <v>23152.836591553</v>
      </c>
      <c r="T8" s="146">
        <v>6</v>
      </c>
      <c r="U8" s="230">
        <v>2</v>
      </c>
      <c r="V8" s="230">
        <v>900</v>
      </c>
      <c r="W8" s="231">
        <v>93368.33</v>
      </c>
      <c r="X8" s="231">
        <v>19164.57</v>
      </c>
      <c r="Y8" s="238">
        <v>8</v>
      </c>
      <c r="Z8" s="231">
        <v>9</v>
      </c>
      <c r="AA8" s="238">
        <v>0</v>
      </c>
      <c r="AB8" s="240">
        <f t="shared" si="6"/>
        <v>10934.4877142858</v>
      </c>
      <c r="AC8" s="239">
        <f t="shared" si="7"/>
        <v>-5552.2807428571</v>
      </c>
      <c r="AD8" s="239">
        <f t="shared" si="8"/>
        <v>-30282.433428571</v>
      </c>
      <c r="AE8" s="242">
        <f>T8*100</f>
        <v>600</v>
      </c>
      <c r="AF8" s="241">
        <f t="shared" si="9"/>
        <v>300</v>
      </c>
      <c r="AG8" s="193">
        <v>0</v>
      </c>
      <c r="AH8" s="193">
        <v>0</v>
      </c>
      <c r="AI8" s="193">
        <v>2975</v>
      </c>
      <c r="AJ8" s="193">
        <v>100</v>
      </c>
      <c r="AK8" s="251">
        <f t="shared" si="10"/>
        <v>90393.33</v>
      </c>
      <c r="AL8" s="251">
        <f t="shared" si="11"/>
        <v>19064.57</v>
      </c>
      <c r="AM8" s="256">
        <f t="shared" si="12"/>
        <v>7959.4877142858</v>
      </c>
      <c r="AN8" s="220">
        <f t="shared" si="13"/>
        <v>-331.2887514057</v>
      </c>
      <c r="AO8" s="269">
        <f t="shared" si="14"/>
        <v>-8527.2807428571</v>
      </c>
      <c r="AP8" s="218">
        <f t="shared" si="15"/>
        <v>-2348.4580615519</v>
      </c>
      <c r="AQ8" s="270">
        <f t="shared" si="16"/>
        <v>-33257.433428571</v>
      </c>
      <c r="AR8" s="271">
        <f t="shared" si="17"/>
        <v>-4088.266591553</v>
      </c>
      <c r="AS8" s="239">
        <v>0</v>
      </c>
      <c r="AT8" s="239">
        <f t="shared" si="18"/>
        <v>0</v>
      </c>
      <c r="AU8" s="272">
        <f t="shared" si="19"/>
        <v>0</v>
      </c>
      <c r="AV8" s="273">
        <f t="shared" si="20"/>
        <v>-300</v>
      </c>
      <c r="AW8" s="281">
        <f>VLOOKUP(B:B,重点单品考核及奖励!B:S,18,0)</f>
        <v>-150</v>
      </c>
      <c r="AX8" s="281"/>
      <c r="AY8" s="282">
        <f t="shared" si="21"/>
        <v>-450</v>
      </c>
    </row>
    <row r="9" customHeight="1" spans="1:51">
      <c r="A9" s="202">
        <v>7</v>
      </c>
      <c r="B9" s="203">
        <v>571</v>
      </c>
      <c r="C9" s="204" t="s">
        <v>62</v>
      </c>
      <c r="D9" s="204" t="s">
        <v>63</v>
      </c>
      <c r="E9" s="205">
        <v>23816.7771428571</v>
      </c>
      <c r="F9" s="205">
        <f t="shared" si="0"/>
        <v>71450.3314285713</v>
      </c>
      <c r="G9" s="206">
        <v>0.23436</v>
      </c>
      <c r="H9" s="205">
        <v>5581.6998912</v>
      </c>
      <c r="I9" s="205">
        <f t="shared" si="1"/>
        <v>16745.0996736</v>
      </c>
      <c r="J9" s="218">
        <v>28580.1325714286</v>
      </c>
      <c r="K9" s="218">
        <f t="shared" si="2"/>
        <v>85740.3977142858</v>
      </c>
      <c r="L9" s="219">
        <v>0.2156112</v>
      </c>
      <c r="M9" s="218">
        <v>6162.1966798848</v>
      </c>
      <c r="N9" s="218">
        <f t="shared" si="3"/>
        <v>18486.5900396544</v>
      </c>
      <c r="O9" s="220">
        <v>35725.1657142857</v>
      </c>
      <c r="P9" s="220">
        <f t="shared" si="4"/>
        <v>107175.497142857</v>
      </c>
      <c r="Q9" s="229">
        <v>0.186503688</v>
      </c>
      <c r="R9" s="220">
        <v>6662.87516012544</v>
      </c>
      <c r="S9" s="220">
        <f t="shared" si="5"/>
        <v>19988.6254803763</v>
      </c>
      <c r="T9" s="145">
        <v>5</v>
      </c>
      <c r="U9" s="230">
        <v>3</v>
      </c>
      <c r="V9" s="230">
        <v>1300</v>
      </c>
      <c r="W9" s="231">
        <v>108602.46</v>
      </c>
      <c r="X9" s="231">
        <v>23169.28</v>
      </c>
      <c r="Y9" s="238">
        <v>22</v>
      </c>
      <c r="Z9" s="231">
        <v>0</v>
      </c>
      <c r="AA9" s="238">
        <v>4</v>
      </c>
      <c r="AB9" s="239">
        <f t="shared" si="6"/>
        <v>37152.1285714287</v>
      </c>
      <c r="AC9" s="239">
        <f t="shared" si="7"/>
        <v>22862.0622857142</v>
      </c>
      <c r="AD9" s="240">
        <f t="shared" si="8"/>
        <v>1426.96285714301</v>
      </c>
      <c r="AE9" s="242">
        <f>T9*260</f>
        <v>1300</v>
      </c>
      <c r="AF9" s="241">
        <f t="shared" si="9"/>
        <v>0</v>
      </c>
      <c r="AG9" s="193">
        <v>1246</v>
      </c>
      <c r="AH9" s="193">
        <v>283.6</v>
      </c>
      <c r="AI9" s="193">
        <v>10734</v>
      </c>
      <c r="AJ9" s="193">
        <v>366</v>
      </c>
      <c r="AK9" s="251">
        <f t="shared" si="10"/>
        <v>96622.46</v>
      </c>
      <c r="AL9" s="251">
        <f t="shared" si="11"/>
        <v>22519.68</v>
      </c>
      <c r="AM9" s="255">
        <f t="shared" si="12"/>
        <v>25172.1285714287</v>
      </c>
      <c r="AN9" s="220">
        <f t="shared" si="13"/>
        <v>5774.5803264</v>
      </c>
      <c r="AO9" s="276">
        <f t="shared" si="14"/>
        <v>10882.0622857142</v>
      </c>
      <c r="AP9" s="221">
        <f t="shared" si="15"/>
        <v>4033.0899603456</v>
      </c>
      <c r="AQ9" s="270">
        <f t="shared" si="16"/>
        <v>-10553.037142857</v>
      </c>
      <c r="AR9" s="271">
        <f t="shared" si="17"/>
        <v>2531.0545196237</v>
      </c>
      <c r="AS9" s="240">
        <f>(AL9-I9)*0.3</f>
        <v>1732.37409792</v>
      </c>
      <c r="AT9" s="239">
        <f t="shared" si="18"/>
        <v>1645.755393024</v>
      </c>
      <c r="AU9" s="272">
        <f t="shared" si="19"/>
        <v>86.618704896</v>
      </c>
      <c r="AV9" s="273">
        <f t="shared" si="20"/>
        <v>1645.755393024</v>
      </c>
      <c r="AW9" s="281">
        <f>VLOOKUP(B:B,重点单品考核及奖励!B:S,18,0)</f>
        <v>-100</v>
      </c>
      <c r="AX9" s="281"/>
      <c r="AY9" s="282">
        <f t="shared" si="21"/>
        <v>1545.755393024</v>
      </c>
    </row>
    <row r="10" customHeight="1" spans="1:51">
      <c r="A10" s="202">
        <v>8</v>
      </c>
      <c r="B10" s="203">
        <v>750</v>
      </c>
      <c r="C10" s="204" t="s">
        <v>64</v>
      </c>
      <c r="D10" s="204" t="s">
        <v>63</v>
      </c>
      <c r="E10" s="205">
        <v>20333.6297142857</v>
      </c>
      <c r="F10" s="205">
        <f t="shared" si="0"/>
        <v>61000.8891428571</v>
      </c>
      <c r="G10" s="206">
        <v>0.27032</v>
      </c>
      <c r="H10" s="205">
        <v>5496.58678436572</v>
      </c>
      <c r="I10" s="205">
        <f t="shared" si="1"/>
        <v>16489.7603530972</v>
      </c>
      <c r="J10" s="218">
        <v>24400.3556571429</v>
      </c>
      <c r="K10" s="218">
        <f t="shared" si="2"/>
        <v>73201.0669714287</v>
      </c>
      <c r="L10" s="219">
        <v>0.2486944</v>
      </c>
      <c r="M10" s="218">
        <v>6068.23180993975</v>
      </c>
      <c r="N10" s="218">
        <f t="shared" si="3"/>
        <v>18204.6954298193</v>
      </c>
      <c r="O10" s="220">
        <v>30500.4445714286</v>
      </c>
      <c r="P10" s="220">
        <f t="shared" si="4"/>
        <v>91501.3337142858</v>
      </c>
      <c r="Q10" s="229">
        <v>0.215120656</v>
      </c>
      <c r="R10" s="220">
        <v>6561.27564449735</v>
      </c>
      <c r="S10" s="220">
        <f t="shared" si="5"/>
        <v>19683.8269334921</v>
      </c>
      <c r="T10" s="146">
        <v>4</v>
      </c>
      <c r="U10" s="230">
        <v>3</v>
      </c>
      <c r="V10" s="230">
        <v>1040</v>
      </c>
      <c r="W10" s="231">
        <v>61079</v>
      </c>
      <c r="X10" s="231">
        <v>17493.27</v>
      </c>
      <c r="Y10" s="238">
        <v>15</v>
      </c>
      <c r="Z10" s="231">
        <v>3</v>
      </c>
      <c r="AA10" s="238">
        <v>4</v>
      </c>
      <c r="AB10" s="240">
        <f t="shared" si="6"/>
        <v>78.1108571428995</v>
      </c>
      <c r="AC10" s="239">
        <f t="shared" si="7"/>
        <v>-12122.0669714287</v>
      </c>
      <c r="AD10" s="239">
        <f t="shared" si="8"/>
        <v>-30422.3337142858</v>
      </c>
      <c r="AE10" s="242">
        <f>T10*100</f>
        <v>400</v>
      </c>
      <c r="AF10" s="241">
        <f t="shared" si="9"/>
        <v>640</v>
      </c>
      <c r="AG10" s="193">
        <v>0</v>
      </c>
      <c r="AH10" s="193">
        <v>0</v>
      </c>
      <c r="AI10" s="193">
        <v>0</v>
      </c>
      <c r="AJ10" s="193">
        <v>0</v>
      </c>
      <c r="AK10" s="251">
        <f t="shared" si="10"/>
        <v>61079</v>
      </c>
      <c r="AL10" s="251">
        <f t="shared" si="11"/>
        <v>17493.27</v>
      </c>
      <c r="AM10" s="252">
        <f t="shared" si="12"/>
        <v>78.1108571428995</v>
      </c>
      <c r="AN10" s="223">
        <f t="shared" si="13"/>
        <v>1003.5096469028</v>
      </c>
      <c r="AO10" s="269">
        <f t="shared" si="14"/>
        <v>-12122.0669714287</v>
      </c>
      <c r="AP10" s="218">
        <f t="shared" si="15"/>
        <v>-711.425429819301</v>
      </c>
      <c r="AQ10" s="270">
        <f t="shared" si="16"/>
        <v>-30422.3337142858</v>
      </c>
      <c r="AR10" s="271">
        <f t="shared" si="17"/>
        <v>-2190.5569334921</v>
      </c>
      <c r="AS10" s="240">
        <f>(AL10-I10)*0.25</f>
        <v>250.8774117257</v>
      </c>
      <c r="AT10" s="239">
        <f t="shared" si="18"/>
        <v>238.333541139415</v>
      </c>
      <c r="AU10" s="272">
        <f t="shared" si="19"/>
        <v>12.543870586285</v>
      </c>
      <c r="AV10" s="273">
        <f t="shared" si="20"/>
        <v>-401.666458860585</v>
      </c>
      <c r="AW10" s="281">
        <f>VLOOKUP(B:B,重点单品考核及奖励!B:S,18,0)</f>
        <v>-25</v>
      </c>
      <c r="AX10" s="281"/>
      <c r="AY10" s="282">
        <f t="shared" si="21"/>
        <v>-426.666458860585</v>
      </c>
    </row>
    <row r="11" customHeight="1" spans="1:51">
      <c r="A11" s="202">
        <v>9</v>
      </c>
      <c r="B11" s="203">
        <v>712</v>
      </c>
      <c r="C11" s="204" t="s">
        <v>65</v>
      </c>
      <c r="D11" s="204" t="s">
        <v>63</v>
      </c>
      <c r="E11" s="205">
        <v>17860.496</v>
      </c>
      <c r="F11" s="205">
        <f t="shared" si="0"/>
        <v>53581.488</v>
      </c>
      <c r="G11" s="206">
        <v>0.2685375</v>
      </c>
      <c r="H11" s="205">
        <v>4796.2129446</v>
      </c>
      <c r="I11" s="205">
        <f t="shared" si="1"/>
        <v>14388.6388338</v>
      </c>
      <c r="J11" s="218">
        <v>21432.5952</v>
      </c>
      <c r="K11" s="218">
        <f t="shared" si="2"/>
        <v>64297.7856</v>
      </c>
      <c r="L11" s="219">
        <v>0.2470545</v>
      </c>
      <c r="M11" s="218">
        <v>5295.0190908384</v>
      </c>
      <c r="N11" s="218">
        <f t="shared" si="3"/>
        <v>15885.0572725152</v>
      </c>
      <c r="O11" s="220">
        <v>26790.744</v>
      </c>
      <c r="P11" s="220">
        <f t="shared" si="4"/>
        <v>80372.232</v>
      </c>
      <c r="Q11" s="229">
        <v>0.2137021425</v>
      </c>
      <c r="R11" s="220">
        <v>5725.23939196902</v>
      </c>
      <c r="S11" s="220">
        <f t="shared" si="5"/>
        <v>17175.7181759071</v>
      </c>
      <c r="T11" s="146">
        <v>6</v>
      </c>
      <c r="U11" s="230">
        <v>3</v>
      </c>
      <c r="V11" s="230">
        <v>1560</v>
      </c>
      <c r="W11" s="231">
        <v>71089.99</v>
      </c>
      <c r="X11" s="231">
        <v>17314.52</v>
      </c>
      <c r="Y11" s="238">
        <v>6</v>
      </c>
      <c r="Z11" s="231">
        <v>3</v>
      </c>
      <c r="AA11" s="238">
        <v>0</v>
      </c>
      <c r="AB11" s="239">
        <f t="shared" si="6"/>
        <v>17508.502</v>
      </c>
      <c r="AC11" s="240">
        <f t="shared" si="7"/>
        <v>6792.2044</v>
      </c>
      <c r="AD11" s="239">
        <f t="shared" si="8"/>
        <v>-9282.242</v>
      </c>
      <c r="AE11" s="241">
        <f>T11*150</f>
        <v>900</v>
      </c>
      <c r="AF11" s="241">
        <f t="shared" si="9"/>
        <v>660</v>
      </c>
      <c r="AG11" s="193">
        <v>2840</v>
      </c>
      <c r="AH11" s="193">
        <v>679.4</v>
      </c>
      <c r="AI11" s="193">
        <v>3570</v>
      </c>
      <c r="AJ11" s="193">
        <v>120</v>
      </c>
      <c r="AK11" s="251">
        <f t="shared" si="10"/>
        <v>64679.99</v>
      </c>
      <c r="AL11" s="251">
        <f t="shared" si="11"/>
        <v>16515.12</v>
      </c>
      <c r="AM11" s="255">
        <f t="shared" si="12"/>
        <v>11098.502</v>
      </c>
      <c r="AN11" s="220">
        <f t="shared" si="13"/>
        <v>2126.4811662</v>
      </c>
      <c r="AO11" s="276">
        <f t="shared" si="14"/>
        <v>382.204400000002</v>
      </c>
      <c r="AP11" s="221">
        <f t="shared" si="15"/>
        <v>630.062727484799</v>
      </c>
      <c r="AQ11" s="270">
        <f t="shared" si="16"/>
        <v>-15692.242</v>
      </c>
      <c r="AR11" s="271">
        <f t="shared" si="17"/>
        <v>-660.5981759071</v>
      </c>
      <c r="AS11" s="240">
        <f>(AL11-I11)*0.3</f>
        <v>637.94434986</v>
      </c>
      <c r="AT11" s="239">
        <f t="shared" si="18"/>
        <v>606.047132367</v>
      </c>
      <c r="AU11" s="272">
        <f t="shared" si="19"/>
        <v>31.897217493</v>
      </c>
      <c r="AV11" s="273">
        <f t="shared" si="20"/>
        <v>-53.9528676330002</v>
      </c>
      <c r="AW11" s="281">
        <f>VLOOKUP(B:B,重点单品考核及奖励!B:S,18,0)</f>
        <v>-225</v>
      </c>
      <c r="AX11" s="281"/>
      <c r="AY11" s="282">
        <f t="shared" si="21"/>
        <v>-278.952867633</v>
      </c>
    </row>
    <row r="12" customHeight="1" spans="1:51">
      <c r="A12" s="202">
        <v>10</v>
      </c>
      <c r="B12" s="203">
        <v>385</v>
      </c>
      <c r="C12" s="204" t="s">
        <v>66</v>
      </c>
      <c r="D12" s="204" t="s">
        <v>60</v>
      </c>
      <c r="E12" s="205">
        <v>16155.5603571429</v>
      </c>
      <c r="F12" s="205">
        <f t="shared" si="0"/>
        <v>48466.6810714287</v>
      </c>
      <c r="G12" s="206">
        <v>0.2015775</v>
      </c>
      <c r="H12" s="205">
        <v>3256.59746789196</v>
      </c>
      <c r="I12" s="205">
        <f t="shared" si="1"/>
        <v>9769.79240367588</v>
      </c>
      <c r="J12" s="218">
        <v>19386.6724285714</v>
      </c>
      <c r="K12" s="218">
        <f t="shared" si="2"/>
        <v>58160.0172857142</v>
      </c>
      <c r="L12" s="219">
        <v>0.1854513</v>
      </c>
      <c r="M12" s="218">
        <v>3595.28360455273</v>
      </c>
      <c r="N12" s="218">
        <f t="shared" si="3"/>
        <v>10785.8508136582</v>
      </c>
      <c r="O12" s="220">
        <v>24233.3405357143</v>
      </c>
      <c r="P12" s="220">
        <f t="shared" si="4"/>
        <v>72700.0216071429</v>
      </c>
      <c r="Q12" s="229">
        <v>0.1604153745</v>
      </c>
      <c r="R12" s="220">
        <v>3887.40039742264</v>
      </c>
      <c r="S12" s="220">
        <f t="shared" si="5"/>
        <v>11662.2011922679</v>
      </c>
      <c r="T12" s="146">
        <v>4</v>
      </c>
      <c r="U12" s="230">
        <v>3</v>
      </c>
      <c r="V12" s="230">
        <v>1040</v>
      </c>
      <c r="W12" s="231">
        <v>126044.15</v>
      </c>
      <c r="X12" s="231">
        <v>24045.49</v>
      </c>
      <c r="Y12" s="238">
        <v>11</v>
      </c>
      <c r="Z12" s="231">
        <v>6</v>
      </c>
      <c r="AA12" s="238">
        <v>9</v>
      </c>
      <c r="AB12" s="239">
        <f t="shared" si="6"/>
        <v>77577.4689285713</v>
      </c>
      <c r="AC12" s="239">
        <f t="shared" si="7"/>
        <v>67884.1327142858</v>
      </c>
      <c r="AD12" s="240">
        <f t="shared" si="8"/>
        <v>53344.1283928571</v>
      </c>
      <c r="AE12" s="242">
        <f>T12*260</f>
        <v>1040</v>
      </c>
      <c r="AF12" s="241">
        <f t="shared" si="9"/>
        <v>0</v>
      </c>
      <c r="AG12" s="193">
        <v>62700.4</v>
      </c>
      <c r="AH12" s="193">
        <v>10714.0000000401</v>
      </c>
      <c r="AI12" s="193">
        <v>5355</v>
      </c>
      <c r="AJ12" s="193">
        <v>180</v>
      </c>
      <c r="AK12" s="251">
        <f t="shared" si="10"/>
        <v>57988.75</v>
      </c>
      <c r="AL12" s="251">
        <f t="shared" si="11"/>
        <v>13151.4899999599</v>
      </c>
      <c r="AM12" s="252">
        <f t="shared" si="12"/>
        <v>9522.06892857129</v>
      </c>
      <c r="AN12" s="223">
        <f t="shared" si="13"/>
        <v>3381.69759628402</v>
      </c>
      <c r="AO12" s="277">
        <f t="shared" si="14"/>
        <v>-171.26728571421</v>
      </c>
      <c r="AP12" s="218">
        <f t="shared" si="15"/>
        <v>2365.6391863017</v>
      </c>
      <c r="AQ12" s="270">
        <f t="shared" si="16"/>
        <v>-14711.2716071429</v>
      </c>
      <c r="AR12" s="271">
        <f t="shared" si="17"/>
        <v>1489.288807692</v>
      </c>
      <c r="AS12" s="240">
        <f>(AL12-I12)*0.25</f>
        <v>845.424399071006</v>
      </c>
      <c r="AT12" s="239">
        <f t="shared" si="18"/>
        <v>803.153179117455</v>
      </c>
      <c r="AU12" s="272">
        <f t="shared" si="19"/>
        <v>42.2712199535503</v>
      </c>
      <c r="AV12" s="273">
        <f t="shared" si="20"/>
        <v>803.153179117455</v>
      </c>
      <c r="AW12" s="281">
        <f>VLOOKUP(B:B,重点单品考核及奖励!B:S,18,0)</f>
        <v>0</v>
      </c>
      <c r="AX12" s="281"/>
      <c r="AY12" s="282">
        <f t="shared" si="21"/>
        <v>803.153179117455</v>
      </c>
    </row>
    <row r="13" customHeight="1" spans="1:51">
      <c r="A13" s="202">
        <v>11</v>
      </c>
      <c r="B13" s="203">
        <v>373</v>
      </c>
      <c r="C13" s="204" t="s">
        <v>67</v>
      </c>
      <c r="D13" s="204" t="s">
        <v>55</v>
      </c>
      <c r="E13" s="205">
        <v>15092.3357142857</v>
      </c>
      <c r="F13" s="205">
        <f t="shared" si="0"/>
        <v>45277.0071428571</v>
      </c>
      <c r="G13" s="206">
        <v>0.20274</v>
      </c>
      <c r="H13" s="205">
        <v>3059.82014271429</v>
      </c>
      <c r="I13" s="205">
        <f t="shared" si="1"/>
        <v>9179.46042814287</v>
      </c>
      <c r="J13" s="218">
        <v>18110.8028571429</v>
      </c>
      <c r="K13" s="218">
        <f t="shared" si="2"/>
        <v>54332.4085714287</v>
      </c>
      <c r="L13" s="219">
        <v>0.1865208</v>
      </c>
      <c r="M13" s="218">
        <v>3378.04143755657</v>
      </c>
      <c r="N13" s="218">
        <f t="shared" si="3"/>
        <v>10134.1243126697</v>
      </c>
      <c r="O13" s="220">
        <v>22638.5035714286</v>
      </c>
      <c r="P13" s="220">
        <f t="shared" si="4"/>
        <v>67915.5107142858</v>
      </c>
      <c r="Q13" s="229">
        <v>0.161340492</v>
      </c>
      <c r="R13" s="220">
        <v>3652.50730435804</v>
      </c>
      <c r="S13" s="220">
        <f t="shared" si="5"/>
        <v>10957.5219130741</v>
      </c>
      <c r="T13" s="146">
        <v>4</v>
      </c>
      <c r="U13" s="230">
        <v>3</v>
      </c>
      <c r="V13" s="230">
        <v>1040</v>
      </c>
      <c r="W13" s="231">
        <v>49180.79</v>
      </c>
      <c r="X13" s="231">
        <v>11884.85</v>
      </c>
      <c r="Y13" s="238">
        <v>0</v>
      </c>
      <c r="Z13" s="231">
        <v>0</v>
      </c>
      <c r="AA13" s="238">
        <v>3</v>
      </c>
      <c r="AB13" s="240">
        <f t="shared" si="6"/>
        <v>3903.7828571429</v>
      </c>
      <c r="AC13" s="239">
        <f t="shared" si="7"/>
        <v>-5151.6185714287</v>
      </c>
      <c r="AD13" s="239">
        <f t="shared" si="8"/>
        <v>-18734.7207142858</v>
      </c>
      <c r="AE13" s="242">
        <f>T13*100</f>
        <v>400</v>
      </c>
      <c r="AF13" s="241">
        <f t="shared" si="9"/>
        <v>640</v>
      </c>
      <c r="AG13" s="193">
        <v>0</v>
      </c>
      <c r="AH13" s="193">
        <v>0</v>
      </c>
      <c r="AI13" s="193">
        <v>1190</v>
      </c>
      <c r="AJ13" s="193">
        <v>40</v>
      </c>
      <c r="AK13" s="251">
        <f t="shared" si="10"/>
        <v>47990.79</v>
      </c>
      <c r="AL13" s="251">
        <f t="shared" si="11"/>
        <v>11844.85</v>
      </c>
      <c r="AM13" s="252">
        <f t="shared" si="12"/>
        <v>2713.7828571429</v>
      </c>
      <c r="AN13" s="223">
        <f t="shared" si="13"/>
        <v>2665.38957185713</v>
      </c>
      <c r="AO13" s="269">
        <f t="shared" si="14"/>
        <v>-6341.6185714287</v>
      </c>
      <c r="AP13" s="218">
        <f t="shared" si="15"/>
        <v>1710.7256873303</v>
      </c>
      <c r="AQ13" s="270">
        <f t="shared" si="16"/>
        <v>-19924.7207142858</v>
      </c>
      <c r="AR13" s="271">
        <f t="shared" si="17"/>
        <v>887.3280869259</v>
      </c>
      <c r="AS13" s="240">
        <f>(AL13-I13)*0.25</f>
        <v>666.347392964283</v>
      </c>
      <c r="AT13" s="239">
        <f t="shared" si="18"/>
        <v>633.030023316069</v>
      </c>
      <c r="AU13" s="272">
        <f t="shared" si="19"/>
        <v>33.3173696482141</v>
      </c>
      <c r="AV13" s="273">
        <f t="shared" si="20"/>
        <v>-6.96997668393135</v>
      </c>
      <c r="AW13" s="281">
        <f>VLOOKUP(B:B,重点单品考核及奖励!B:S,18,0)</f>
        <v>-225</v>
      </c>
      <c r="AX13" s="281"/>
      <c r="AY13" s="282">
        <f t="shared" si="21"/>
        <v>-231.969976683931</v>
      </c>
    </row>
    <row r="14" customHeight="1" spans="1:51">
      <c r="A14" s="202">
        <v>12</v>
      </c>
      <c r="B14" s="203">
        <v>585</v>
      </c>
      <c r="C14" s="204" t="s">
        <v>68</v>
      </c>
      <c r="D14" s="204" t="s">
        <v>57</v>
      </c>
      <c r="E14" s="205">
        <v>14560.9885714286</v>
      </c>
      <c r="F14" s="205">
        <f t="shared" si="0"/>
        <v>43682.9657142858</v>
      </c>
      <c r="G14" s="206">
        <v>0.2646625</v>
      </c>
      <c r="H14" s="205">
        <v>3853.74763778571</v>
      </c>
      <c r="I14" s="205">
        <f t="shared" si="1"/>
        <v>11561.2429133571</v>
      </c>
      <c r="J14" s="218">
        <v>17473.1862857143</v>
      </c>
      <c r="K14" s="218">
        <f t="shared" si="2"/>
        <v>52419.5588571429</v>
      </c>
      <c r="L14" s="219">
        <v>0.2434895</v>
      </c>
      <c r="M14" s="218">
        <v>4254.53739211543</v>
      </c>
      <c r="N14" s="218">
        <f t="shared" si="3"/>
        <v>12763.6121763463</v>
      </c>
      <c r="O14" s="220">
        <v>21841.4828571429</v>
      </c>
      <c r="P14" s="220">
        <f t="shared" si="4"/>
        <v>65524.4485714287</v>
      </c>
      <c r="Q14" s="229">
        <v>0.2106184175</v>
      </c>
      <c r="R14" s="220">
        <v>4600.21855522481</v>
      </c>
      <c r="S14" s="220">
        <f t="shared" si="5"/>
        <v>13800.6556656744</v>
      </c>
      <c r="T14" s="146">
        <v>4</v>
      </c>
      <c r="U14" s="230">
        <v>3</v>
      </c>
      <c r="V14" s="230">
        <v>1040</v>
      </c>
      <c r="W14" s="231">
        <v>85458.19</v>
      </c>
      <c r="X14" s="231">
        <v>18978.94</v>
      </c>
      <c r="Y14" s="238">
        <v>4</v>
      </c>
      <c r="Z14" s="231">
        <v>0</v>
      </c>
      <c r="AA14" s="238">
        <v>6</v>
      </c>
      <c r="AB14" s="239">
        <f t="shared" si="6"/>
        <v>41775.2242857142</v>
      </c>
      <c r="AC14" s="239">
        <f t="shared" si="7"/>
        <v>33038.6311428571</v>
      </c>
      <c r="AD14" s="240">
        <f t="shared" si="8"/>
        <v>19933.7414285713</v>
      </c>
      <c r="AE14" s="242">
        <f>T14*260</f>
        <v>1040</v>
      </c>
      <c r="AF14" s="241">
        <f t="shared" si="9"/>
        <v>0</v>
      </c>
      <c r="AG14" s="193">
        <v>0</v>
      </c>
      <c r="AH14" s="193">
        <v>0</v>
      </c>
      <c r="AI14" s="193">
        <v>12495</v>
      </c>
      <c r="AJ14" s="193">
        <v>420</v>
      </c>
      <c r="AK14" s="251">
        <f t="shared" si="10"/>
        <v>72963.19</v>
      </c>
      <c r="AL14" s="251">
        <f t="shared" si="11"/>
        <v>18558.94</v>
      </c>
      <c r="AM14" s="255">
        <f t="shared" si="12"/>
        <v>29280.2242857142</v>
      </c>
      <c r="AN14" s="220">
        <f t="shared" si="13"/>
        <v>6997.6970866429</v>
      </c>
      <c r="AO14" s="269">
        <f t="shared" si="14"/>
        <v>20543.6311428571</v>
      </c>
      <c r="AP14" s="218">
        <f t="shared" si="15"/>
        <v>5795.3278236537</v>
      </c>
      <c r="AQ14" s="274">
        <f t="shared" si="16"/>
        <v>7438.7414285713</v>
      </c>
      <c r="AR14" s="275">
        <f t="shared" si="17"/>
        <v>4758.2843343256</v>
      </c>
      <c r="AS14" s="240">
        <f>(AL14-I14)*0.4</f>
        <v>2799.07883465716</v>
      </c>
      <c r="AT14" s="239">
        <f t="shared" si="18"/>
        <v>2659.1248929243</v>
      </c>
      <c r="AU14" s="272">
        <f t="shared" si="19"/>
        <v>139.953941732858</v>
      </c>
      <c r="AV14" s="273">
        <f t="shared" si="20"/>
        <v>2659.1248929243</v>
      </c>
      <c r="AW14" s="281">
        <f>VLOOKUP(B:B,重点单品考核及奖励!B:S,18,0)</f>
        <v>-100</v>
      </c>
      <c r="AX14" s="281"/>
      <c r="AY14" s="282">
        <f t="shared" si="21"/>
        <v>2559.1248929243</v>
      </c>
    </row>
    <row r="15" customHeight="1" spans="1:51">
      <c r="A15" s="207">
        <v>13</v>
      </c>
      <c r="B15" s="160">
        <v>541</v>
      </c>
      <c r="C15" s="208" t="s">
        <v>69</v>
      </c>
      <c r="D15" s="208" t="s">
        <v>63</v>
      </c>
      <c r="E15" s="205">
        <v>13632.7692857143</v>
      </c>
      <c r="F15" s="205">
        <f t="shared" si="0"/>
        <v>40898.3078571429</v>
      </c>
      <c r="G15" s="206">
        <v>0.243815</v>
      </c>
      <c r="H15" s="205">
        <v>3323.87364339643</v>
      </c>
      <c r="I15" s="205">
        <f t="shared" si="1"/>
        <v>9971.62093018929</v>
      </c>
      <c r="J15" s="218">
        <v>16359.3231428571</v>
      </c>
      <c r="K15" s="218">
        <f t="shared" si="2"/>
        <v>49077.9694285713</v>
      </c>
      <c r="L15" s="219">
        <v>0.2243098</v>
      </c>
      <c r="M15" s="218">
        <v>3669.55650230966</v>
      </c>
      <c r="N15" s="218">
        <f t="shared" si="3"/>
        <v>11008.669506929</v>
      </c>
      <c r="O15" s="220">
        <v>20449.1539285714</v>
      </c>
      <c r="P15" s="220">
        <f t="shared" si="4"/>
        <v>61347.4617857142</v>
      </c>
      <c r="Q15" s="229">
        <v>0.194027977</v>
      </c>
      <c r="R15" s="220">
        <v>3967.70796812232</v>
      </c>
      <c r="S15" s="220">
        <f t="shared" si="5"/>
        <v>11903.123904367</v>
      </c>
      <c r="T15" s="146">
        <v>4</v>
      </c>
      <c r="U15" s="230">
        <v>3</v>
      </c>
      <c r="V15" s="230">
        <v>1040</v>
      </c>
      <c r="W15" s="231">
        <v>65239.76</v>
      </c>
      <c r="X15" s="231">
        <v>16118.34</v>
      </c>
      <c r="Y15" s="238">
        <v>2</v>
      </c>
      <c r="Z15" s="231">
        <v>3</v>
      </c>
      <c r="AA15" s="238">
        <v>3</v>
      </c>
      <c r="AB15" s="239">
        <f t="shared" si="6"/>
        <v>24341.4521428571</v>
      </c>
      <c r="AC15" s="239">
        <f t="shared" si="7"/>
        <v>16161.7905714287</v>
      </c>
      <c r="AD15" s="240">
        <f t="shared" si="8"/>
        <v>3892.2982142858</v>
      </c>
      <c r="AE15" s="242">
        <f>T15*260</f>
        <v>1040</v>
      </c>
      <c r="AF15" s="241">
        <f t="shared" si="9"/>
        <v>0</v>
      </c>
      <c r="AG15" s="193">
        <v>5075</v>
      </c>
      <c r="AH15" s="193">
        <v>700</v>
      </c>
      <c r="AI15" s="193">
        <v>195.5</v>
      </c>
      <c r="AJ15" s="193">
        <v>18.778175</v>
      </c>
      <c r="AK15" s="251">
        <f t="shared" si="10"/>
        <v>59969.26</v>
      </c>
      <c r="AL15" s="251">
        <f t="shared" si="11"/>
        <v>15399.561825</v>
      </c>
      <c r="AM15" s="255">
        <f t="shared" si="12"/>
        <v>19070.9521428571</v>
      </c>
      <c r="AN15" s="220">
        <f t="shared" si="13"/>
        <v>5427.94089481071</v>
      </c>
      <c r="AO15" s="276">
        <f t="shared" si="14"/>
        <v>10891.2905714287</v>
      </c>
      <c r="AP15" s="221">
        <f t="shared" si="15"/>
        <v>4390.892318071</v>
      </c>
      <c r="AQ15" s="270">
        <f t="shared" si="16"/>
        <v>-1378.2017857142</v>
      </c>
      <c r="AR15" s="271">
        <f t="shared" si="17"/>
        <v>3496.437920633</v>
      </c>
      <c r="AS15" s="240">
        <f>(AL15-I15)*0.3</f>
        <v>1628.38226844321</v>
      </c>
      <c r="AT15" s="239">
        <f t="shared" si="18"/>
        <v>1546.96315502105</v>
      </c>
      <c r="AU15" s="272">
        <f t="shared" si="19"/>
        <v>81.4191134221606</v>
      </c>
      <c r="AV15" s="273">
        <f t="shared" si="20"/>
        <v>1546.96315502105</v>
      </c>
      <c r="AW15" s="281">
        <f>VLOOKUP(B:B,重点单品考核及奖励!B:S,18,0)</f>
        <v>-25</v>
      </c>
      <c r="AX15" s="281"/>
      <c r="AY15" s="282">
        <f t="shared" si="21"/>
        <v>1521.96315502105</v>
      </c>
    </row>
    <row r="16" customHeight="1" spans="1:51">
      <c r="A16" s="202">
        <v>14</v>
      </c>
      <c r="B16" s="203">
        <v>744</v>
      </c>
      <c r="C16" s="204" t="s">
        <v>70</v>
      </c>
      <c r="D16" s="204" t="s">
        <v>55</v>
      </c>
      <c r="E16" s="205">
        <v>13522.7828571429</v>
      </c>
      <c r="F16" s="205">
        <f t="shared" si="0"/>
        <v>40568.3485714287</v>
      </c>
      <c r="G16" s="206">
        <v>0.2268425</v>
      </c>
      <c r="H16" s="205">
        <v>3067.54187027143</v>
      </c>
      <c r="I16" s="205">
        <f t="shared" si="1"/>
        <v>9202.62561081429</v>
      </c>
      <c r="J16" s="218">
        <v>16227.3394285714</v>
      </c>
      <c r="K16" s="218">
        <f t="shared" si="2"/>
        <v>48682.0182857142</v>
      </c>
      <c r="L16" s="219">
        <v>0.2086951</v>
      </c>
      <c r="M16" s="218">
        <v>3386.56622477966</v>
      </c>
      <c r="N16" s="218">
        <f t="shared" si="3"/>
        <v>10159.698674339</v>
      </c>
      <c r="O16" s="220">
        <v>20284.1742857143</v>
      </c>
      <c r="P16" s="220">
        <f t="shared" si="4"/>
        <v>60852.5228571429</v>
      </c>
      <c r="Q16" s="229">
        <v>0.1805212615</v>
      </c>
      <c r="R16" s="220">
        <v>3661.724730543</v>
      </c>
      <c r="S16" s="220">
        <f t="shared" si="5"/>
        <v>10985.174191629</v>
      </c>
      <c r="T16" s="146">
        <v>3</v>
      </c>
      <c r="U16" s="230">
        <v>3</v>
      </c>
      <c r="V16" s="230">
        <v>780</v>
      </c>
      <c r="W16" s="231">
        <v>48694.71</v>
      </c>
      <c r="X16" s="231">
        <v>10558.84</v>
      </c>
      <c r="Y16" s="238">
        <v>13</v>
      </c>
      <c r="Z16" s="231">
        <v>4</v>
      </c>
      <c r="AA16" s="238">
        <v>6</v>
      </c>
      <c r="AB16" s="239">
        <f t="shared" si="6"/>
        <v>8126.3614285713</v>
      </c>
      <c r="AC16" s="240">
        <f t="shared" si="7"/>
        <v>12.6917142858001</v>
      </c>
      <c r="AD16" s="239">
        <f t="shared" si="8"/>
        <v>-12157.8128571429</v>
      </c>
      <c r="AE16" s="241">
        <f>T16*150</f>
        <v>450</v>
      </c>
      <c r="AF16" s="241">
        <f t="shared" si="9"/>
        <v>330</v>
      </c>
      <c r="AG16" s="193">
        <v>8295</v>
      </c>
      <c r="AH16" s="193">
        <v>1216.6</v>
      </c>
      <c r="AI16" s="193">
        <v>1785</v>
      </c>
      <c r="AJ16" s="193">
        <v>60</v>
      </c>
      <c r="AK16" s="251">
        <f t="shared" si="10"/>
        <v>38614.71</v>
      </c>
      <c r="AL16" s="251">
        <f t="shared" si="11"/>
        <v>9282.24</v>
      </c>
      <c r="AM16" s="255">
        <f t="shared" si="12"/>
        <v>-1953.6385714287</v>
      </c>
      <c r="AN16" s="220">
        <f t="shared" si="13"/>
        <v>79.61438918571</v>
      </c>
      <c r="AO16" s="269">
        <f t="shared" si="14"/>
        <v>-10067.3082857142</v>
      </c>
      <c r="AP16" s="218">
        <f t="shared" si="15"/>
        <v>-877.458674339001</v>
      </c>
      <c r="AQ16" s="270">
        <f t="shared" si="16"/>
        <v>-22237.8128571429</v>
      </c>
      <c r="AR16" s="271">
        <f t="shared" si="17"/>
        <v>-1702.934191629</v>
      </c>
      <c r="AS16" s="243">
        <v>0</v>
      </c>
      <c r="AT16" s="239">
        <f t="shared" si="18"/>
        <v>0</v>
      </c>
      <c r="AU16" s="272">
        <f t="shared" si="19"/>
        <v>0</v>
      </c>
      <c r="AV16" s="273">
        <f t="shared" si="20"/>
        <v>-330</v>
      </c>
      <c r="AW16" s="281">
        <f>VLOOKUP(B:B,重点单品考核及奖励!B:S,18,0)</f>
        <v>0</v>
      </c>
      <c r="AX16" s="281"/>
      <c r="AY16" s="282">
        <f t="shared" si="21"/>
        <v>-330</v>
      </c>
    </row>
    <row r="17" customHeight="1" spans="1:51">
      <c r="A17" s="202">
        <v>15</v>
      </c>
      <c r="B17" s="203">
        <v>387</v>
      </c>
      <c r="C17" s="204" t="s">
        <v>71</v>
      </c>
      <c r="D17" s="204" t="s">
        <v>63</v>
      </c>
      <c r="E17" s="205">
        <v>14310.9977142857</v>
      </c>
      <c r="F17" s="205">
        <f t="shared" si="0"/>
        <v>42932.9931428571</v>
      </c>
      <c r="G17" s="206">
        <v>0.2305625</v>
      </c>
      <c r="H17" s="205">
        <v>3299.5794105</v>
      </c>
      <c r="I17" s="205">
        <f t="shared" si="1"/>
        <v>9898.7382315</v>
      </c>
      <c r="J17" s="218">
        <v>17173.1972571429</v>
      </c>
      <c r="K17" s="218">
        <f t="shared" si="2"/>
        <v>51519.5917714287</v>
      </c>
      <c r="L17" s="219">
        <v>0.2121175</v>
      </c>
      <c r="M17" s="218">
        <v>3642.735669192</v>
      </c>
      <c r="N17" s="218">
        <f t="shared" si="3"/>
        <v>10928.207007576</v>
      </c>
      <c r="O17" s="220">
        <v>21466.4965714286</v>
      </c>
      <c r="P17" s="220">
        <f t="shared" si="4"/>
        <v>64399.4897142858</v>
      </c>
      <c r="Q17" s="229">
        <v>0.1834816375</v>
      </c>
      <c r="R17" s="220">
        <v>3938.70794231385</v>
      </c>
      <c r="S17" s="220">
        <f t="shared" si="5"/>
        <v>11816.1238269415</v>
      </c>
      <c r="T17" s="146">
        <v>4</v>
      </c>
      <c r="U17" s="230">
        <v>3</v>
      </c>
      <c r="V17" s="230">
        <v>1040</v>
      </c>
      <c r="W17" s="231">
        <v>58498.27</v>
      </c>
      <c r="X17" s="231">
        <v>11897.97</v>
      </c>
      <c r="Y17" s="238">
        <v>9</v>
      </c>
      <c r="Z17" s="231">
        <v>3</v>
      </c>
      <c r="AA17" s="238">
        <v>6</v>
      </c>
      <c r="AB17" s="239">
        <f t="shared" si="6"/>
        <v>15565.2768571429</v>
      </c>
      <c r="AC17" s="240">
        <f t="shared" si="7"/>
        <v>6978.6782285713</v>
      </c>
      <c r="AD17" s="239">
        <f t="shared" si="8"/>
        <v>-5901.21971428581</v>
      </c>
      <c r="AE17" s="241">
        <f>T17*150</f>
        <v>600</v>
      </c>
      <c r="AF17" s="241">
        <f t="shared" si="9"/>
        <v>440</v>
      </c>
      <c r="AG17" s="193">
        <v>0</v>
      </c>
      <c r="AH17" s="193">
        <v>0</v>
      </c>
      <c r="AI17" s="193">
        <v>0</v>
      </c>
      <c r="AJ17" s="193">
        <v>0</v>
      </c>
      <c r="AK17" s="251">
        <f t="shared" si="10"/>
        <v>58498.27</v>
      </c>
      <c r="AL17" s="251">
        <f t="shared" si="11"/>
        <v>11897.97</v>
      </c>
      <c r="AM17" s="255">
        <f t="shared" si="12"/>
        <v>15565.2768571429</v>
      </c>
      <c r="AN17" s="220">
        <f t="shared" si="13"/>
        <v>1999.2317685</v>
      </c>
      <c r="AO17" s="276">
        <f t="shared" si="14"/>
        <v>6978.6782285713</v>
      </c>
      <c r="AP17" s="221">
        <f t="shared" si="15"/>
        <v>969.762992423999</v>
      </c>
      <c r="AQ17" s="270">
        <f t="shared" si="16"/>
        <v>-5901.21971428581</v>
      </c>
      <c r="AR17" s="271">
        <f t="shared" si="17"/>
        <v>81.8461730584986</v>
      </c>
      <c r="AS17" s="240">
        <f>(AL17-I17)*0.3</f>
        <v>599.76953055</v>
      </c>
      <c r="AT17" s="239">
        <f t="shared" si="18"/>
        <v>569.7810540225</v>
      </c>
      <c r="AU17" s="272">
        <f t="shared" si="19"/>
        <v>29.9884765275</v>
      </c>
      <c r="AV17" s="273">
        <f t="shared" si="20"/>
        <v>129.7810540225</v>
      </c>
      <c r="AW17" s="281">
        <f>VLOOKUP(B:B,重点单品考核及奖励!B:S,18,0)</f>
        <v>-25</v>
      </c>
      <c r="AX17" s="281"/>
      <c r="AY17" s="282">
        <f t="shared" si="21"/>
        <v>104.7810540225</v>
      </c>
    </row>
    <row r="18" customHeight="1" spans="1:51">
      <c r="A18" s="202">
        <v>16</v>
      </c>
      <c r="B18" s="203">
        <v>707</v>
      </c>
      <c r="C18" s="204" t="s">
        <v>72</v>
      </c>
      <c r="D18" s="204" t="s">
        <v>63</v>
      </c>
      <c r="E18" s="205">
        <v>14099.1554285714</v>
      </c>
      <c r="F18" s="205">
        <f t="shared" si="0"/>
        <v>42297.4662857142</v>
      </c>
      <c r="G18" s="206">
        <v>0.265825</v>
      </c>
      <c r="H18" s="205">
        <v>3747.9079918</v>
      </c>
      <c r="I18" s="205">
        <f t="shared" si="1"/>
        <v>11243.7239754</v>
      </c>
      <c r="J18" s="218">
        <v>16918.9865142857</v>
      </c>
      <c r="K18" s="218">
        <f t="shared" si="2"/>
        <v>50756.9595428571</v>
      </c>
      <c r="L18" s="219">
        <v>0.244559</v>
      </c>
      <c r="M18" s="218">
        <v>4137.6904229472</v>
      </c>
      <c r="N18" s="218">
        <f t="shared" si="3"/>
        <v>12413.0712688416</v>
      </c>
      <c r="O18" s="220">
        <v>21148.7331428571</v>
      </c>
      <c r="P18" s="220">
        <f t="shared" si="4"/>
        <v>63446.1994285713</v>
      </c>
      <c r="Q18" s="229">
        <v>0.211543535</v>
      </c>
      <c r="R18" s="220">
        <v>4473.87776981166</v>
      </c>
      <c r="S18" s="220">
        <f t="shared" si="5"/>
        <v>13421.633309435</v>
      </c>
      <c r="T18" s="146">
        <v>5</v>
      </c>
      <c r="U18" s="230">
        <v>3</v>
      </c>
      <c r="V18" s="230">
        <v>1300</v>
      </c>
      <c r="W18" s="231">
        <v>66676.57</v>
      </c>
      <c r="X18" s="231">
        <v>16171.46</v>
      </c>
      <c r="Y18" s="238">
        <v>11</v>
      </c>
      <c r="Z18" s="231">
        <v>3</v>
      </c>
      <c r="AA18" s="238">
        <v>5</v>
      </c>
      <c r="AB18" s="239">
        <f t="shared" si="6"/>
        <v>24379.1037142858</v>
      </c>
      <c r="AC18" s="239">
        <f t="shared" si="7"/>
        <v>15919.6104571429</v>
      </c>
      <c r="AD18" s="240">
        <f t="shared" si="8"/>
        <v>3230.37057142871</v>
      </c>
      <c r="AE18" s="242">
        <f>T18*260</f>
        <v>1300</v>
      </c>
      <c r="AF18" s="241">
        <f t="shared" si="9"/>
        <v>0</v>
      </c>
      <c r="AG18" s="193">
        <v>0</v>
      </c>
      <c r="AH18" s="193">
        <v>0</v>
      </c>
      <c r="AI18" s="193">
        <v>2920.02</v>
      </c>
      <c r="AJ18" s="193">
        <v>164.7799999998</v>
      </c>
      <c r="AK18" s="251">
        <f t="shared" si="10"/>
        <v>63756.55</v>
      </c>
      <c r="AL18" s="251">
        <f t="shared" si="11"/>
        <v>16006.6800000002</v>
      </c>
      <c r="AM18" s="255">
        <f t="shared" si="12"/>
        <v>21459.0837142858</v>
      </c>
      <c r="AN18" s="220">
        <f t="shared" si="13"/>
        <v>4762.9560246002</v>
      </c>
      <c r="AO18" s="269">
        <f t="shared" si="14"/>
        <v>12999.5904571429</v>
      </c>
      <c r="AP18" s="218">
        <f t="shared" si="15"/>
        <v>3593.6087311586</v>
      </c>
      <c r="AQ18" s="274">
        <f t="shared" si="16"/>
        <v>310.350571428709</v>
      </c>
      <c r="AR18" s="275">
        <f t="shared" si="17"/>
        <v>2585.0466905652</v>
      </c>
      <c r="AS18" s="240">
        <f>(AL18-I18)*0.4</f>
        <v>1905.18240984008</v>
      </c>
      <c r="AT18" s="239">
        <f t="shared" si="18"/>
        <v>1809.92328934808</v>
      </c>
      <c r="AU18" s="272">
        <f t="shared" si="19"/>
        <v>95.259120492004</v>
      </c>
      <c r="AV18" s="273">
        <f t="shared" si="20"/>
        <v>1809.92328934808</v>
      </c>
      <c r="AW18" s="281">
        <f>VLOOKUP(B:B,重点单品考核及奖励!B:S,18,0)</f>
        <v>-50</v>
      </c>
      <c r="AX18" s="281">
        <v>168</v>
      </c>
      <c r="AY18" s="282">
        <f t="shared" si="21"/>
        <v>1927.92328934808</v>
      </c>
    </row>
    <row r="19" customHeight="1" spans="1:51">
      <c r="A19" s="202">
        <v>17</v>
      </c>
      <c r="B19" s="203">
        <v>730</v>
      </c>
      <c r="C19" s="204" t="s">
        <v>73</v>
      </c>
      <c r="D19" s="204" t="s">
        <v>57</v>
      </c>
      <c r="E19" s="205">
        <v>13919.0114285714</v>
      </c>
      <c r="F19" s="205">
        <f t="shared" si="0"/>
        <v>41757.0342857142</v>
      </c>
      <c r="G19" s="206">
        <v>0.24707</v>
      </c>
      <c r="H19" s="205">
        <v>3438.97015365714</v>
      </c>
      <c r="I19" s="205">
        <f t="shared" si="1"/>
        <v>10316.9104609714</v>
      </c>
      <c r="J19" s="218">
        <v>16702.8137142857</v>
      </c>
      <c r="K19" s="218">
        <f t="shared" si="2"/>
        <v>50108.4411428571</v>
      </c>
      <c r="L19" s="219">
        <v>0.2273044</v>
      </c>
      <c r="M19" s="218">
        <v>3796.62304963749</v>
      </c>
      <c r="N19" s="218">
        <f t="shared" si="3"/>
        <v>11389.8691489125</v>
      </c>
      <c r="O19" s="220">
        <v>20878.5171428571</v>
      </c>
      <c r="P19" s="220">
        <f t="shared" si="4"/>
        <v>62635.5514285713</v>
      </c>
      <c r="Q19" s="229">
        <v>0.196618306</v>
      </c>
      <c r="R19" s="220">
        <v>4105.09867242053</v>
      </c>
      <c r="S19" s="220">
        <f t="shared" si="5"/>
        <v>12315.2960172616</v>
      </c>
      <c r="T19" s="146">
        <v>4</v>
      </c>
      <c r="U19" s="230">
        <v>3</v>
      </c>
      <c r="V19" s="230">
        <v>1040</v>
      </c>
      <c r="W19" s="231">
        <v>55051.04</v>
      </c>
      <c r="X19" s="231">
        <v>11113.3</v>
      </c>
      <c r="Y19" s="238">
        <v>6</v>
      </c>
      <c r="Z19" s="231">
        <v>7</v>
      </c>
      <c r="AA19" s="238">
        <v>6</v>
      </c>
      <c r="AB19" s="239">
        <f t="shared" si="6"/>
        <v>13294.0057142858</v>
      </c>
      <c r="AC19" s="240">
        <f t="shared" si="7"/>
        <v>4942.5988571429</v>
      </c>
      <c r="AD19" s="239">
        <f t="shared" si="8"/>
        <v>-7584.5114285713</v>
      </c>
      <c r="AE19" s="241">
        <f>T19*150</f>
        <v>600</v>
      </c>
      <c r="AF19" s="241">
        <f t="shared" si="9"/>
        <v>440</v>
      </c>
      <c r="AG19" s="193">
        <v>960</v>
      </c>
      <c r="AH19" s="193">
        <v>192</v>
      </c>
      <c r="AI19" s="193">
        <v>5544.6</v>
      </c>
      <c r="AJ19" s="193">
        <v>227.4</v>
      </c>
      <c r="AK19" s="251">
        <f t="shared" si="10"/>
        <v>48546.44</v>
      </c>
      <c r="AL19" s="251">
        <f t="shared" si="11"/>
        <v>10693.9</v>
      </c>
      <c r="AM19" s="252">
        <f t="shared" si="12"/>
        <v>6789.4057142858</v>
      </c>
      <c r="AN19" s="223">
        <f t="shared" si="13"/>
        <v>376.9895390286</v>
      </c>
      <c r="AO19" s="269">
        <f t="shared" si="14"/>
        <v>-1562.00114285709</v>
      </c>
      <c r="AP19" s="218">
        <f t="shared" si="15"/>
        <v>-695.9691489125</v>
      </c>
      <c r="AQ19" s="270">
        <f t="shared" si="16"/>
        <v>-14089.1114285713</v>
      </c>
      <c r="AR19" s="271">
        <f t="shared" si="17"/>
        <v>-1621.3960172616</v>
      </c>
      <c r="AS19" s="240">
        <f>(AL19-I19)*0.25</f>
        <v>94.24738475715</v>
      </c>
      <c r="AT19" s="239">
        <f t="shared" si="18"/>
        <v>89.5350155192925</v>
      </c>
      <c r="AU19" s="272">
        <f t="shared" si="19"/>
        <v>4.7123692378575</v>
      </c>
      <c r="AV19" s="273">
        <f t="shared" si="20"/>
        <v>-350.464984480707</v>
      </c>
      <c r="AW19" s="281">
        <f>VLOOKUP(B:B,重点单品考核及奖励!B:S,18,0)</f>
        <v>0</v>
      </c>
      <c r="AX19" s="281"/>
      <c r="AY19" s="282">
        <f t="shared" si="21"/>
        <v>-350.464984480707</v>
      </c>
    </row>
    <row r="20" customHeight="1" spans="1:51">
      <c r="A20" s="207">
        <v>18</v>
      </c>
      <c r="B20" s="160">
        <v>742</v>
      </c>
      <c r="C20" s="208" t="s">
        <v>74</v>
      </c>
      <c r="D20" s="208" t="s">
        <v>55</v>
      </c>
      <c r="E20" s="205">
        <v>13449.0994285714</v>
      </c>
      <c r="F20" s="205">
        <f t="shared" si="0"/>
        <v>40347.2982857142</v>
      </c>
      <c r="G20" s="206">
        <v>0.226455</v>
      </c>
      <c r="H20" s="205">
        <v>3045.61581109714</v>
      </c>
      <c r="I20" s="205">
        <f t="shared" si="1"/>
        <v>9136.84743329142</v>
      </c>
      <c r="J20" s="218">
        <v>16138.9193142857</v>
      </c>
      <c r="K20" s="218">
        <f t="shared" si="2"/>
        <v>48416.7579428571</v>
      </c>
      <c r="L20" s="219">
        <v>0.2083386</v>
      </c>
      <c r="M20" s="218">
        <v>3362.35985545125</v>
      </c>
      <c r="N20" s="218">
        <f t="shared" si="3"/>
        <v>10087.0795663538</v>
      </c>
      <c r="O20" s="220">
        <v>20173.6491428571</v>
      </c>
      <c r="P20" s="220">
        <f t="shared" si="4"/>
        <v>60520.9474285713</v>
      </c>
      <c r="Q20" s="229">
        <v>0.180212889</v>
      </c>
      <c r="R20" s="220">
        <v>3635.55159370666</v>
      </c>
      <c r="S20" s="220">
        <f t="shared" si="5"/>
        <v>10906.65478112</v>
      </c>
      <c r="T20" s="146">
        <v>4</v>
      </c>
      <c r="U20" s="230">
        <v>3</v>
      </c>
      <c r="V20" s="230">
        <v>1040</v>
      </c>
      <c r="W20" s="232">
        <v>61817.31</v>
      </c>
      <c r="X20" s="232">
        <v>12860.12</v>
      </c>
      <c r="Y20" s="238">
        <v>2</v>
      </c>
      <c r="Z20" s="231">
        <v>0</v>
      </c>
      <c r="AA20" s="238">
        <v>0</v>
      </c>
      <c r="AB20" s="239">
        <f t="shared" si="6"/>
        <v>21470.0117142858</v>
      </c>
      <c r="AC20" s="239">
        <f t="shared" si="7"/>
        <v>13400.5520571429</v>
      </c>
      <c r="AD20" s="240">
        <f t="shared" si="8"/>
        <v>1296.3625714287</v>
      </c>
      <c r="AE20" s="242">
        <f>T20*260</f>
        <v>1040</v>
      </c>
      <c r="AF20" s="241">
        <f t="shared" si="9"/>
        <v>0</v>
      </c>
      <c r="AG20" s="193">
        <v>0</v>
      </c>
      <c r="AH20" s="193">
        <v>0</v>
      </c>
      <c r="AI20" s="253">
        <v>7430</v>
      </c>
      <c r="AJ20" s="254">
        <v>283.7</v>
      </c>
      <c r="AK20" s="251">
        <f t="shared" si="10"/>
        <v>54387.31</v>
      </c>
      <c r="AL20" s="251">
        <f t="shared" si="11"/>
        <v>12576.42</v>
      </c>
      <c r="AM20" s="255">
        <f t="shared" si="12"/>
        <v>14040.0117142858</v>
      </c>
      <c r="AN20" s="220">
        <f t="shared" si="13"/>
        <v>3439.57256670858</v>
      </c>
      <c r="AO20" s="276">
        <f t="shared" si="14"/>
        <v>5970.5520571429</v>
      </c>
      <c r="AP20" s="221">
        <f t="shared" si="15"/>
        <v>2489.3404336462</v>
      </c>
      <c r="AQ20" s="270">
        <f t="shared" si="16"/>
        <v>-6133.6374285713</v>
      </c>
      <c r="AR20" s="271">
        <f t="shared" si="17"/>
        <v>1669.76521888</v>
      </c>
      <c r="AS20" s="240">
        <f>(AL20-I20)*0.3</f>
        <v>1031.87177001257</v>
      </c>
      <c r="AT20" s="239">
        <f t="shared" si="18"/>
        <v>980.278181511945</v>
      </c>
      <c r="AU20" s="272">
        <f t="shared" si="19"/>
        <v>51.5935885006287</v>
      </c>
      <c r="AV20" s="273">
        <f t="shared" si="20"/>
        <v>980.278181511945</v>
      </c>
      <c r="AW20" s="230">
        <f>VLOOKUP(B:B,重点单品考核及奖励!B:S,18,0)</f>
        <v>-75</v>
      </c>
      <c r="AX20" s="281"/>
      <c r="AY20" s="282">
        <f t="shared" si="21"/>
        <v>905.278181511945</v>
      </c>
    </row>
    <row r="21" customHeight="1" spans="1:51">
      <c r="A21" s="202">
        <v>19</v>
      </c>
      <c r="B21" s="203">
        <v>581</v>
      </c>
      <c r="C21" s="204" t="s">
        <v>75</v>
      </c>
      <c r="D21" s="204" t="s">
        <v>57</v>
      </c>
      <c r="E21" s="205">
        <v>13070.3062857143</v>
      </c>
      <c r="F21" s="205">
        <f t="shared" si="0"/>
        <v>39210.9188571429</v>
      </c>
      <c r="G21" s="206">
        <v>0.2513325</v>
      </c>
      <c r="H21" s="205">
        <v>3284.99275455429</v>
      </c>
      <c r="I21" s="205">
        <f t="shared" si="1"/>
        <v>9854.97826366287</v>
      </c>
      <c r="J21" s="218">
        <v>15684.3675428571</v>
      </c>
      <c r="K21" s="218">
        <f t="shared" si="2"/>
        <v>47053.1026285713</v>
      </c>
      <c r="L21" s="219">
        <v>0.2312259</v>
      </c>
      <c r="M21" s="218">
        <v>3626.63200102793</v>
      </c>
      <c r="N21" s="218">
        <f t="shared" si="3"/>
        <v>10879.8960030838</v>
      </c>
      <c r="O21" s="220">
        <v>19605.4594285714</v>
      </c>
      <c r="P21" s="220">
        <f t="shared" si="4"/>
        <v>58816.3782857142</v>
      </c>
      <c r="Q21" s="229">
        <v>0.2000104035</v>
      </c>
      <c r="R21" s="220">
        <v>3921.29585111145</v>
      </c>
      <c r="S21" s="220">
        <f t="shared" si="5"/>
        <v>11763.8875533343</v>
      </c>
      <c r="T21" s="146">
        <v>4</v>
      </c>
      <c r="U21" s="230">
        <v>3</v>
      </c>
      <c r="V21" s="230">
        <v>1040</v>
      </c>
      <c r="W21" s="231">
        <v>58848.57</v>
      </c>
      <c r="X21" s="231">
        <v>15411.09</v>
      </c>
      <c r="Y21" s="238">
        <v>3</v>
      </c>
      <c r="Z21" s="231">
        <v>3</v>
      </c>
      <c r="AA21" s="238">
        <v>6</v>
      </c>
      <c r="AB21" s="239">
        <f t="shared" si="6"/>
        <v>19637.6511428571</v>
      </c>
      <c r="AC21" s="239">
        <f t="shared" si="7"/>
        <v>11795.4673714287</v>
      </c>
      <c r="AD21" s="240">
        <f t="shared" si="8"/>
        <v>32.1917142858001</v>
      </c>
      <c r="AE21" s="242">
        <f>T21*260</f>
        <v>1040</v>
      </c>
      <c r="AF21" s="241">
        <f t="shared" si="9"/>
        <v>0</v>
      </c>
      <c r="AG21" s="193">
        <v>1881.97</v>
      </c>
      <c r="AH21" s="193">
        <v>502.97</v>
      </c>
      <c r="AI21" s="193">
        <v>1140</v>
      </c>
      <c r="AJ21" s="193">
        <v>135</v>
      </c>
      <c r="AK21" s="251">
        <f t="shared" si="10"/>
        <v>55826.6</v>
      </c>
      <c r="AL21" s="251">
        <f t="shared" si="11"/>
        <v>14773.12</v>
      </c>
      <c r="AM21" s="255">
        <f t="shared" si="12"/>
        <v>16615.6811428571</v>
      </c>
      <c r="AN21" s="220">
        <f t="shared" si="13"/>
        <v>4918.14173633713</v>
      </c>
      <c r="AO21" s="276">
        <f t="shared" si="14"/>
        <v>8773.4973714287</v>
      </c>
      <c r="AP21" s="221">
        <f t="shared" si="15"/>
        <v>3893.2239969162</v>
      </c>
      <c r="AQ21" s="270">
        <f t="shared" si="16"/>
        <v>-2989.7782857142</v>
      </c>
      <c r="AR21" s="271">
        <f t="shared" si="17"/>
        <v>3009.2324466657</v>
      </c>
      <c r="AS21" s="240">
        <f>(AL21-I21)*0.3</f>
        <v>1475.44252090114</v>
      </c>
      <c r="AT21" s="239">
        <f t="shared" si="18"/>
        <v>1401.67039485608</v>
      </c>
      <c r="AU21" s="272">
        <f t="shared" si="19"/>
        <v>73.772126045057</v>
      </c>
      <c r="AV21" s="273">
        <f t="shared" si="20"/>
        <v>1401.67039485608</v>
      </c>
      <c r="AW21" s="281">
        <f>VLOOKUP(B:B,重点单品考核及奖励!B:S,18,0)</f>
        <v>-50</v>
      </c>
      <c r="AX21" s="281"/>
      <c r="AY21" s="282">
        <f t="shared" si="21"/>
        <v>1351.67039485608</v>
      </c>
    </row>
    <row r="22" customHeight="1" spans="1:51">
      <c r="A22" s="202">
        <v>20</v>
      </c>
      <c r="B22" s="203">
        <v>365</v>
      </c>
      <c r="C22" s="204" t="s">
        <v>76</v>
      </c>
      <c r="D22" s="204" t="s">
        <v>57</v>
      </c>
      <c r="E22" s="205">
        <v>12999.7965714286</v>
      </c>
      <c r="F22" s="205">
        <f t="shared" si="0"/>
        <v>38999.3897142858</v>
      </c>
      <c r="G22" s="206">
        <v>0.2330425</v>
      </c>
      <c r="H22" s="205">
        <v>3029.50509249714</v>
      </c>
      <c r="I22" s="205">
        <f t="shared" si="1"/>
        <v>9088.51527749142</v>
      </c>
      <c r="J22" s="218">
        <v>15599.7558857143</v>
      </c>
      <c r="K22" s="218">
        <f t="shared" si="2"/>
        <v>46799.2676571429</v>
      </c>
      <c r="L22" s="219">
        <v>0.2143991</v>
      </c>
      <c r="M22" s="218">
        <v>3344.57362211685</v>
      </c>
      <c r="N22" s="218">
        <f t="shared" si="3"/>
        <v>10033.7208663505</v>
      </c>
      <c r="O22" s="220">
        <v>19499.6948571429</v>
      </c>
      <c r="P22" s="220">
        <f t="shared" si="4"/>
        <v>58499.0845714287</v>
      </c>
      <c r="Q22" s="229">
        <v>0.1854552215</v>
      </c>
      <c r="R22" s="220">
        <v>3616.32022891384</v>
      </c>
      <c r="S22" s="220">
        <f t="shared" si="5"/>
        <v>10848.9606867415</v>
      </c>
      <c r="T22" s="146">
        <v>4</v>
      </c>
      <c r="U22" s="230">
        <v>2</v>
      </c>
      <c r="V22" s="230">
        <v>600</v>
      </c>
      <c r="W22" s="231">
        <v>44728.99</v>
      </c>
      <c r="X22" s="231">
        <v>10087.9</v>
      </c>
      <c r="Y22" s="238">
        <v>17</v>
      </c>
      <c r="Z22" s="231">
        <v>0</v>
      </c>
      <c r="AA22" s="238">
        <v>4</v>
      </c>
      <c r="AB22" s="240">
        <f t="shared" si="6"/>
        <v>5729.6002857142</v>
      </c>
      <c r="AC22" s="239">
        <f t="shared" si="7"/>
        <v>-2070.2776571429</v>
      </c>
      <c r="AD22" s="239">
        <f t="shared" si="8"/>
        <v>-13770.0945714287</v>
      </c>
      <c r="AE22" s="242">
        <f>T22*100</f>
        <v>400</v>
      </c>
      <c r="AF22" s="241">
        <f t="shared" si="9"/>
        <v>200</v>
      </c>
      <c r="AG22" s="193">
        <v>3600</v>
      </c>
      <c r="AH22" s="193">
        <v>528</v>
      </c>
      <c r="AI22" s="193">
        <v>5950</v>
      </c>
      <c r="AJ22" s="193">
        <v>200</v>
      </c>
      <c r="AK22" s="251">
        <f t="shared" si="10"/>
        <v>35178.99</v>
      </c>
      <c r="AL22" s="251">
        <f t="shared" si="11"/>
        <v>9359.9</v>
      </c>
      <c r="AM22" s="255">
        <f t="shared" si="12"/>
        <v>-3820.3997142858</v>
      </c>
      <c r="AN22" s="220">
        <f t="shared" si="13"/>
        <v>271.384722508579</v>
      </c>
      <c r="AO22" s="269">
        <f t="shared" si="14"/>
        <v>-11620.2776571429</v>
      </c>
      <c r="AP22" s="218">
        <f t="shared" si="15"/>
        <v>-673.820866350501</v>
      </c>
      <c r="AQ22" s="270">
        <f t="shared" si="16"/>
        <v>-23320.0945714287</v>
      </c>
      <c r="AR22" s="271">
        <f t="shared" si="17"/>
        <v>-1489.0606867415</v>
      </c>
      <c r="AS22" s="273">
        <v>0</v>
      </c>
      <c r="AT22" s="239">
        <f t="shared" si="18"/>
        <v>0</v>
      </c>
      <c r="AU22" s="272">
        <f t="shared" si="19"/>
        <v>0</v>
      </c>
      <c r="AV22" s="273">
        <f t="shared" si="20"/>
        <v>-200</v>
      </c>
      <c r="AW22" s="281">
        <f>VLOOKUP(B:B,重点单品考核及奖励!B:S,18,0)</f>
        <v>-100</v>
      </c>
      <c r="AX22" s="281"/>
      <c r="AY22" s="282">
        <f t="shared" si="21"/>
        <v>-300</v>
      </c>
    </row>
    <row r="23" customHeight="1" spans="1:51">
      <c r="A23" s="202">
        <v>21</v>
      </c>
      <c r="B23" s="203">
        <v>724</v>
      </c>
      <c r="C23" s="204" t="s">
        <v>77</v>
      </c>
      <c r="D23" s="204" t="s">
        <v>63</v>
      </c>
      <c r="E23" s="205">
        <v>13679.4871428571</v>
      </c>
      <c r="F23" s="205">
        <f t="shared" si="0"/>
        <v>41038.4614285713</v>
      </c>
      <c r="G23" s="206">
        <v>0.24862</v>
      </c>
      <c r="H23" s="205">
        <v>3400.99409345714</v>
      </c>
      <c r="I23" s="205">
        <f t="shared" si="1"/>
        <v>10202.9822803714</v>
      </c>
      <c r="J23" s="218">
        <v>16415.3845714286</v>
      </c>
      <c r="K23" s="218">
        <f t="shared" si="2"/>
        <v>49246.1537142858</v>
      </c>
      <c r="L23" s="219">
        <v>0.2287304</v>
      </c>
      <c r="M23" s="218">
        <v>3754.69747917669</v>
      </c>
      <c r="N23" s="218">
        <f t="shared" si="3"/>
        <v>11264.0924375301</v>
      </c>
      <c r="O23" s="220">
        <v>20519.2307142857</v>
      </c>
      <c r="P23" s="220">
        <f t="shared" si="4"/>
        <v>61557.6921428571</v>
      </c>
      <c r="Q23" s="229">
        <v>0.197851796</v>
      </c>
      <c r="R23" s="220">
        <v>4059.76664935979</v>
      </c>
      <c r="S23" s="220">
        <f t="shared" si="5"/>
        <v>12179.2999480794</v>
      </c>
      <c r="T23" s="146">
        <v>4</v>
      </c>
      <c r="U23" s="230">
        <v>3</v>
      </c>
      <c r="V23" s="230">
        <v>1040</v>
      </c>
      <c r="W23" s="231">
        <v>65481.33</v>
      </c>
      <c r="X23" s="231">
        <v>13922.44</v>
      </c>
      <c r="Y23" s="238">
        <v>16</v>
      </c>
      <c r="Z23" s="231">
        <v>1</v>
      </c>
      <c r="AA23" s="238">
        <v>6</v>
      </c>
      <c r="AB23" s="239">
        <f t="shared" si="6"/>
        <v>24442.8685714287</v>
      </c>
      <c r="AC23" s="239">
        <f t="shared" si="7"/>
        <v>16235.1762857142</v>
      </c>
      <c r="AD23" s="240">
        <f t="shared" si="8"/>
        <v>3923.6378571429</v>
      </c>
      <c r="AE23" s="242">
        <f>T23*260</f>
        <v>1040</v>
      </c>
      <c r="AF23" s="241">
        <f t="shared" si="9"/>
        <v>0</v>
      </c>
      <c r="AG23" s="193">
        <v>6100.04</v>
      </c>
      <c r="AH23" s="193">
        <v>1375.62</v>
      </c>
      <c r="AI23" s="193">
        <v>2237</v>
      </c>
      <c r="AJ23" s="193">
        <v>25.2052</v>
      </c>
      <c r="AK23" s="251">
        <f t="shared" si="10"/>
        <v>57144.29</v>
      </c>
      <c r="AL23" s="251">
        <f t="shared" si="11"/>
        <v>12521.6148</v>
      </c>
      <c r="AM23" s="255">
        <f t="shared" si="12"/>
        <v>16105.8285714287</v>
      </c>
      <c r="AN23" s="220">
        <f t="shared" si="13"/>
        <v>2318.6325196286</v>
      </c>
      <c r="AO23" s="276">
        <f t="shared" si="14"/>
        <v>7898.1362857142</v>
      </c>
      <c r="AP23" s="221">
        <f t="shared" si="15"/>
        <v>1257.5223624699</v>
      </c>
      <c r="AQ23" s="270">
        <f t="shared" si="16"/>
        <v>-4413.4021428571</v>
      </c>
      <c r="AR23" s="271">
        <f t="shared" si="17"/>
        <v>342.314851920599</v>
      </c>
      <c r="AS23" s="240">
        <f>(AL23-I23)*0.3</f>
        <v>695.58975588858</v>
      </c>
      <c r="AT23" s="239">
        <f t="shared" si="18"/>
        <v>660.810268094151</v>
      </c>
      <c r="AU23" s="272">
        <f t="shared" si="19"/>
        <v>34.779487794429</v>
      </c>
      <c r="AV23" s="273">
        <f t="shared" si="20"/>
        <v>660.810268094151</v>
      </c>
      <c r="AW23" s="281">
        <f>VLOOKUP(B:B,重点单品考核及奖励!B:S,18,0)</f>
        <v>-75</v>
      </c>
      <c r="AX23" s="281"/>
      <c r="AY23" s="282">
        <f t="shared" si="21"/>
        <v>585.810268094151</v>
      </c>
    </row>
    <row r="24" customHeight="1" spans="1:51">
      <c r="A24" s="202">
        <v>22</v>
      </c>
      <c r="B24" s="203">
        <v>754</v>
      </c>
      <c r="C24" s="204" t="s">
        <v>78</v>
      </c>
      <c r="D24" s="204" t="s">
        <v>79</v>
      </c>
      <c r="E24" s="205">
        <v>12381.192</v>
      </c>
      <c r="F24" s="205">
        <f t="shared" si="0"/>
        <v>37143.576</v>
      </c>
      <c r="G24" s="206">
        <v>0.2294775</v>
      </c>
      <c r="H24" s="205">
        <v>2841.20498718</v>
      </c>
      <c r="I24" s="205">
        <f t="shared" si="1"/>
        <v>8523.61496154</v>
      </c>
      <c r="J24" s="218">
        <v>14857.4304</v>
      </c>
      <c r="K24" s="218">
        <f t="shared" si="2"/>
        <v>44572.2912</v>
      </c>
      <c r="L24" s="219">
        <v>0.2111193</v>
      </c>
      <c r="M24" s="218">
        <v>3136.69030584672</v>
      </c>
      <c r="N24" s="218">
        <f t="shared" si="3"/>
        <v>9410.07091754016</v>
      </c>
      <c r="O24" s="220">
        <v>18571.788</v>
      </c>
      <c r="P24" s="220">
        <f t="shared" si="4"/>
        <v>55715.364</v>
      </c>
      <c r="Q24" s="229">
        <v>0.1826181945</v>
      </c>
      <c r="R24" s="220">
        <v>3391.54639319677</v>
      </c>
      <c r="S24" s="220">
        <f t="shared" si="5"/>
        <v>10174.6391795903</v>
      </c>
      <c r="T24" s="146">
        <v>3</v>
      </c>
      <c r="U24" s="230">
        <v>3</v>
      </c>
      <c r="V24" s="230">
        <v>780</v>
      </c>
      <c r="W24" s="231">
        <v>42527.74</v>
      </c>
      <c r="X24" s="231">
        <v>8982.02</v>
      </c>
      <c r="Y24" s="238">
        <v>4</v>
      </c>
      <c r="Z24" s="231">
        <v>3</v>
      </c>
      <c r="AA24" s="238">
        <v>4</v>
      </c>
      <c r="AB24" s="240">
        <f t="shared" si="6"/>
        <v>5384.164</v>
      </c>
      <c r="AC24" s="239">
        <f t="shared" si="7"/>
        <v>-2044.5512</v>
      </c>
      <c r="AD24" s="239">
        <f t="shared" si="8"/>
        <v>-13187.624</v>
      </c>
      <c r="AE24" s="242">
        <f>T24*100</f>
        <v>300</v>
      </c>
      <c r="AF24" s="241">
        <f t="shared" si="9"/>
        <v>480</v>
      </c>
      <c r="AG24" s="193">
        <v>5075</v>
      </c>
      <c r="AH24" s="193">
        <v>700</v>
      </c>
      <c r="AI24" s="193">
        <v>4760</v>
      </c>
      <c r="AJ24" s="193">
        <v>160</v>
      </c>
      <c r="AK24" s="251">
        <f t="shared" si="10"/>
        <v>32692.74</v>
      </c>
      <c r="AL24" s="251">
        <f t="shared" si="11"/>
        <v>8122.02</v>
      </c>
      <c r="AM24" s="255">
        <f t="shared" si="12"/>
        <v>-4450.836</v>
      </c>
      <c r="AN24" s="220">
        <f t="shared" si="13"/>
        <v>-401.59496154</v>
      </c>
      <c r="AO24" s="269">
        <f t="shared" si="14"/>
        <v>-11879.5512</v>
      </c>
      <c r="AP24" s="218">
        <f t="shared" si="15"/>
        <v>-1288.05091754016</v>
      </c>
      <c r="AQ24" s="270">
        <f t="shared" si="16"/>
        <v>-23022.624</v>
      </c>
      <c r="AR24" s="271">
        <f t="shared" si="17"/>
        <v>-2052.6191795903</v>
      </c>
      <c r="AS24" s="273">
        <v>0</v>
      </c>
      <c r="AT24" s="239">
        <f t="shared" si="18"/>
        <v>0</v>
      </c>
      <c r="AU24" s="272">
        <f t="shared" si="19"/>
        <v>0</v>
      </c>
      <c r="AV24" s="273">
        <f t="shared" si="20"/>
        <v>-480</v>
      </c>
      <c r="AW24" s="281">
        <f>VLOOKUP(B:B,重点单品考核及奖励!B:S,18,0)</f>
        <v>0</v>
      </c>
      <c r="AX24" s="281"/>
      <c r="AY24" s="282">
        <f t="shared" si="21"/>
        <v>-480</v>
      </c>
    </row>
    <row r="25" customHeight="1" spans="1:51">
      <c r="A25" s="202">
        <v>23</v>
      </c>
      <c r="B25" s="203">
        <v>726</v>
      </c>
      <c r="C25" s="204" t="s">
        <v>80</v>
      </c>
      <c r="D25" s="204" t="s">
        <v>57</v>
      </c>
      <c r="E25" s="205">
        <v>12534.848</v>
      </c>
      <c r="F25" s="205">
        <f t="shared" si="0"/>
        <v>37604.544</v>
      </c>
      <c r="G25" s="206">
        <v>0.254045</v>
      </c>
      <c r="H25" s="205">
        <v>3184.41546016</v>
      </c>
      <c r="I25" s="205">
        <f t="shared" si="1"/>
        <v>9553.24638048</v>
      </c>
      <c r="J25" s="218">
        <v>15041.8176</v>
      </c>
      <c r="K25" s="218">
        <f t="shared" si="2"/>
        <v>45125.4528</v>
      </c>
      <c r="L25" s="219">
        <v>0.2337214</v>
      </c>
      <c r="M25" s="218">
        <v>3515.59466801664</v>
      </c>
      <c r="N25" s="218">
        <f t="shared" si="3"/>
        <v>10546.7840040499</v>
      </c>
      <c r="O25" s="220">
        <v>18802.272</v>
      </c>
      <c r="P25" s="220">
        <f t="shared" si="4"/>
        <v>56406.816</v>
      </c>
      <c r="Q25" s="229">
        <v>0.202169011</v>
      </c>
      <c r="R25" s="220">
        <v>3801.23673479299</v>
      </c>
      <c r="S25" s="220">
        <f t="shared" si="5"/>
        <v>11403.710204379</v>
      </c>
      <c r="T25" s="146">
        <v>4</v>
      </c>
      <c r="U25" s="230">
        <v>3</v>
      </c>
      <c r="V25" s="230">
        <v>1040</v>
      </c>
      <c r="W25" s="231">
        <v>52780.55</v>
      </c>
      <c r="X25" s="231">
        <v>12400.75</v>
      </c>
      <c r="Y25" s="238">
        <v>12</v>
      </c>
      <c r="Z25" s="231">
        <v>6</v>
      </c>
      <c r="AA25" s="238">
        <v>4</v>
      </c>
      <c r="AB25" s="239">
        <f t="shared" si="6"/>
        <v>15176.006</v>
      </c>
      <c r="AC25" s="240">
        <f t="shared" si="7"/>
        <v>7655.0972</v>
      </c>
      <c r="AD25" s="239">
        <f t="shared" si="8"/>
        <v>-3626.266</v>
      </c>
      <c r="AE25" s="241">
        <f>T25*150</f>
        <v>600</v>
      </c>
      <c r="AF25" s="241">
        <f t="shared" si="9"/>
        <v>440</v>
      </c>
      <c r="AG25" s="193">
        <v>0</v>
      </c>
      <c r="AH25" s="193">
        <v>0</v>
      </c>
      <c r="AI25" s="193">
        <v>1785</v>
      </c>
      <c r="AJ25" s="193">
        <v>60</v>
      </c>
      <c r="AK25" s="251">
        <f t="shared" si="10"/>
        <v>50995.55</v>
      </c>
      <c r="AL25" s="251">
        <f t="shared" si="11"/>
        <v>12340.75</v>
      </c>
      <c r="AM25" s="255">
        <f t="shared" si="12"/>
        <v>13391.006</v>
      </c>
      <c r="AN25" s="220">
        <f t="shared" si="13"/>
        <v>2787.50361952</v>
      </c>
      <c r="AO25" s="276">
        <f t="shared" si="14"/>
        <v>5870.0972</v>
      </c>
      <c r="AP25" s="221">
        <f t="shared" si="15"/>
        <v>1793.9659959501</v>
      </c>
      <c r="AQ25" s="270">
        <f t="shared" si="16"/>
        <v>-5411.266</v>
      </c>
      <c r="AR25" s="271">
        <f t="shared" si="17"/>
        <v>937.039795621</v>
      </c>
      <c r="AS25" s="240">
        <f>(AL25-I25)*0.3</f>
        <v>836.251085856</v>
      </c>
      <c r="AT25" s="239">
        <f t="shared" si="18"/>
        <v>794.4385315632</v>
      </c>
      <c r="AU25" s="272">
        <f t="shared" si="19"/>
        <v>41.8125542928</v>
      </c>
      <c r="AV25" s="273">
        <f t="shared" si="20"/>
        <v>354.4385315632</v>
      </c>
      <c r="AW25" s="281">
        <f>VLOOKUP(B:B,重点单品考核及奖励!B:S,18,0)</f>
        <v>0</v>
      </c>
      <c r="AX25" s="281"/>
      <c r="AY25" s="282">
        <f t="shared" si="21"/>
        <v>354.4385315632</v>
      </c>
    </row>
    <row r="26" customHeight="1" spans="1:51">
      <c r="A26" s="202">
        <v>24</v>
      </c>
      <c r="B26" s="203">
        <v>546</v>
      </c>
      <c r="C26" s="204" t="s">
        <v>81</v>
      </c>
      <c r="D26" s="204" t="s">
        <v>63</v>
      </c>
      <c r="E26" s="205">
        <v>12355.634</v>
      </c>
      <c r="F26" s="205">
        <f t="shared" si="0"/>
        <v>37066.902</v>
      </c>
      <c r="G26" s="206">
        <v>0.2837275</v>
      </c>
      <c r="H26" s="205">
        <v>3505.633145735</v>
      </c>
      <c r="I26" s="205">
        <f t="shared" si="1"/>
        <v>10516.899437205</v>
      </c>
      <c r="J26" s="218">
        <v>14826.7608</v>
      </c>
      <c r="K26" s="218">
        <f t="shared" si="2"/>
        <v>44480.2824</v>
      </c>
      <c r="L26" s="219">
        <v>0.2610293</v>
      </c>
      <c r="M26" s="218">
        <v>3870.21899289144</v>
      </c>
      <c r="N26" s="218">
        <f t="shared" si="3"/>
        <v>11610.6569786743</v>
      </c>
      <c r="O26" s="220">
        <v>18533.451</v>
      </c>
      <c r="P26" s="220">
        <f t="shared" si="4"/>
        <v>55600.353</v>
      </c>
      <c r="Q26" s="229">
        <v>0.2257903445</v>
      </c>
      <c r="R26" s="220">
        <v>4184.67428606387</v>
      </c>
      <c r="S26" s="220">
        <f t="shared" si="5"/>
        <v>12554.0228581916</v>
      </c>
      <c r="T26" s="146">
        <v>4</v>
      </c>
      <c r="U26" s="230">
        <v>3</v>
      </c>
      <c r="V26" s="230">
        <v>1040</v>
      </c>
      <c r="W26" s="231">
        <v>40123.53</v>
      </c>
      <c r="X26" s="231">
        <v>10823.27</v>
      </c>
      <c r="Y26" s="238">
        <v>9</v>
      </c>
      <c r="Z26" s="231">
        <v>7</v>
      </c>
      <c r="AA26" s="238">
        <v>4</v>
      </c>
      <c r="AB26" s="240">
        <f t="shared" si="6"/>
        <v>3056.628</v>
      </c>
      <c r="AC26" s="239">
        <f t="shared" si="7"/>
        <v>-4356.7524</v>
      </c>
      <c r="AD26" s="239">
        <f t="shared" si="8"/>
        <v>-15476.823</v>
      </c>
      <c r="AE26" s="242">
        <f>T26*100</f>
        <v>400</v>
      </c>
      <c r="AF26" s="241">
        <f t="shared" si="9"/>
        <v>640</v>
      </c>
      <c r="AG26" s="193">
        <v>0</v>
      </c>
      <c r="AH26" s="193">
        <v>0</v>
      </c>
      <c r="AI26" s="193">
        <v>3239</v>
      </c>
      <c r="AJ26" s="193">
        <v>139.6</v>
      </c>
      <c r="AK26" s="251">
        <f t="shared" si="10"/>
        <v>36884.53</v>
      </c>
      <c r="AL26" s="251">
        <f t="shared" si="11"/>
        <v>10683.67</v>
      </c>
      <c r="AM26" s="255">
        <f t="shared" si="12"/>
        <v>-182.372000000003</v>
      </c>
      <c r="AN26" s="220">
        <f t="shared" si="13"/>
        <v>166.770562795</v>
      </c>
      <c r="AO26" s="269">
        <f t="shared" si="14"/>
        <v>-7595.7524</v>
      </c>
      <c r="AP26" s="218">
        <f t="shared" si="15"/>
        <v>-926.9869786743</v>
      </c>
      <c r="AQ26" s="270">
        <f t="shared" si="16"/>
        <v>-18715.823</v>
      </c>
      <c r="AR26" s="271">
        <f t="shared" si="17"/>
        <v>-1870.3528581916</v>
      </c>
      <c r="AS26" s="273">
        <v>0</v>
      </c>
      <c r="AT26" s="239">
        <f t="shared" si="18"/>
        <v>0</v>
      </c>
      <c r="AU26" s="272">
        <f t="shared" si="19"/>
        <v>0</v>
      </c>
      <c r="AV26" s="273">
        <f t="shared" si="20"/>
        <v>-640</v>
      </c>
      <c r="AW26" s="281">
        <f>VLOOKUP(B:B,重点单品考核及奖励!B:S,18,0)</f>
        <v>0</v>
      </c>
      <c r="AX26" s="281"/>
      <c r="AY26" s="282">
        <f t="shared" si="21"/>
        <v>-640</v>
      </c>
    </row>
    <row r="27" customHeight="1" spans="1:51">
      <c r="A27" s="202">
        <v>25</v>
      </c>
      <c r="B27" s="203">
        <v>359</v>
      </c>
      <c r="C27" s="204" t="s">
        <v>82</v>
      </c>
      <c r="D27" s="204" t="s">
        <v>57</v>
      </c>
      <c r="E27" s="205">
        <v>12293.4856428571</v>
      </c>
      <c r="F27" s="205">
        <f t="shared" si="0"/>
        <v>36880.4569285713</v>
      </c>
      <c r="G27" s="206">
        <v>0.2533475</v>
      </c>
      <c r="H27" s="205">
        <v>3114.52385390375</v>
      </c>
      <c r="I27" s="205">
        <f t="shared" si="1"/>
        <v>9343.57156171125</v>
      </c>
      <c r="J27" s="218">
        <v>14752.1827714286</v>
      </c>
      <c r="K27" s="218">
        <f t="shared" si="2"/>
        <v>44256.5483142858</v>
      </c>
      <c r="L27" s="219">
        <v>0.2330797</v>
      </c>
      <c r="M27" s="218">
        <v>3438.43433470974</v>
      </c>
      <c r="N27" s="218">
        <f t="shared" si="3"/>
        <v>10315.3030041292</v>
      </c>
      <c r="O27" s="220">
        <v>18440.2284642857</v>
      </c>
      <c r="P27" s="220">
        <f t="shared" si="4"/>
        <v>55320.6853928571</v>
      </c>
      <c r="Q27" s="229">
        <v>0.2016139405</v>
      </c>
      <c r="R27" s="220">
        <v>3717.80712440491</v>
      </c>
      <c r="S27" s="220">
        <f t="shared" si="5"/>
        <v>11153.4213732147</v>
      </c>
      <c r="T27" s="146">
        <v>4</v>
      </c>
      <c r="U27" s="230">
        <v>3</v>
      </c>
      <c r="V27" s="230">
        <v>1040</v>
      </c>
      <c r="W27" s="231">
        <v>51178.96</v>
      </c>
      <c r="X27" s="231">
        <v>13790.92</v>
      </c>
      <c r="Y27" s="238">
        <v>7</v>
      </c>
      <c r="Z27" s="231">
        <v>1</v>
      </c>
      <c r="AA27" s="238">
        <v>6</v>
      </c>
      <c r="AB27" s="239">
        <f t="shared" si="6"/>
        <v>14298.5030714287</v>
      </c>
      <c r="AC27" s="240">
        <f t="shared" si="7"/>
        <v>6922.4116857142</v>
      </c>
      <c r="AD27" s="239">
        <f t="shared" si="8"/>
        <v>-4141.7253928571</v>
      </c>
      <c r="AE27" s="241">
        <f>T27*150</f>
        <v>600</v>
      </c>
      <c r="AF27" s="241">
        <f t="shared" si="9"/>
        <v>440</v>
      </c>
      <c r="AG27" s="193">
        <v>0</v>
      </c>
      <c r="AH27" s="193">
        <v>0</v>
      </c>
      <c r="AI27" s="193">
        <v>6696</v>
      </c>
      <c r="AJ27" s="193">
        <v>1116</v>
      </c>
      <c r="AK27" s="251">
        <f t="shared" si="10"/>
        <v>44482.96</v>
      </c>
      <c r="AL27" s="251">
        <f t="shared" si="11"/>
        <v>12674.92</v>
      </c>
      <c r="AM27" s="255">
        <f t="shared" si="12"/>
        <v>7602.5030714287</v>
      </c>
      <c r="AN27" s="220">
        <f t="shared" si="13"/>
        <v>3331.34843828875</v>
      </c>
      <c r="AO27" s="276">
        <f t="shared" si="14"/>
        <v>226.4116857142</v>
      </c>
      <c r="AP27" s="221">
        <f t="shared" si="15"/>
        <v>2359.6169958708</v>
      </c>
      <c r="AQ27" s="270">
        <f t="shared" si="16"/>
        <v>-10837.7253928571</v>
      </c>
      <c r="AR27" s="271">
        <f t="shared" si="17"/>
        <v>1521.4986267853</v>
      </c>
      <c r="AS27" s="240">
        <f>(AL27-I27)*0.3</f>
        <v>999.404531486625</v>
      </c>
      <c r="AT27" s="239">
        <f t="shared" si="18"/>
        <v>949.434304912294</v>
      </c>
      <c r="AU27" s="272">
        <f t="shared" si="19"/>
        <v>49.9702265743313</v>
      </c>
      <c r="AV27" s="273">
        <f t="shared" si="20"/>
        <v>509.434304912294</v>
      </c>
      <c r="AW27" s="281">
        <f>VLOOKUP(B:B,重点单品考核及奖励!B:S,18,0)</f>
        <v>-75</v>
      </c>
      <c r="AX27" s="281"/>
      <c r="AY27" s="282">
        <f t="shared" si="21"/>
        <v>434.434304912294</v>
      </c>
    </row>
    <row r="28" customHeight="1" spans="1:51">
      <c r="A28" s="207">
        <v>26</v>
      </c>
      <c r="B28" s="160">
        <v>308</v>
      </c>
      <c r="C28" s="208" t="s">
        <v>83</v>
      </c>
      <c r="D28" s="208" t="s">
        <v>55</v>
      </c>
      <c r="E28" s="205">
        <v>11569.6457142857</v>
      </c>
      <c r="F28" s="205">
        <f t="shared" si="0"/>
        <v>34708.9371428571</v>
      </c>
      <c r="G28" s="206">
        <v>0.266135</v>
      </c>
      <c r="H28" s="205">
        <v>3079.08766217143</v>
      </c>
      <c r="I28" s="205">
        <f t="shared" si="1"/>
        <v>9237.26298651429</v>
      </c>
      <c r="J28" s="218">
        <v>13883.5748571429</v>
      </c>
      <c r="K28" s="218">
        <f t="shared" si="2"/>
        <v>41650.7245714287</v>
      </c>
      <c r="L28" s="219">
        <v>0.2448442</v>
      </c>
      <c r="M28" s="218">
        <v>3399.31277903726</v>
      </c>
      <c r="N28" s="218">
        <f t="shared" si="3"/>
        <v>10197.9383371118</v>
      </c>
      <c r="O28" s="220">
        <v>17354.4685714286</v>
      </c>
      <c r="P28" s="220">
        <f t="shared" si="4"/>
        <v>52063.4057142858</v>
      </c>
      <c r="Q28" s="229">
        <v>0.211790233</v>
      </c>
      <c r="R28" s="220">
        <v>3675.50694233403</v>
      </c>
      <c r="S28" s="220">
        <f t="shared" si="5"/>
        <v>11026.5208270021</v>
      </c>
      <c r="T28" s="146">
        <v>5</v>
      </c>
      <c r="U28" s="230">
        <v>3</v>
      </c>
      <c r="V28" s="230">
        <v>1300</v>
      </c>
      <c r="W28" s="232">
        <v>52091.86</v>
      </c>
      <c r="X28" s="232">
        <v>14769.34</v>
      </c>
      <c r="Y28" s="238">
        <v>0</v>
      </c>
      <c r="Z28" s="231">
        <v>0</v>
      </c>
      <c r="AA28" s="238">
        <v>0</v>
      </c>
      <c r="AB28" s="239">
        <f t="shared" si="6"/>
        <v>17382.9228571429</v>
      </c>
      <c r="AC28" s="239">
        <f t="shared" si="7"/>
        <v>10441.1354285713</v>
      </c>
      <c r="AD28" s="240">
        <f t="shared" si="8"/>
        <v>28.4542857142005</v>
      </c>
      <c r="AE28" s="242">
        <f>T28*260</f>
        <v>1300</v>
      </c>
      <c r="AF28" s="241">
        <f t="shared" si="9"/>
        <v>0</v>
      </c>
      <c r="AG28" s="257">
        <v>4011.8</v>
      </c>
      <c r="AH28" s="258">
        <v>1591.2068</v>
      </c>
      <c r="AI28" s="253">
        <v>6979.2</v>
      </c>
      <c r="AJ28" s="254">
        <v>244.199999997</v>
      </c>
      <c r="AK28" s="251">
        <f t="shared" si="10"/>
        <v>41100.86</v>
      </c>
      <c r="AL28" s="251">
        <f t="shared" si="11"/>
        <v>12933.933200003</v>
      </c>
      <c r="AM28" s="252">
        <f t="shared" si="12"/>
        <v>6391.9228571429</v>
      </c>
      <c r="AN28" s="223">
        <f t="shared" si="13"/>
        <v>3696.67021348871</v>
      </c>
      <c r="AO28" s="277">
        <f t="shared" si="14"/>
        <v>-549.864571428698</v>
      </c>
      <c r="AP28" s="218">
        <f t="shared" si="15"/>
        <v>2735.9948628912</v>
      </c>
      <c r="AQ28" s="270">
        <f t="shared" si="16"/>
        <v>-10962.5457142858</v>
      </c>
      <c r="AR28" s="271">
        <f t="shared" si="17"/>
        <v>1907.4123730009</v>
      </c>
      <c r="AS28" s="240">
        <f>(AL28-I28)*0.25</f>
        <v>924.167553372178</v>
      </c>
      <c r="AT28" s="239">
        <f t="shared" si="18"/>
        <v>877.959175703569</v>
      </c>
      <c r="AU28" s="272">
        <f t="shared" si="19"/>
        <v>46.2083776686089</v>
      </c>
      <c r="AV28" s="273">
        <f t="shared" si="20"/>
        <v>877.959175703569</v>
      </c>
      <c r="AW28" s="281">
        <f>VLOOKUP(B:B,重点单品考核及奖励!B:S,18,0)</f>
        <v>-125</v>
      </c>
      <c r="AX28" s="281"/>
      <c r="AY28" s="282">
        <f t="shared" si="21"/>
        <v>752.959175703569</v>
      </c>
    </row>
    <row r="29" customHeight="1" spans="1:51">
      <c r="A29" s="202">
        <v>27</v>
      </c>
      <c r="B29" s="203">
        <v>513</v>
      </c>
      <c r="C29" s="204" t="s">
        <v>84</v>
      </c>
      <c r="D29" s="204" t="s">
        <v>57</v>
      </c>
      <c r="E29" s="205">
        <v>11436.5497142857</v>
      </c>
      <c r="F29" s="205">
        <f t="shared" si="0"/>
        <v>34309.6491428571</v>
      </c>
      <c r="G29" s="206">
        <v>0.26629</v>
      </c>
      <c r="H29" s="205">
        <v>3045.43882341714</v>
      </c>
      <c r="I29" s="205">
        <f t="shared" si="1"/>
        <v>9136.31647025142</v>
      </c>
      <c r="J29" s="218">
        <v>13723.8596571429</v>
      </c>
      <c r="K29" s="218">
        <f t="shared" si="2"/>
        <v>41171.5789714287</v>
      </c>
      <c r="L29" s="219">
        <v>0.2449868</v>
      </c>
      <c r="M29" s="218">
        <v>3362.16446105253</v>
      </c>
      <c r="N29" s="218">
        <f t="shared" si="3"/>
        <v>10086.4933831576</v>
      </c>
      <c r="O29" s="220">
        <v>17154.8245714286</v>
      </c>
      <c r="P29" s="220">
        <f t="shared" si="4"/>
        <v>51464.4737142858</v>
      </c>
      <c r="Q29" s="229">
        <v>0.211913582</v>
      </c>
      <c r="R29" s="220">
        <v>3635.34032351304</v>
      </c>
      <c r="S29" s="220">
        <f t="shared" si="5"/>
        <v>10906.0209705391</v>
      </c>
      <c r="T29" s="146">
        <v>3</v>
      </c>
      <c r="U29" s="230">
        <v>2</v>
      </c>
      <c r="V29" s="230">
        <v>450</v>
      </c>
      <c r="W29" s="231">
        <v>46236.15</v>
      </c>
      <c r="X29" s="231">
        <v>10318.89</v>
      </c>
      <c r="Y29" s="238">
        <v>4</v>
      </c>
      <c r="Z29" s="231">
        <v>3</v>
      </c>
      <c r="AA29" s="238">
        <v>3</v>
      </c>
      <c r="AB29" s="239">
        <f t="shared" si="6"/>
        <v>11926.5008571429</v>
      </c>
      <c r="AC29" s="240">
        <f t="shared" si="7"/>
        <v>5064.5710285713</v>
      </c>
      <c r="AD29" s="239">
        <f t="shared" si="8"/>
        <v>-5228.3237142858</v>
      </c>
      <c r="AE29" s="241">
        <f>T29*150</f>
        <v>450</v>
      </c>
      <c r="AF29" s="241">
        <f t="shared" si="9"/>
        <v>0</v>
      </c>
      <c r="AG29" s="193">
        <v>0</v>
      </c>
      <c r="AH29" s="193">
        <v>0</v>
      </c>
      <c r="AI29" s="193">
        <v>1785</v>
      </c>
      <c r="AJ29" s="193">
        <v>60</v>
      </c>
      <c r="AK29" s="251">
        <f t="shared" si="10"/>
        <v>44451.15</v>
      </c>
      <c r="AL29" s="251">
        <f t="shared" si="11"/>
        <v>10258.89</v>
      </c>
      <c r="AM29" s="255">
        <f t="shared" si="12"/>
        <v>10141.5008571429</v>
      </c>
      <c r="AN29" s="220">
        <f t="shared" si="13"/>
        <v>1122.57352974858</v>
      </c>
      <c r="AO29" s="276">
        <f t="shared" si="14"/>
        <v>3279.5710285713</v>
      </c>
      <c r="AP29" s="221">
        <f t="shared" si="15"/>
        <v>172.396616842399</v>
      </c>
      <c r="AQ29" s="270">
        <f t="shared" si="16"/>
        <v>-7013.3237142858</v>
      </c>
      <c r="AR29" s="271">
        <f t="shared" si="17"/>
        <v>-647.130970539101</v>
      </c>
      <c r="AS29" s="240">
        <f>(AL29-I29)*0.3</f>
        <v>336.772058924574</v>
      </c>
      <c r="AT29" s="239">
        <f t="shared" si="18"/>
        <v>319.933455978345</v>
      </c>
      <c r="AU29" s="272">
        <f t="shared" si="19"/>
        <v>16.8386029462287</v>
      </c>
      <c r="AV29" s="273">
        <f t="shared" si="20"/>
        <v>319.933455978345</v>
      </c>
      <c r="AW29" s="281">
        <f>VLOOKUP(B:B,重点单品考核及奖励!B:S,18,0)</f>
        <v>0</v>
      </c>
      <c r="AX29" s="281"/>
      <c r="AY29" s="282">
        <f t="shared" si="21"/>
        <v>319.933455978345</v>
      </c>
    </row>
    <row r="30" customHeight="1" spans="1:51">
      <c r="A30" s="202">
        <v>28</v>
      </c>
      <c r="B30" s="203">
        <v>709</v>
      </c>
      <c r="C30" s="204" t="s">
        <v>85</v>
      </c>
      <c r="D30" s="204" t="s">
        <v>57</v>
      </c>
      <c r="E30" s="205">
        <v>11345.032</v>
      </c>
      <c r="F30" s="205">
        <f t="shared" si="0"/>
        <v>34035.096</v>
      </c>
      <c r="G30" s="206">
        <v>0.246915</v>
      </c>
      <c r="H30" s="205">
        <v>2801.25857628</v>
      </c>
      <c r="I30" s="205">
        <f t="shared" si="1"/>
        <v>8403.77572884</v>
      </c>
      <c r="J30" s="218">
        <v>13614.0384</v>
      </c>
      <c r="K30" s="218">
        <f t="shared" si="2"/>
        <v>40842.1152</v>
      </c>
      <c r="L30" s="219">
        <v>0.2271618</v>
      </c>
      <c r="M30" s="218">
        <v>3092.58946821312</v>
      </c>
      <c r="N30" s="218">
        <f t="shared" si="3"/>
        <v>9277.76840463936</v>
      </c>
      <c r="O30" s="220">
        <v>17017.548</v>
      </c>
      <c r="P30" s="220">
        <f t="shared" si="4"/>
        <v>51052.644</v>
      </c>
      <c r="Q30" s="229">
        <v>0.196494957</v>
      </c>
      <c r="R30" s="220">
        <v>3343.86236250544</v>
      </c>
      <c r="S30" s="220">
        <f t="shared" si="5"/>
        <v>10031.5870875163</v>
      </c>
      <c r="T30" s="146">
        <v>4</v>
      </c>
      <c r="U30" s="230">
        <v>3</v>
      </c>
      <c r="V30" s="230">
        <v>1040</v>
      </c>
      <c r="W30" s="231">
        <v>39994.36</v>
      </c>
      <c r="X30" s="231">
        <v>9847.95</v>
      </c>
      <c r="Y30" s="238">
        <v>2</v>
      </c>
      <c r="Z30" s="231">
        <v>0</v>
      </c>
      <c r="AA30" s="238">
        <v>3</v>
      </c>
      <c r="AB30" s="240">
        <f t="shared" si="6"/>
        <v>5959.264</v>
      </c>
      <c r="AC30" s="239">
        <f t="shared" si="7"/>
        <v>-847.7552</v>
      </c>
      <c r="AD30" s="239">
        <f t="shared" si="8"/>
        <v>-11058.284</v>
      </c>
      <c r="AE30" s="242">
        <f>T30*100</f>
        <v>400</v>
      </c>
      <c r="AF30" s="241">
        <f t="shared" si="9"/>
        <v>640</v>
      </c>
      <c r="AG30" s="193">
        <v>0</v>
      </c>
      <c r="AH30" s="193">
        <v>0</v>
      </c>
      <c r="AI30" s="193">
        <v>734.4</v>
      </c>
      <c r="AJ30" s="193">
        <v>40.9</v>
      </c>
      <c r="AK30" s="251">
        <f t="shared" si="10"/>
        <v>39259.96</v>
      </c>
      <c r="AL30" s="251">
        <f t="shared" si="11"/>
        <v>9807.05</v>
      </c>
      <c r="AM30" s="252">
        <f t="shared" si="12"/>
        <v>5224.864</v>
      </c>
      <c r="AN30" s="223">
        <f t="shared" si="13"/>
        <v>1403.27427116</v>
      </c>
      <c r="AO30" s="269">
        <f t="shared" si="14"/>
        <v>-1582.1552</v>
      </c>
      <c r="AP30" s="218">
        <f t="shared" si="15"/>
        <v>529.28159536064</v>
      </c>
      <c r="AQ30" s="270">
        <f t="shared" si="16"/>
        <v>-11792.684</v>
      </c>
      <c r="AR30" s="271">
        <f t="shared" si="17"/>
        <v>-224.537087516299</v>
      </c>
      <c r="AS30" s="240">
        <f>(AL30-I30)*0.25</f>
        <v>350.81856779</v>
      </c>
      <c r="AT30" s="239">
        <f t="shared" si="18"/>
        <v>333.2776394005</v>
      </c>
      <c r="AU30" s="272">
        <f t="shared" si="19"/>
        <v>17.5409283895</v>
      </c>
      <c r="AV30" s="273">
        <f t="shared" si="20"/>
        <v>-306.7223605995</v>
      </c>
      <c r="AW30" s="281">
        <f>VLOOKUP(B:B,重点单品考核及奖励!B:S,18,0)</f>
        <v>-175</v>
      </c>
      <c r="AX30" s="281"/>
      <c r="AY30" s="282">
        <f t="shared" si="21"/>
        <v>-481.7223605995</v>
      </c>
    </row>
    <row r="31" customHeight="1" spans="1:51">
      <c r="A31" s="202">
        <v>29</v>
      </c>
      <c r="B31" s="203">
        <v>355</v>
      </c>
      <c r="C31" s="204" t="s">
        <v>86</v>
      </c>
      <c r="D31" s="204" t="s">
        <v>55</v>
      </c>
      <c r="E31" s="205">
        <v>11902.3387142857</v>
      </c>
      <c r="F31" s="205">
        <f t="shared" si="0"/>
        <v>35707.0161428571</v>
      </c>
      <c r="G31" s="206">
        <v>0.2559825</v>
      </c>
      <c r="H31" s="205">
        <v>3046.79041992964</v>
      </c>
      <c r="I31" s="205">
        <f t="shared" si="1"/>
        <v>9140.37125978892</v>
      </c>
      <c r="J31" s="218">
        <v>14282.8064571429</v>
      </c>
      <c r="K31" s="218">
        <f t="shared" si="2"/>
        <v>42848.4193714287</v>
      </c>
      <c r="L31" s="219">
        <v>0.2355039</v>
      </c>
      <c r="M31" s="218">
        <v>3363.65662360233</v>
      </c>
      <c r="N31" s="218">
        <f t="shared" si="3"/>
        <v>10090.969870807</v>
      </c>
      <c r="O31" s="220">
        <v>17853.5080714286</v>
      </c>
      <c r="P31" s="220">
        <f t="shared" si="4"/>
        <v>53560.5242142858</v>
      </c>
      <c r="Q31" s="229">
        <v>0.2037108735</v>
      </c>
      <c r="R31" s="220">
        <v>3636.95372427002</v>
      </c>
      <c r="S31" s="220">
        <f t="shared" si="5"/>
        <v>10910.8611728101</v>
      </c>
      <c r="T31" s="146">
        <v>5</v>
      </c>
      <c r="U31" s="230">
        <v>3</v>
      </c>
      <c r="V31" s="230">
        <v>1300</v>
      </c>
      <c r="W31" s="231">
        <v>62268.27</v>
      </c>
      <c r="X31" s="231">
        <v>14086.22</v>
      </c>
      <c r="Y31" s="238">
        <v>12</v>
      </c>
      <c r="Z31" s="231">
        <v>6</v>
      </c>
      <c r="AA31" s="238">
        <v>6</v>
      </c>
      <c r="AB31" s="239">
        <f t="shared" si="6"/>
        <v>26561.2538571429</v>
      </c>
      <c r="AC31" s="239">
        <f t="shared" si="7"/>
        <v>19419.8506285713</v>
      </c>
      <c r="AD31" s="240">
        <f t="shared" si="8"/>
        <v>8707.7457857142</v>
      </c>
      <c r="AE31" s="242">
        <f>T31*260</f>
        <v>1300</v>
      </c>
      <c r="AF31" s="241">
        <f t="shared" si="9"/>
        <v>0</v>
      </c>
      <c r="AG31" s="193">
        <v>21644</v>
      </c>
      <c r="AH31" s="193">
        <v>3626.7750000268</v>
      </c>
      <c r="AI31" s="193">
        <v>0</v>
      </c>
      <c r="AJ31" s="193">
        <v>0</v>
      </c>
      <c r="AK31" s="251">
        <f t="shared" si="10"/>
        <v>40624.27</v>
      </c>
      <c r="AL31" s="251">
        <f t="shared" si="11"/>
        <v>10459.4449999732</v>
      </c>
      <c r="AM31" s="252">
        <f t="shared" si="12"/>
        <v>4917.2538571429</v>
      </c>
      <c r="AN31" s="223">
        <f t="shared" si="13"/>
        <v>1319.07374018428</v>
      </c>
      <c r="AO31" s="277">
        <f t="shared" si="14"/>
        <v>-2224.14937142871</v>
      </c>
      <c r="AP31" s="218">
        <f t="shared" si="15"/>
        <v>368.4751291662</v>
      </c>
      <c r="AQ31" s="270">
        <f t="shared" si="16"/>
        <v>-12936.2542142858</v>
      </c>
      <c r="AR31" s="271">
        <f t="shared" si="17"/>
        <v>-451.416172836902</v>
      </c>
      <c r="AS31" s="240">
        <f>(AL31-I31)*0.25</f>
        <v>329.768435046069</v>
      </c>
      <c r="AT31" s="239">
        <f t="shared" si="18"/>
        <v>313.280013293766</v>
      </c>
      <c r="AU31" s="272">
        <f t="shared" si="19"/>
        <v>16.4884217523035</v>
      </c>
      <c r="AV31" s="273">
        <f t="shared" si="20"/>
        <v>313.280013293766</v>
      </c>
      <c r="AW31" s="281">
        <f>VLOOKUP(B:B,重点单品考核及奖励!B:S,18,0)</f>
        <v>0</v>
      </c>
      <c r="AX31" s="281"/>
      <c r="AY31" s="282">
        <f t="shared" si="21"/>
        <v>313.280013293766</v>
      </c>
    </row>
    <row r="32" customHeight="1" spans="1:51">
      <c r="A32" s="202">
        <v>30</v>
      </c>
      <c r="B32" s="203">
        <v>578</v>
      </c>
      <c r="C32" s="204" t="s">
        <v>87</v>
      </c>
      <c r="D32" s="204" t="s">
        <v>55</v>
      </c>
      <c r="E32" s="205">
        <v>10889.7397857143</v>
      </c>
      <c r="F32" s="205">
        <f t="shared" si="0"/>
        <v>32669.2193571429</v>
      </c>
      <c r="G32" s="206">
        <v>0.2773725</v>
      </c>
      <c r="H32" s="205">
        <v>3020.51434871304</v>
      </c>
      <c r="I32" s="205">
        <f t="shared" si="1"/>
        <v>9061.54304613912</v>
      </c>
      <c r="J32" s="218">
        <v>13067.6877428571</v>
      </c>
      <c r="K32" s="218">
        <f t="shared" si="2"/>
        <v>39203.0632285713</v>
      </c>
      <c r="L32" s="219">
        <v>0.2551827</v>
      </c>
      <c r="M32" s="218">
        <v>3334.64784097919</v>
      </c>
      <c r="N32" s="218">
        <f t="shared" si="3"/>
        <v>10003.9435229376</v>
      </c>
      <c r="O32" s="220">
        <v>16334.6096785714</v>
      </c>
      <c r="P32" s="220">
        <f t="shared" si="4"/>
        <v>49003.8290357142</v>
      </c>
      <c r="Q32" s="229">
        <v>0.2207330355</v>
      </c>
      <c r="R32" s="220">
        <v>3605.58797805875</v>
      </c>
      <c r="S32" s="220">
        <f t="shared" si="5"/>
        <v>10816.7639341763</v>
      </c>
      <c r="T32" s="146">
        <v>3</v>
      </c>
      <c r="U32" s="230">
        <v>3</v>
      </c>
      <c r="V32" s="230">
        <v>780</v>
      </c>
      <c r="W32" s="231">
        <v>79193.25</v>
      </c>
      <c r="X32" s="231">
        <v>18610.9</v>
      </c>
      <c r="Y32" s="238">
        <v>3</v>
      </c>
      <c r="Z32" s="231">
        <v>0</v>
      </c>
      <c r="AA32" s="238">
        <v>3</v>
      </c>
      <c r="AB32" s="239">
        <f t="shared" si="6"/>
        <v>46524.0306428571</v>
      </c>
      <c r="AC32" s="239">
        <f t="shared" si="7"/>
        <v>39990.1867714287</v>
      </c>
      <c r="AD32" s="240">
        <f t="shared" si="8"/>
        <v>30189.4209642858</v>
      </c>
      <c r="AE32" s="242">
        <f>T32*260</f>
        <v>780</v>
      </c>
      <c r="AF32" s="241">
        <f t="shared" si="9"/>
        <v>0</v>
      </c>
      <c r="AG32" s="193">
        <v>24102.5</v>
      </c>
      <c r="AH32" s="193">
        <v>5498.2499999932</v>
      </c>
      <c r="AI32" s="193">
        <v>3896.9</v>
      </c>
      <c r="AJ32" s="193">
        <v>201.9</v>
      </c>
      <c r="AK32" s="251">
        <f t="shared" si="10"/>
        <v>51193.85</v>
      </c>
      <c r="AL32" s="251">
        <f t="shared" si="11"/>
        <v>12910.7500000068</v>
      </c>
      <c r="AM32" s="255">
        <f t="shared" si="12"/>
        <v>18524.6306428571</v>
      </c>
      <c r="AN32" s="220">
        <f t="shared" si="13"/>
        <v>3849.20695386768</v>
      </c>
      <c r="AO32" s="269">
        <f t="shared" si="14"/>
        <v>11990.7867714287</v>
      </c>
      <c r="AP32" s="218">
        <f t="shared" si="15"/>
        <v>2906.8064770692</v>
      </c>
      <c r="AQ32" s="274">
        <f t="shared" si="16"/>
        <v>2190.0209642858</v>
      </c>
      <c r="AR32" s="275">
        <f t="shared" si="17"/>
        <v>2093.9860658305</v>
      </c>
      <c r="AS32" s="240">
        <f>(AL32-I32)*0.4</f>
        <v>1539.68278154707</v>
      </c>
      <c r="AT32" s="239">
        <f t="shared" si="18"/>
        <v>1462.69864246972</v>
      </c>
      <c r="AU32" s="272">
        <f t="shared" si="19"/>
        <v>76.9841390773536</v>
      </c>
      <c r="AV32" s="273">
        <f t="shared" si="20"/>
        <v>1462.69864246972</v>
      </c>
      <c r="AW32" s="281">
        <f>VLOOKUP(B:B,重点单品考核及奖励!B:S,18,0)</f>
        <v>-75</v>
      </c>
      <c r="AX32" s="281">
        <v>336</v>
      </c>
      <c r="AY32" s="282">
        <f t="shared" si="21"/>
        <v>1723.69864246972</v>
      </c>
    </row>
    <row r="33" customHeight="1" spans="1:51">
      <c r="A33" s="202">
        <v>31</v>
      </c>
      <c r="B33" s="203">
        <v>747</v>
      </c>
      <c r="C33" s="204" t="s">
        <v>88</v>
      </c>
      <c r="D33" s="204" t="s">
        <v>55</v>
      </c>
      <c r="E33" s="205">
        <v>10873.3760714286</v>
      </c>
      <c r="F33" s="205">
        <f t="shared" si="0"/>
        <v>32620.1282142858</v>
      </c>
      <c r="G33" s="206">
        <v>0.233275</v>
      </c>
      <c r="H33" s="205">
        <v>2536.4868030625</v>
      </c>
      <c r="I33" s="205">
        <f t="shared" si="1"/>
        <v>7609.4604091875</v>
      </c>
      <c r="J33" s="218">
        <v>13048.0512857143</v>
      </c>
      <c r="K33" s="218">
        <f t="shared" si="2"/>
        <v>39144.1538571429</v>
      </c>
      <c r="L33" s="219">
        <v>0.214613</v>
      </c>
      <c r="M33" s="218">
        <v>2800.281430581</v>
      </c>
      <c r="N33" s="218">
        <f t="shared" si="3"/>
        <v>8400.844291743</v>
      </c>
      <c r="O33" s="220">
        <v>16310.0641071429</v>
      </c>
      <c r="P33" s="220">
        <f t="shared" si="4"/>
        <v>48930.1923214287</v>
      </c>
      <c r="Q33" s="229">
        <v>0.185640245</v>
      </c>
      <c r="R33" s="220">
        <v>3027.80429681571</v>
      </c>
      <c r="S33" s="220">
        <f t="shared" si="5"/>
        <v>9083.41289044713</v>
      </c>
      <c r="T33" s="146">
        <v>3</v>
      </c>
      <c r="U33" s="230">
        <v>3</v>
      </c>
      <c r="V33" s="230">
        <v>780</v>
      </c>
      <c r="W33" s="231">
        <v>61219.37</v>
      </c>
      <c r="X33" s="231">
        <v>14716.37</v>
      </c>
      <c r="Y33" s="238">
        <v>15</v>
      </c>
      <c r="Z33" s="231">
        <v>11</v>
      </c>
      <c r="AA33" s="238">
        <v>3</v>
      </c>
      <c r="AB33" s="239">
        <f t="shared" si="6"/>
        <v>28599.2417857142</v>
      </c>
      <c r="AC33" s="239">
        <f t="shared" si="7"/>
        <v>22075.2161428571</v>
      </c>
      <c r="AD33" s="240">
        <f t="shared" si="8"/>
        <v>12289.1776785713</v>
      </c>
      <c r="AE33" s="242">
        <f>T33*260</f>
        <v>780</v>
      </c>
      <c r="AF33" s="241">
        <f t="shared" si="9"/>
        <v>0</v>
      </c>
      <c r="AG33" s="193">
        <v>0</v>
      </c>
      <c r="AH33" s="193">
        <v>0</v>
      </c>
      <c r="AI33" s="193">
        <v>595</v>
      </c>
      <c r="AJ33" s="193">
        <v>20</v>
      </c>
      <c r="AK33" s="251">
        <f t="shared" si="10"/>
        <v>60624.37</v>
      </c>
      <c r="AL33" s="251">
        <f t="shared" si="11"/>
        <v>14696.37</v>
      </c>
      <c r="AM33" s="255">
        <f t="shared" si="12"/>
        <v>28004.2417857142</v>
      </c>
      <c r="AN33" s="220">
        <f t="shared" si="13"/>
        <v>7086.9095908125</v>
      </c>
      <c r="AO33" s="269">
        <f t="shared" si="14"/>
        <v>21480.2161428571</v>
      </c>
      <c r="AP33" s="218">
        <f t="shared" si="15"/>
        <v>6295.525708257</v>
      </c>
      <c r="AQ33" s="274">
        <f t="shared" si="16"/>
        <v>11694.1776785713</v>
      </c>
      <c r="AR33" s="275">
        <f t="shared" si="17"/>
        <v>5612.95710955287</v>
      </c>
      <c r="AS33" s="240">
        <f>(AL33-I33)*0.4</f>
        <v>2834.763836325</v>
      </c>
      <c r="AT33" s="239">
        <f t="shared" si="18"/>
        <v>2693.02564450875</v>
      </c>
      <c r="AU33" s="272">
        <f t="shared" si="19"/>
        <v>141.73819181625</v>
      </c>
      <c r="AV33" s="273">
        <f t="shared" si="20"/>
        <v>2693.02564450875</v>
      </c>
      <c r="AW33" s="281">
        <f>VLOOKUP(B:B,重点单品考核及奖励!B:S,18,0)</f>
        <v>0</v>
      </c>
      <c r="AX33" s="281"/>
      <c r="AY33" s="282">
        <f t="shared" si="21"/>
        <v>2693.02564450875</v>
      </c>
    </row>
    <row r="34" customHeight="1" spans="1:51">
      <c r="A34" s="202">
        <v>32</v>
      </c>
      <c r="B34" s="203">
        <v>377</v>
      </c>
      <c r="C34" s="204" t="s">
        <v>89</v>
      </c>
      <c r="D34" s="204" t="s">
        <v>63</v>
      </c>
      <c r="E34" s="205">
        <v>10838.3852142857</v>
      </c>
      <c r="F34" s="205">
        <f t="shared" si="0"/>
        <v>32515.1556428571</v>
      </c>
      <c r="G34" s="206">
        <v>0.2586175</v>
      </c>
      <c r="H34" s="205">
        <v>2802.99608815554</v>
      </c>
      <c r="I34" s="205">
        <f t="shared" si="1"/>
        <v>8408.98826446662</v>
      </c>
      <c r="J34" s="218">
        <v>13006.0622571429</v>
      </c>
      <c r="K34" s="218">
        <f t="shared" si="2"/>
        <v>39018.1867714287</v>
      </c>
      <c r="L34" s="219">
        <v>0.2379281</v>
      </c>
      <c r="M34" s="218">
        <v>3094.50768132371</v>
      </c>
      <c r="N34" s="218">
        <f t="shared" si="3"/>
        <v>9283.52304397113</v>
      </c>
      <c r="O34" s="220">
        <v>16257.5778214286</v>
      </c>
      <c r="P34" s="220">
        <f t="shared" si="4"/>
        <v>48772.7334642858</v>
      </c>
      <c r="Q34" s="229">
        <v>0.2058078065</v>
      </c>
      <c r="R34" s="220">
        <v>3345.93643043126</v>
      </c>
      <c r="S34" s="220">
        <f t="shared" si="5"/>
        <v>10037.8092912938</v>
      </c>
      <c r="T34" s="146">
        <v>3</v>
      </c>
      <c r="U34" s="230">
        <v>3</v>
      </c>
      <c r="V34" s="230">
        <v>780</v>
      </c>
      <c r="W34" s="231">
        <v>40132.88</v>
      </c>
      <c r="X34" s="231">
        <v>11191.64</v>
      </c>
      <c r="Y34" s="238">
        <v>7</v>
      </c>
      <c r="Z34" s="231">
        <v>0</v>
      </c>
      <c r="AA34" s="238">
        <v>6</v>
      </c>
      <c r="AB34" s="239">
        <f t="shared" si="6"/>
        <v>7617.7243571429</v>
      </c>
      <c r="AC34" s="240">
        <f t="shared" si="7"/>
        <v>1114.6932285713</v>
      </c>
      <c r="AD34" s="239">
        <f t="shared" si="8"/>
        <v>-8639.8534642858</v>
      </c>
      <c r="AE34" s="241">
        <f>T34*150</f>
        <v>450</v>
      </c>
      <c r="AF34" s="241">
        <f t="shared" si="9"/>
        <v>330</v>
      </c>
      <c r="AG34" s="193">
        <v>3464.75</v>
      </c>
      <c r="AH34" s="193">
        <v>1114.4099999984</v>
      </c>
      <c r="AI34" s="193">
        <v>0</v>
      </c>
      <c r="AJ34" s="193">
        <v>0</v>
      </c>
      <c r="AK34" s="251">
        <f t="shared" si="10"/>
        <v>36668.13</v>
      </c>
      <c r="AL34" s="251">
        <f t="shared" si="11"/>
        <v>10077.2300000016</v>
      </c>
      <c r="AM34" s="252">
        <f t="shared" si="12"/>
        <v>4152.9743571429</v>
      </c>
      <c r="AN34" s="223">
        <f t="shared" si="13"/>
        <v>1668.24173553498</v>
      </c>
      <c r="AO34" s="269">
        <f t="shared" si="14"/>
        <v>-2350.0567714287</v>
      </c>
      <c r="AP34" s="218">
        <f t="shared" si="15"/>
        <v>793.70695603047</v>
      </c>
      <c r="AQ34" s="270">
        <f t="shared" si="16"/>
        <v>-12104.6034642858</v>
      </c>
      <c r="AR34" s="271">
        <f t="shared" si="17"/>
        <v>39.4207087078012</v>
      </c>
      <c r="AS34" s="240">
        <f>(AL34-I34)*0.25</f>
        <v>417.060433883745</v>
      </c>
      <c r="AT34" s="239">
        <f t="shared" si="18"/>
        <v>396.207412189558</v>
      </c>
      <c r="AU34" s="272">
        <f t="shared" si="19"/>
        <v>20.8530216941873</v>
      </c>
      <c r="AV34" s="273">
        <f t="shared" si="20"/>
        <v>66.2074121895579</v>
      </c>
      <c r="AW34" s="281">
        <f>VLOOKUP(B:B,重点单品考核及奖励!B:S,18,0)</f>
        <v>-50</v>
      </c>
      <c r="AX34" s="281"/>
      <c r="AY34" s="282">
        <f t="shared" si="21"/>
        <v>16.2074121895579</v>
      </c>
    </row>
    <row r="35" customHeight="1" spans="1:51">
      <c r="A35" s="207">
        <v>33</v>
      </c>
      <c r="B35" s="160">
        <v>391</v>
      </c>
      <c r="C35" s="208" t="s">
        <v>90</v>
      </c>
      <c r="D35" s="208" t="s">
        <v>55</v>
      </c>
      <c r="E35" s="205">
        <v>10567.795</v>
      </c>
      <c r="F35" s="205">
        <f t="shared" si="0"/>
        <v>31703.385</v>
      </c>
      <c r="G35" s="206">
        <v>0.27652</v>
      </c>
      <c r="H35" s="205">
        <v>2922.2066734</v>
      </c>
      <c r="I35" s="205">
        <f t="shared" si="1"/>
        <v>8766.6200202</v>
      </c>
      <c r="J35" s="218">
        <v>12681.354</v>
      </c>
      <c r="K35" s="218">
        <f t="shared" si="2"/>
        <v>38044.062</v>
      </c>
      <c r="L35" s="219">
        <v>0.2543984</v>
      </c>
      <c r="M35" s="218">
        <v>3226.1161674336</v>
      </c>
      <c r="N35" s="218">
        <f t="shared" si="3"/>
        <v>9678.3485023008</v>
      </c>
      <c r="O35" s="220">
        <v>15851.6925</v>
      </c>
      <c r="P35" s="220">
        <f t="shared" si="4"/>
        <v>47555.0775</v>
      </c>
      <c r="Q35" s="229">
        <v>0.220054616</v>
      </c>
      <c r="R35" s="220">
        <v>3488.23810603758</v>
      </c>
      <c r="S35" s="220">
        <f t="shared" si="5"/>
        <v>10464.7143181127</v>
      </c>
      <c r="T35" s="146">
        <v>3</v>
      </c>
      <c r="U35" s="230">
        <v>2</v>
      </c>
      <c r="V35" s="230">
        <v>450</v>
      </c>
      <c r="W35" s="232">
        <v>40650.84</v>
      </c>
      <c r="X35" s="232">
        <v>9347.52</v>
      </c>
      <c r="Y35" s="238">
        <v>5</v>
      </c>
      <c r="Z35" s="231">
        <v>1</v>
      </c>
      <c r="AA35" s="238">
        <v>0</v>
      </c>
      <c r="AB35" s="243">
        <f t="shared" si="6"/>
        <v>8947.455</v>
      </c>
      <c r="AC35" s="240">
        <f t="shared" si="7"/>
        <v>2606.778</v>
      </c>
      <c r="AD35" s="239">
        <f t="shared" si="8"/>
        <v>-6904.2375</v>
      </c>
      <c r="AE35" s="242">
        <f>T35*150</f>
        <v>450</v>
      </c>
      <c r="AF35" s="241">
        <f t="shared" si="9"/>
        <v>0</v>
      </c>
      <c r="AG35" s="253">
        <v>6381.6</v>
      </c>
      <c r="AH35" s="259">
        <v>1003.05</v>
      </c>
      <c r="AI35" s="253">
        <v>7735</v>
      </c>
      <c r="AJ35" s="254">
        <v>260</v>
      </c>
      <c r="AK35" s="251">
        <f t="shared" si="10"/>
        <v>26534.24</v>
      </c>
      <c r="AL35" s="251">
        <f t="shared" si="11"/>
        <v>8084.47</v>
      </c>
      <c r="AM35" s="256">
        <f t="shared" si="12"/>
        <v>-5169.145</v>
      </c>
      <c r="AN35" s="220">
        <f t="shared" si="13"/>
        <v>-682.150020199999</v>
      </c>
      <c r="AO35" s="269">
        <f t="shared" si="14"/>
        <v>-11509.822</v>
      </c>
      <c r="AP35" s="218">
        <f t="shared" si="15"/>
        <v>-1593.8785023008</v>
      </c>
      <c r="AQ35" s="270">
        <f t="shared" si="16"/>
        <v>-21020.8375</v>
      </c>
      <c r="AR35" s="271">
        <f t="shared" si="17"/>
        <v>-2380.2443181127</v>
      </c>
      <c r="AS35" s="243">
        <v>0</v>
      </c>
      <c r="AT35" s="239">
        <f t="shared" si="18"/>
        <v>0</v>
      </c>
      <c r="AU35" s="272">
        <f t="shared" si="19"/>
        <v>0</v>
      </c>
      <c r="AV35" s="273">
        <f t="shared" si="20"/>
        <v>0</v>
      </c>
      <c r="AW35" s="281">
        <f>VLOOKUP(B:B,重点单品考核及奖励!B:S,18,0)</f>
        <v>-100</v>
      </c>
      <c r="AX35" s="281"/>
      <c r="AY35" s="282">
        <f t="shared" si="21"/>
        <v>-100</v>
      </c>
    </row>
    <row r="36" customHeight="1" spans="1:51">
      <c r="A36" s="202">
        <v>34</v>
      </c>
      <c r="B36" s="203">
        <v>399</v>
      </c>
      <c r="C36" s="204" t="s">
        <v>91</v>
      </c>
      <c r="D36" s="204" t="s">
        <v>63</v>
      </c>
      <c r="E36" s="205">
        <v>10770.5455714286</v>
      </c>
      <c r="F36" s="205">
        <f t="shared" ref="F36:F67" si="22">E36*3</f>
        <v>32311.6367142858</v>
      </c>
      <c r="G36" s="206">
        <v>0.2434275</v>
      </c>
      <c r="H36" s="205">
        <v>2621.84698208893</v>
      </c>
      <c r="I36" s="205">
        <f t="shared" ref="I36:I67" si="23">H36*3</f>
        <v>7865.54094626679</v>
      </c>
      <c r="J36" s="218">
        <v>12924.6546857143</v>
      </c>
      <c r="K36" s="218">
        <f t="shared" ref="K36:K67" si="24">J36*3</f>
        <v>38773.9640571429</v>
      </c>
      <c r="L36" s="219">
        <v>0.2239533</v>
      </c>
      <c r="M36" s="218">
        <v>2894.51906822618</v>
      </c>
      <c r="N36" s="218">
        <f t="shared" ref="N36:N67" si="25">M36*3</f>
        <v>8683.55720467854</v>
      </c>
      <c r="O36" s="220">
        <v>16155.8183571429</v>
      </c>
      <c r="P36" s="220">
        <f t="shared" ref="P36:P67" si="26">O36*3</f>
        <v>48467.4550714287</v>
      </c>
      <c r="Q36" s="229">
        <v>0.1937196045</v>
      </c>
      <c r="R36" s="220">
        <v>3129.69874251955</v>
      </c>
      <c r="S36" s="220">
        <f t="shared" ref="S36:S67" si="27">R36*3</f>
        <v>9389.09622755865</v>
      </c>
      <c r="T36" s="146">
        <v>3</v>
      </c>
      <c r="U36" s="230">
        <v>3</v>
      </c>
      <c r="V36" s="230">
        <v>780</v>
      </c>
      <c r="W36" s="231">
        <v>40552.51</v>
      </c>
      <c r="X36" s="231">
        <v>8580.77</v>
      </c>
      <c r="Y36" s="238">
        <v>3</v>
      </c>
      <c r="Z36" s="231">
        <v>0</v>
      </c>
      <c r="AA36" s="238">
        <v>4</v>
      </c>
      <c r="AB36" s="239">
        <f t="shared" ref="AB36:AB67" si="28">W36-F36</f>
        <v>8240.8732857142</v>
      </c>
      <c r="AC36" s="240">
        <f t="shared" ref="AC36:AC67" si="29">W36-K36</f>
        <v>1778.5459428571</v>
      </c>
      <c r="AD36" s="239">
        <f t="shared" ref="AD36:AD67" si="30">W36-P36</f>
        <v>-7914.9450714287</v>
      </c>
      <c r="AE36" s="241">
        <f>T36*150</f>
        <v>450</v>
      </c>
      <c r="AF36" s="241">
        <f t="shared" ref="AF36:AF67" si="31">V36-AE36</f>
        <v>330</v>
      </c>
      <c r="AG36" s="193">
        <v>0</v>
      </c>
      <c r="AH36" s="193">
        <v>0</v>
      </c>
      <c r="AI36" s="193">
        <v>4050</v>
      </c>
      <c r="AJ36" s="193">
        <v>121.48</v>
      </c>
      <c r="AK36" s="251">
        <f t="shared" ref="AK36:AK67" si="32">W36-AG36-AI36</f>
        <v>36502.51</v>
      </c>
      <c r="AL36" s="251">
        <f t="shared" ref="AL36:AL67" si="33">X36-AH36-AJ36</f>
        <v>8459.29</v>
      </c>
      <c r="AM36" s="252">
        <f t="shared" ref="AM36:AM67" si="34">AK36-F36</f>
        <v>4190.8732857142</v>
      </c>
      <c r="AN36" s="223">
        <f t="shared" ref="AN36:AN67" si="35">AL36-I36</f>
        <v>593.749053733211</v>
      </c>
      <c r="AO36" s="269">
        <f t="shared" ref="AO36:AO67" si="36">AK36-K36</f>
        <v>-2271.4540571429</v>
      </c>
      <c r="AP36" s="218">
        <f t="shared" ref="AP36:AP67" si="37">AL36-N36</f>
        <v>-224.267204678539</v>
      </c>
      <c r="AQ36" s="270">
        <f t="shared" ref="AQ36:AQ67" si="38">AK36-P36</f>
        <v>-11964.9450714287</v>
      </c>
      <c r="AR36" s="271">
        <f t="shared" ref="AR36:AR67" si="39">AL36-S36</f>
        <v>-929.806227558649</v>
      </c>
      <c r="AS36" s="240">
        <f>(AL36-I36)*0.25</f>
        <v>148.437263433303</v>
      </c>
      <c r="AT36" s="239">
        <f t="shared" ref="AT36:AT67" si="40">AS36*0.95</f>
        <v>141.015400261637</v>
      </c>
      <c r="AU36" s="272">
        <f t="shared" ref="AU36:AU67" si="41">AS36*0.05</f>
        <v>7.42186317166513</v>
      </c>
      <c r="AV36" s="273">
        <f t="shared" ref="AV36:AV67" si="42">AT36-AF36</f>
        <v>-188.984599738363</v>
      </c>
      <c r="AW36" s="281">
        <f>VLOOKUP(B:B,重点单品考核及奖励!B:S,18,0)</f>
        <v>-75</v>
      </c>
      <c r="AX36" s="281"/>
      <c r="AY36" s="282">
        <f t="shared" ref="AY36:AY67" si="43">AV36+AW36+AX36</f>
        <v>-263.984599738363</v>
      </c>
    </row>
    <row r="37" customHeight="1" spans="1:51">
      <c r="A37" s="202">
        <v>35</v>
      </c>
      <c r="B37" s="203">
        <v>311</v>
      </c>
      <c r="C37" s="204" t="s">
        <v>92</v>
      </c>
      <c r="D37" s="204" t="s">
        <v>57</v>
      </c>
      <c r="E37" s="205">
        <v>10668.9304285714</v>
      </c>
      <c r="F37" s="205">
        <f t="shared" si="22"/>
        <v>32006.7912857142</v>
      </c>
      <c r="G37" s="206">
        <v>0.182125</v>
      </c>
      <c r="H37" s="205">
        <v>1943.07895430357</v>
      </c>
      <c r="I37" s="205">
        <f t="shared" si="23"/>
        <v>5829.23686291071</v>
      </c>
      <c r="J37" s="218">
        <v>12802.7165142857</v>
      </c>
      <c r="K37" s="218">
        <f t="shared" si="24"/>
        <v>38408.1495428571</v>
      </c>
      <c r="L37" s="219">
        <v>0.167555</v>
      </c>
      <c r="M37" s="218">
        <v>2145.15916555114</v>
      </c>
      <c r="N37" s="218">
        <f t="shared" si="25"/>
        <v>6435.47749665342</v>
      </c>
      <c r="O37" s="220">
        <v>16003.3956428571</v>
      </c>
      <c r="P37" s="220">
        <f t="shared" si="26"/>
        <v>48010.1869285713</v>
      </c>
      <c r="Q37" s="229">
        <v>0.144935075</v>
      </c>
      <c r="R37" s="220">
        <v>2319.45334775217</v>
      </c>
      <c r="S37" s="220">
        <f t="shared" si="27"/>
        <v>6958.36004325651</v>
      </c>
      <c r="T37" s="146">
        <v>2</v>
      </c>
      <c r="U37" s="230">
        <v>3</v>
      </c>
      <c r="V37" s="230">
        <v>520</v>
      </c>
      <c r="W37" s="231">
        <v>65070.37</v>
      </c>
      <c r="X37" s="231">
        <v>19747.41</v>
      </c>
      <c r="Y37" s="238">
        <v>0</v>
      </c>
      <c r="Z37" s="231">
        <v>1</v>
      </c>
      <c r="AA37" s="238">
        <v>3</v>
      </c>
      <c r="AB37" s="239">
        <f t="shared" si="28"/>
        <v>33063.5787142858</v>
      </c>
      <c r="AC37" s="239">
        <f t="shared" si="29"/>
        <v>26662.2204571429</v>
      </c>
      <c r="AD37" s="240">
        <f t="shared" si="30"/>
        <v>17060.1830714287</v>
      </c>
      <c r="AE37" s="242">
        <f>T37*260</f>
        <v>520</v>
      </c>
      <c r="AF37" s="241">
        <f t="shared" si="31"/>
        <v>0</v>
      </c>
      <c r="AG37" s="193">
        <v>106797.5</v>
      </c>
      <c r="AH37" s="193">
        <v>50319.999999987</v>
      </c>
      <c r="AI37" s="193">
        <v>4466</v>
      </c>
      <c r="AJ37" s="193">
        <v>333.2</v>
      </c>
      <c r="AK37" s="251">
        <f t="shared" si="32"/>
        <v>-46193.13</v>
      </c>
      <c r="AL37" s="251">
        <f t="shared" si="33"/>
        <v>-30905.789999987</v>
      </c>
      <c r="AM37" s="255">
        <f t="shared" si="34"/>
        <v>-78199.9212857142</v>
      </c>
      <c r="AN37" s="220">
        <f t="shared" si="35"/>
        <v>-36735.0268628977</v>
      </c>
      <c r="AO37" s="269">
        <f t="shared" si="36"/>
        <v>-84601.2795428571</v>
      </c>
      <c r="AP37" s="218">
        <f t="shared" si="37"/>
        <v>-37341.2674966404</v>
      </c>
      <c r="AQ37" s="270">
        <f t="shared" si="38"/>
        <v>-94203.3169285713</v>
      </c>
      <c r="AR37" s="271">
        <f t="shared" si="39"/>
        <v>-37864.1500432435</v>
      </c>
      <c r="AS37" s="202">
        <v>0</v>
      </c>
      <c r="AT37" s="239">
        <f t="shared" si="40"/>
        <v>0</v>
      </c>
      <c r="AU37" s="272">
        <f t="shared" si="41"/>
        <v>0</v>
      </c>
      <c r="AV37" s="273">
        <f t="shared" si="42"/>
        <v>0</v>
      </c>
      <c r="AW37" s="281">
        <f>VLOOKUP(B:B,重点单品考核及奖励!B:S,18,0)</f>
        <v>-75</v>
      </c>
      <c r="AX37" s="281"/>
      <c r="AY37" s="282">
        <f t="shared" si="43"/>
        <v>-75</v>
      </c>
    </row>
    <row r="38" customHeight="1" spans="1:52">
      <c r="A38" s="202">
        <v>36</v>
      </c>
      <c r="B38" s="203">
        <v>737</v>
      </c>
      <c r="C38" s="209" t="s">
        <v>93</v>
      </c>
      <c r="D38" s="204" t="s">
        <v>63</v>
      </c>
      <c r="E38" s="205">
        <v>9632.84357142857</v>
      </c>
      <c r="F38" s="205">
        <f t="shared" si="22"/>
        <v>28898.5307142857</v>
      </c>
      <c r="G38" s="206">
        <v>0.28489</v>
      </c>
      <c r="H38" s="205">
        <v>2744.30080506429</v>
      </c>
      <c r="I38" s="205">
        <f t="shared" si="23"/>
        <v>8232.90241519287</v>
      </c>
      <c r="J38" s="218">
        <v>11559.4122857143</v>
      </c>
      <c r="K38" s="218">
        <f t="shared" si="24"/>
        <v>34678.2368571429</v>
      </c>
      <c r="L38" s="219">
        <v>0.2620988</v>
      </c>
      <c r="M38" s="218">
        <v>3029.70808879097</v>
      </c>
      <c r="N38" s="218">
        <f t="shared" si="25"/>
        <v>9089.12426637291</v>
      </c>
      <c r="O38" s="220">
        <v>14449.2653571429</v>
      </c>
      <c r="P38" s="220">
        <f t="shared" si="26"/>
        <v>43347.7960714287</v>
      </c>
      <c r="Q38" s="229">
        <v>0.226715462</v>
      </c>
      <c r="R38" s="220">
        <v>3275.87187100524</v>
      </c>
      <c r="S38" s="220">
        <f t="shared" si="27"/>
        <v>9827.61561301572</v>
      </c>
      <c r="T38" s="145">
        <v>4</v>
      </c>
      <c r="U38" s="230">
        <v>3</v>
      </c>
      <c r="V38" s="230">
        <v>780</v>
      </c>
      <c r="W38" s="231">
        <v>29352.57</v>
      </c>
      <c r="X38" s="231">
        <v>7684.27</v>
      </c>
      <c r="Y38" s="238">
        <v>0</v>
      </c>
      <c r="Z38" s="231">
        <v>0</v>
      </c>
      <c r="AA38" s="238">
        <v>1</v>
      </c>
      <c r="AB38" s="240">
        <f t="shared" si="28"/>
        <v>454.039285714302</v>
      </c>
      <c r="AC38" s="239">
        <f t="shared" si="29"/>
        <v>-5325.6668571429</v>
      </c>
      <c r="AD38" s="239">
        <f t="shared" si="30"/>
        <v>-13995.2260714287</v>
      </c>
      <c r="AE38" s="244">
        <f>T38*100</f>
        <v>400</v>
      </c>
      <c r="AF38" s="241">
        <f t="shared" si="31"/>
        <v>380</v>
      </c>
      <c r="AG38" s="193">
        <v>0</v>
      </c>
      <c r="AH38" s="193">
        <v>0</v>
      </c>
      <c r="AI38" s="193">
        <v>4118.3</v>
      </c>
      <c r="AJ38" s="193">
        <v>178.42</v>
      </c>
      <c r="AK38" s="251">
        <f t="shared" si="32"/>
        <v>25234.27</v>
      </c>
      <c r="AL38" s="251">
        <f t="shared" si="33"/>
        <v>7505.85</v>
      </c>
      <c r="AM38" s="255">
        <f t="shared" si="34"/>
        <v>-3664.2607142857</v>
      </c>
      <c r="AN38" s="220">
        <f t="shared" si="35"/>
        <v>-727.052415192869</v>
      </c>
      <c r="AO38" s="269">
        <f t="shared" si="36"/>
        <v>-9443.9668571429</v>
      </c>
      <c r="AP38" s="218">
        <f t="shared" si="37"/>
        <v>-1583.27426637291</v>
      </c>
      <c r="AQ38" s="270">
        <f t="shared" si="38"/>
        <v>-18113.5260714287</v>
      </c>
      <c r="AR38" s="271">
        <f t="shared" si="39"/>
        <v>-2321.76561301572</v>
      </c>
      <c r="AS38" s="202">
        <v>0</v>
      </c>
      <c r="AT38" s="239">
        <f t="shared" si="40"/>
        <v>0</v>
      </c>
      <c r="AU38" s="272">
        <f t="shared" si="41"/>
        <v>0</v>
      </c>
      <c r="AV38" s="273">
        <f t="shared" si="42"/>
        <v>-380</v>
      </c>
      <c r="AW38" s="283">
        <f>VLOOKUP(B:B,重点单品考核及奖励!B:S,18,0)</f>
        <v>-275</v>
      </c>
      <c r="AX38" s="281"/>
      <c r="AY38" s="284">
        <f t="shared" si="43"/>
        <v>-655</v>
      </c>
      <c r="AZ38" s="185" t="s">
        <v>94</v>
      </c>
    </row>
    <row r="39" customHeight="1" spans="1:51">
      <c r="A39" s="202">
        <v>37</v>
      </c>
      <c r="B39" s="203">
        <v>379</v>
      </c>
      <c r="C39" s="204" t="s">
        <v>95</v>
      </c>
      <c r="D39" s="204" t="s">
        <v>57</v>
      </c>
      <c r="E39" s="205">
        <v>9500.11607142857</v>
      </c>
      <c r="F39" s="205">
        <f t="shared" si="22"/>
        <v>28500.3482142857</v>
      </c>
      <c r="G39" s="206">
        <v>0.222115</v>
      </c>
      <c r="H39" s="205">
        <v>2110.11828120536</v>
      </c>
      <c r="I39" s="205">
        <f t="shared" si="23"/>
        <v>6330.35484361608</v>
      </c>
      <c r="J39" s="218">
        <v>11400.1392857143</v>
      </c>
      <c r="K39" s="218">
        <f t="shared" si="24"/>
        <v>34200.4178571429</v>
      </c>
      <c r="L39" s="219">
        <v>0.2043458</v>
      </c>
      <c r="M39" s="218">
        <v>2329.57058245071</v>
      </c>
      <c r="N39" s="218">
        <f t="shared" si="25"/>
        <v>6988.71174735213</v>
      </c>
      <c r="O39" s="220">
        <v>14250.1741071429</v>
      </c>
      <c r="P39" s="220">
        <f t="shared" si="26"/>
        <v>42750.5223214287</v>
      </c>
      <c r="Q39" s="229">
        <v>0.176759117</v>
      </c>
      <c r="R39" s="220">
        <v>2518.84819227484</v>
      </c>
      <c r="S39" s="220">
        <f t="shared" si="27"/>
        <v>7556.54457682452</v>
      </c>
      <c r="T39" s="146">
        <v>3</v>
      </c>
      <c r="U39" s="230">
        <v>2</v>
      </c>
      <c r="V39" s="230">
        <v>450</v>
      </c>
      <c r="W39" s="231">
        <v>47982.79</v>
      </c>
      <c r="X39" s="231">
        <v>7555.4</v>
      </c>
      <c r="Y39" s="238">
        <v>4</v>
      </c>
      <c r="Z39" s="231">
        <v>3</v>
      </c>
      <c r="AA39" s="238">
        <v>3</v>
      </c>
      <c r="AB39" s="239">
        <f t="shared" si="28"/>
        <v>19482.4417857143</v>
      </c>
      <c r="AC39" s="240">
        <f t="shared" si="29"/>
        <v>13782.3721428571</v>
      </c>
      <c r="AD39" s="240">
        <f t="shared" si="30"/>
        <v>5232.2676785713</v>
      </c>
      <c r="AE39" s="242">
        <f>T39*150</f>
        <v>450</v>
      </c>
      <c r="AF39" s="241">
        <f t="shared" si="31"/>
        <v>0</v>
      </c>
      <c r="AG39" s="193">
        <v>1120</v>
      </c>
      <c r="AH39" s="193">
        <v>245</v>
      </c>
      <c r="AI39" s="193">
        <v>10710</v>
      </c>
      <c r="AJ39" s="193">
        <v>360</v>
      </c>
      <c r="AK39" s="251">
        <f t="shared" si="32"/>
        <v>36152.79</v>
      </c>
      <c r="AL39" s="251">
        <f t="shared" si="33"/>
        <v>6950.4</v>
      </c>
      <c r="AM39" s="252">
        <f t="shared" si="34"/>
        <v>7652.4417857143</v>
      </c>
      <c r="AN39" s="223">
        <f t="shared" si="35"/>
        <v>620.04515638392</v>
      </c>
      <c r="AO39" s="277">
        <f t="shared" si="36"/>
        <v>1952.3721428571</v>
      </c>
      <c r="AP39" s="218">
        <f t="shared" si="37"/>
        <v>-38.3117473521306</v>
      </c>
      <c r="AQ39" s="270">
        <f t="shared" si="38"/>
        <v>-6597.7323214287</v>
      </c>
      <c r="AR39" s="271">
        <f t="shared" si="39"/>
        <v>-606.14457682452</v>
      </c>
      <c r="AS39" s="240">
        <f>(AL39-I39)*0.25</f>
        <v>155.01128909598</v>
      </c>
      <c r="AT39" s="239">
        <f t="shared" si="40"/>
        <v>147.260724641181</v>
      </c>
      <c r="AU39" s="272">
        <f t="shared" si="41"/>
        <v>7.750564454799</v>
      </c>
      <c r="AV39" s="273">
        <f t="shared" si="42"/>
        <v>147.260724641181</v>
      </c>
      <c r="AW39" s="281">
        <f>VLOOKUP(B:B,重点单品考核及奖励!B:S,18,0)</f>
        <v>0</v>
      </c>
      <c r="AX39" s="281"/>
      <c r="AY39" s="282">
        <f t="shared" si="43"/>
        <v>147.260724641181</v>
      </c>
    </row>
    <row r="40" customHeight="1" spans="1:51">
      <c r="A40" s="207">
        <v>38</v>
      </c>
      <c r="B40" s="160">
        <v>349</v>
      </c>
      <c r="C40" s="208" t="s">
        <v>96</v>
      </c>
      <c r="D40" s="208" t="s">
        <v>55</v>
      </c>
      <c r="E40" s="205">
        <v>9432.6455</v>
      </c>
      <c r="F40" s="205">
        <f t="shared" si="22"/>
        <v>28297.9365</v>
      </c>
      <c r="G40" s="206">
        <v>0.295275</v>
      </c>
      <c r="H40" s="205">
        <v>2785.2244000125</v>
      </c>
      <c r="I40" s="205">
        <f t="shared" si="23"/>
        <v>8355.6732000375</v>
      </c>
      <c r="J40" s="218">
        <v>11319.1746</v>
      </c>
      <c r="K40" s="218">
        <f t="shared" si="24"/>
        <v>33957.5238</v>
      </c>
      <c r="L40" s="219">
        <v>0.271653</v>
      </c>
      <c r="M40" s="218">
        <v>3074.8877376138</v>
      </c>
      <c r="N40" s="218">
        <f t="shared" si="25"/>
        <v>9224.6632128414</v>
      </c>
      <c r="O40" s="220">
        <v>14148.96825</v>
      </c>
      <c r="P40" s="220">
        <f t="shared" si="26"/>
        <v>42446.90475</v>
      </c>
      <c r="Q40" s="229">
        <v>0.234979845</v>
      </c>
      <c r="R40" s="220">
        <v>3324.72236629492</v>
      </c>
      <c r="S40" s="220">
        <f t="shared" si="27"/>
        <v>9974.16709888476</v>
      </c>
      <c r="T40" s="146">
        <v>3</v>
      </c>
      <c r="U40" s="230">
        <v>2</v>
      </c>
      <c r="V40" s="230">
        <v>450</v>
      </c>
      <c r="W40" s="232">
        <v>30287.44</v>
      </c>
      <c r="X40" s="232">
        <v>8328.02</v>
      </c>
      <c r="Y40" s="238">
        <v>5</v>
      </c>
      <c r="Z40" s="231">
        <v>0</v>
      </c>
      <c r="AA40" s="238">
        <v>0</v>
      </c>
      <c r="AB40" s="240">
        <f t="shared" si="28"/>
        <v>1989.5035</v>
      </c>
      <c r="AC40" s="239">
        <f t="shared" si="29"/>
        <v>-3670.0838</v>
      </c>
      <c r="AD40" s="239">
        <f t="shared" si="30"/>
        <v>-12159.46475</v>
      </c>
      <c r="AE40" s="242">
        <f>T40*100</f>
        <v>300</v>
      </c>
      <c r="AF40" s="241">
        <f t="shared" si="31"/>
        <v>150</v>
      </c>
      <c r="AG40" s="193">
        <v>0</v>
      </c>
      <c r="AH40" s="193">
        <v>0</v>
      </c>
      <c r="AI40" s="253">
        <v>3570</v>
      </c>
      <c r="AJ40" s="254">
        <v>120</v>
      </c>
      <c r="AK40" s="251">
        <f t="shared" si="32"/>
        <v>26717.44</v>
      </c>
      <c r="AL40" s="251">
        <f t="shared" si="33"/>
        <v>8208.02</v>
      </c>
      <c r="AM40" s="255">
        <f t="shared" si="34"/>
        <v>-1580.4965</v>
      </c>
      <c r="AN40" s="220">
        <f t="shared" si="35"/>
        <v>-147.653200037499</v>
      </c>
      <c r="AO40" s="269">
        <f t="shared" si="36"/>
        <v>-7240.0838</v>
      </c>
      <c r="AP40" s="218">
        <f t="shared" si="37"/>
        <v>-1016.6432128414</v>
      </c>
      <c r="AQ40" s="270">
        <f t="shared" si="38"/>
        <v>-15729.46475</v>
      </c>
      <c r="AR40" s="271">
        <f t="shared" si="39"/>
        <v>-1766.14709888476</v>
      </c>
      <c r="AS40" s="202">
        <v>0</v>
      </c>
      <c r="AT40" s="239">
        <f t="shared" si="40"/>
        <v>0</v>
      </c>
      <c r="AU40" s="272">
        <f t="shared" si="41"/>
        <v>0</v>
      </c>
      <c r="AV40" s="273">
        <f t="shared" si="42"/>
        <v>-150</v>
      </c>
      <c r="AW40" s="281">
        <f>VLOOKUP(B:B,重点单品考核及奖励!B:S,18,0)</f>
        <v>-75</v>
      </c>
      <c r="AX40" s="281"/>
      <c r="AY40" s="282">
        <f t="shared" si="43"/>
        <v>-225</v>
      </c>
    </row>
    <row r="41" customHeight="1" spans="1:51">
      <c r="A41" s="202">
        <v>39</v>
      </c>
      <c r="B41" s="203">
        <v>329</v>
      </c>
      <c r="C41" s="204" t="s">
        <v>97</v>
      </c>
      <c r="D41" s="204" t="s">
        <v>79</v>
      </c>
      <c r="E41" s="205">
        <v>9895.33028571428</v>
      </c>
      <c r="F41" s="205">
        <f t="shared" si="22"/>
        <v>29685.9908571428</v>
      </c>
      <c r="G41" s="206">
        <v>0.25544</v>
      </c>
      <c r="H41" s="205">
        <v>2527.66316818286</v>
      </c>
      <c r="I41" s="205">
        <f t="shared" si="23"/>
        <v>7582.98950454858</v>
      </c>
      <c r="J41" s="218">
        <v>11874.3963428571</v>
      </c>
      <c r="K41" s="218">
        <f t="shared" si="24"/>
        <v>35623.1890285713</v>
      </c>
      <c r="L41" s="219">
        <v>0.2350048</v>
      </c>
      <c r="M41" s="218">
        <v>2790.54013767387</v>
      </c>
      <c r="N41" s="218">
        <f t="shared" si="25"/>
        <v>8371.62041302161</v>
      </c>
      <c r="O41" s="220">
        <v>14842.9954285714</v>
      </c>
      <c r="P41" s="220">
        <f t="shared" si="26"/>
        <v>44528.9862857142</v>
      </c>
      <c r="Q41" s="229">
        <v>0.203279152</v>
      </c>
      <c r="R41" s="220">
        <v>3017.27152385988</v>
      </c>
      <c r="S41" s="220">
        <f t="shared" si="27"/>
        <v>9051.81457157964</v>
      </c>
      <c r="T41" s="146">
        <v>3</v>
      </c>
      <c r="U41" s="230">
        <v>3</v>
      </c>
      <c r="V41" s="230">
        <v>780</v>
      </c>
      <c r="W41" s="231">
        <v>48909.37</v>
      </c>
      <c r="X41" s="231">
        <v>11039.9</v>
      </c>
      <c r="Y41" s="238">
        <v>2</v>
      </c>
      <c r="Z41" s="231">
        <v>6</v>
      </c>
      <c r="AA41" s="238">
        <v>3</v>
      </c>
      <c r="AB41" s="239">
        <f t="shared" si="28"/>
        <v>19223.3791428572</v>
      </c>
      <c r="AC41" s="239">
        <f t="shared" si="29"/>
        <v>13286.1809714287</v>
      </c>
      <c r="AD41" s="240">
        <f t="shared" si="30"/>
        <v>4380.3837142858</v>
      </c>
      <c r="AE41" s="242">
        <f>T41*260</f>
        <v>780</v>
      </c>
      <c r="AF41" s="241">
        <f t="shared" si="31"/>
        <v>0</v>
      </c>
      <c r="AG41" s="193">
        <v>21007.09</v>
      </c>
      <c r="AH41" s="193">
        <v>4630.01071998068</v>
      </c>
      <c r="AI41" s="193">
        <v>0</v>
      </c>
      <c r="AJ41" s="193">
        <v>0</v>
      </c>
      <c r="AK41" s="251">
        <f t="shared" si="32"/>
        <v>27902.28</v>
      </c>
      <c r="AL41" s="251">
        <f t="shared" si="33"/>
        <v>6409.88928001932</v>
      </c>
      <c r="AM41" s="255">
        <f t="shared" si="34"/>
        <v>-1783.7108571428</v>
      </c>
      <c r="AN41" s="220">
        <f t="shared" si="35"/>
        <v>-1173.10022452926</v>
      </c>
      <c r="AO41" s="269">
        <f t="shared" si="36"/>
        <v>-7720.9090285713</v>
      </c>
      <c r="AP41" s="218">
        <f t="shared" si="37"/>
        <v>-1961.73113300229</v>
      </c>
      <c r="AQ41" s="270">
        <f t="shared" si="38"/>
        <v>-16626.7062857142</v>
      </c>
      <c r="AR41" s="271">
        <f t="shared" si="39"/>
        <v>-2641.92529156032</v>
      </c>
      <c r="AS41" s="202">
        <v>0</v>
      </c>
      <c r="AT41" s="239">
        <f t="shared" si="40"/>
        <v>0</v>
      </c>
      <c r="AU41" s="272">
        <f t="shared" si="41"/>
        <v>0</v>
      </c>
      <c r="AV41" s="273">
        <f t="shared" si="42"/>
        <v>0</v>
      </c>
      <c r="AW41" s="281">
        <f>VLOOKUP(B:B,重点单品考核及奖励!B:S,18,0)</f>
        <v>-25</v>
      </c>
      <c r="AX41" s="281"/>
      <c r="AY41" s="282">
        <f t="shared" si="43"/>
        <v>-25</v>
      </c>
    </row>
    <row r="42" customHeight="1" spans="1:51">
      <c r="A42" s="202">
        <v>40</v>
      </c>
      <c r="B42" s="203">
        <v>514</v>
      </c>
      <c r="C42" s="204" t="s">
        <v>98</v>
      </c>
      <c r="D42" s="204" t="s">
        <v>60</v>
      </c>
      <c r="E42" s="205">
        <v>9876.36728571429</v>
      </c>
      <c r="F42" s="205">
        <f t="shared" si="22"/>
        <v>29629.1018571429</v>
      </c>
      <c r="G42" s="206">
        <v>0.27218</v>
      </c>
      <c r="H42" s="205">
        <v>2688.14964782571</v>
      </c>
      <c r="I42" s="205">
        <f t="shared" si="23"/>
        <v>8064.44894347713</v>
      </c>
      <c r="J42" s="218">
        <v>11851.6407428571</v>
      </c>
      <c r="K42" s="218">
        <f t="shared" si="24"/>
        <v>35554.9222285713</v>
      </c>
      <c r="L42" s="219">
        <v>0.2504056</v>
      </c>
      <c r="M42" s="218">
        <v>2967.71721119959</v>
      </c>
      <c r="N42" s="218">
        <f t="shared" si="25"/>
        <v>8903.15163359877</v>
      </c>
      <c r="O42" s="220">
        <v>14814.5509285714</v>
      </c>
      <c r="P42" s="220">
        <f t="shared" si="26"/>
        <v>44443.6527857142</v>
      </c>
      <c r="Q42" s="229">
        <v>0.216600844</v>
      </c>
      <c r="R42" s="220">
        <v>3208.84423460956</v>
      </c>
      <c r="S42" s="220">
        <f t="shared" si="27"/>
        <v>9626.53270382868</v>
      </c>
      <c r="T42" s="146">
        <v>4</v>
      </c>
      <c r="U42" s="230">
        <v>3</v>
      </c>
      <c r="V42" s="230">
        <v>1040</v>
      </c>
      <c r="W42" s="231">
        <v>57193.38</v>
      </c>
      <c r="X42" s="231">
        <v>14375.92</v>
      </c>
      <c r="Y42" s="238">
        <v>7</v>
      </c>
      <c r="Z42" s="231">
        <v>7</v>
      </c>
      <c r="AA42" s="238">
        <v>4</v>
      </c>
      <c r="AB42" s="239">
        <f t="shared" si="28"/>
        <v>27564.2781428571</v>
      </c>
      <c r="AC42" s="239">
        <f t="shared" si="29"/>
        <v>21638.4577714287</v>
      </c>
      <c r="AD42" s="240">
        <f t="shared" si="30"/>
        <v>12749.7272142858</v>
      </c>
      <c r="AE42" s="242">
        <f>T42*260</f>
        <v>1040</v>
      </c>
      <c r="AF42" s="241">
        <f t="shared" si="31"/>
        <v>0</v>
      </c>
      <c r="AG42" s="193">
        <v>6080</v>
      </c>
      <c r="AH42" s="193">
        <v>1258</v>
      </c>
      <c r="AI42" s="193">
        <v>1190</v>
      </c>
      <c r="AJ42" s="193">
        <v>40</v>
      </c>
      <c r="AK42" s="251">
        <f t="shared" si="32"/>
        <v>49923.38</v>
      </c>
      <c r="AL42" s="251">
        <f t="shared" si="33"/>
        <v>13077.92</v>
      </c>
      <c r="AM42" s="255">
        <f t="shared" si="34"/>
        <v>20294.2781428571</v>
      </c>
      <c r="AN42" s="220">
        <f t="shared" si="35"/>
        <v>5013.47105652287</v>
      </c>
      <c r="AO42" s="269">
        <f t="shared" si="36"/>
        <v>14368.4577714287</v>
      </c>
      <c r="AP42" s="218">
        <f t="shared" si="37"/>
        <v>4174.76836640123</v>
      </c>
      <c r="AQ42" s="274">
        <f t="shared" si="38"/>
        <v>5479.7272142858</v>
      </c>
      <c r="AR42" s="275">
        <f t="shared" si="39"/>
        <v>3451.38729617132</v>
      </c>
      <c r="AS42" s="240">
        <f>(AL42-I42)*0.4</f>
        <v>2005.38842260915</v>
      </c>
      <c r="AT42" s="239">
        <f t="shared" si="40"/>
        <v>1905.11900147869</v>
      </c>
      <c r="AU42" s="272">
        <f t="shared" si="41"/>
        <v>100.269421130457</v>
      </c>
      <c r="AV42" s="273">
        <f t="shared" si="42"/>
        <v>1905.11900147869</v>
      </c>
      <c r="AW42" s="281">
        <f>VLOOKUP(B:B,重点单品考核及奖励!B:S,18,0)</f>
        <v>0</v>
      </c>
      <c r="AX42" s="281">
        <v>168</v>
      </c>
      <c r="AY42" s="282">
        <f t="shared" si="43"/>
        <v>2073.11900147869</v>
      </c>
    </row>
    <row r="43" s="180" customFormat="1" customHeight="1" spans="1:51">
      <c r="A43" s="210">
        <v>41</v>
      </c>
      <c r="B43" s="162">
        <v>102934</v>
      </c>
      <c r="C43" s="211" t="s">
        <v>99</v>
      </c>
      <c r="D43" s="212" t="s">
        <v>57</v>
      </c>
      <c r="E43" s="213">
        <v>7004.63492857143</v>
      </c>
      <c r="F43" s="205">
        <f t="shared" si="22"/>
        <v>21013.9047857143</v>
      </c>
      <c r="G43" s="214">
        <v>0.2068475</v>
      </c>
      <c r="H43" s="213">
        <v>1448.89122338768</v>
      </c>
      <c r="I43" s="205">
        <f t="shared" si="23"/>
        <v>4346.67367016304</v>
      </c>
      <c r="J43" s="221">
        <v>8405.56191428571</v>
      </c>
      <c r="K43" s="218">
        <f t="shared" si="24"/>
        <v>25216.6857428571</v>
      </c>
      <c r="L43" s="222">
        <v>0.1902997</v>
      </c>
      <c r="M43" s="221">
        <v>1599.57591062</v>
      </c>
      <c r="N43" s="218">
        <f t="shared" si="25"/>
        <v>4798.72773186</v>
      </c>
      <c r="O43" s="223">
        <v>10506.9523928571</v>
      </c>
      <c r="P43" s="220">
        <f t="shared" si="26"/>
        <v>31520.8571785713</v>
      </c>
      <c r="Q43" s="233">
        <v>0.1646092405</v>
      </c>
      <c r="R43" s="223">
        <v>1729.54145335787</v>
      </c>
      <c r="S43" s="220">
        <f t="shared" si="27"/>
        <v>5188.62436007361</v>
      </c>
      <c r="T43" s="234">
        <v>4</v>
      </c>
      <c r="U43" s="230">
        <v>3</v>
      </c>
      <c r="V43" s="230">
        <v>1040</v>
      </c>
      <c r="W43" s="231">
        <v>55672.92</v>
      </c>
      <c r="X43" s="231">
        <v>10684.59</v>
      </c>
      <c r="Y43" s="238">
        <v>2</v>
      </c>
      <c r="Z43" s="231">
        <v>14</v>
      </c>
      <c r="AA43" s="238">
        <v>1</v>
      </c>
      <c r="AB43" s="239">
        <f t="shared" si="28"/>
        <v>34659.0152142857</v>
      </c>
      <c r="AC43" s="239">
        <f t="shared" si="29"/>
        <v>30456.2342571429</v>
      </c>
      <c r="AD43" s="240">
        <f t="shared" si="30"/>
        <v>24152.0628214287</v>
      </c>
      <c r="AE43" s="242">
        <f>T43*260</f>
        <v>1040</v>
      </c>
      <c r="AF43" s="241">
        <f t="shared" si="31"/>
        <v>0</v>
      </c>
      <c r="AG43" s="193">
        <v>3555</v>
      </c>
      <c r="AH43" s="193">
        <v>742.5</v>
      </c>
      <c r="AI43" s="193">
        <v>357.2</v>
      </c>
      <c r="AJ43" s="193">
        <v>-4.5</v>
      </c>
      <c r="AK43" s="251">
        <f t="shared" si="32"/>
        <v>51760.72</v>
      </c>
      <c r="AL43" s="251">
        <f t="shared" si="33"/>
        <v>9946.59</v>
      </c>
      <c r="AM43" s="255">
        <f t="shared" si="34"/>
        <v>30746.8152142857</v>
      </c>
      <c r="AN43" s="220">
        <f t="shared" si="35"/>
        <v>5599.91632983696</v>
      </c>
      <c r="AO43" s="269">
        <f t="shared" si="36"/>
        <v>26544.0342571429</v>
      </c>
      <c r="AP43" s="218">
        <f t="shared" si="37"/>
        <v>5147.86226814</v>
      </c>
      <c r="AQ43" s="274">
        <f t="shared" si="38"/>
        <v>20239.8628214287</v>
      </c>
      <c r="AR43" s="275">
        <f t="shared" si="39"/>
        <v>4757.96563992639</v>
      </c>
      <c r="AS43" s="240">
        <f>(AL43-I43)*0.4</f>
        <v>2239.96653193478</v>
      </c>
      <c r="AT43" s="239">
        <f t="shared" si="40"/>
        <v>2127.96820533804</v>
      </c>
      <c r="AU43" s="272">
        <f t="shared" si="41"/>
        <v>111.998326596739</v>
      </c>
      <c r="AV43" s="273">
        <f t="shared" si="42"/>
        <v>2127.96820533804</v>
      </c>
      <c r="AW43" s="281">
        <f>VLOOKUP(B:B,重点单品考核及奖励!B:S,18,0)</f>
        <v>-125</v>
      </c>
      <c r="AX43" s="281"/>
      <c r="AY43" s="282">
        <f t="shared" si="43"/>
        <v>2002.96820533804</v>
      </c>
    </row>
    <row r="44" customHeight="1" spans="1:51">
      <c r="A44" s="202">
        <v>42</v>
      </c>
      <c r="B44" s="203">
        <v>52</v>
      </c>
      <c r="C44" s="204" t="s">
        <v>100</v>
      </c>
      <c r="D44" s="204" t="s">
        <v>79</v>
      </c>
      <c r="E44" s="205">
        <v>9545.66228571428</v>
      </c>
      <c r="F44" s="205">
        <f t="shared" si="22"/>
        <v>28636.9868571428</v>
      </c>
      <c r="G44" s="206">
        <v>0.24707</v>
      </c>
      <c r="H44" s="205">
        <v>2358.44678093143</v>
      </c>
      <c r="I44" s="205">
        <f t="shared" si="23"/>
        <v>7075.34034279429</v>
      </c>
      <c r="J44" s="218">
        <v>11454.7947428571</v>
      </c>
      <c r="K44" s="218">
        <f t="shared" si="24"/>
        <v>34364.3842285713</v>
      </c>
      <c r="L44" s="219">
        <v>0.2273044</v>
      </c>
      <c r="M44" s="218">
        <v>2603.7252461483</v>
      </c>
      <c r="N44" s="218">
        <f t="shared" si="25"/>
        <v>7811.1757384449</v>
      </c>
      <c r="O44" s="220">
        <v>14318.4934285714</v>
      </c>
      <c r="P44" s="220">
        <f t="shared" si="26"/>
        <v>42955.4802857142</v>
      </c>
      <c r="Q44" s="229">
        <v>0.196618306</v>
      </c>
      <c r="R44" s="220">
        <v>2815.27792239785</v>
      </c>
      <c r="S44" s="220">
        <f t="shared" si="27"/>
        <v>8445.83376719355</v>
      </c>
      <c r="T44" s="146">
        <v>4</v>
      </c>
      <c r="U44" s="230">
        <v>3</v>
      </c>
      <c r="V44" s="230">
        <v>1040</v>
      </c>
      <c r="W44" s="231">
        <v>47003.62</v>
      </c>
      <c r="X44" s="231">
        <v>9924.07</v>
      </c>
      <c r="Y44" s="238">
        <v>1</v>
      </c>
      <c r="Z44" s="231">
        <v>0</v>
      </c>
      <c r="AA44" s="238">
        <v>6</v>
      </c>
      <c r="AB44" s="239">
        <f t="shared" si="28"/>
        <v>18366.6331428572</v>
      </c>
      <c r="AC44" s="239">
        <f t="shared" si="29"/>
        <v>12639.2357714287</v>
      </c>
      <c r="AD44" s="240">
        <f t="shared" si="30"/>
        <v>4048.1397142858</v>
      </c>
      <c r="AE44" s="242">
        <f>T44*260</f>
        <v>1040</v>
      </c>
      <c r="AF44" s="241">
        <f t="shared" si="31"/>
        <v>0</v>
      </c>
      <c r="AG44" s="193">
        <v>1294.01</v>
      </c>
      <c r="AH44" s="193">
        <v>365.91</v>
      </c>
      <c r="AI44" s="193">
        <v>2975</v>
      </c>
      <c r="AJ44" s="193">
        <v>100</v>
      </c>
      <c r="AK44" s="251">
        <f t="shared" si="32"/>
        <v>42734.61</v>
      </c>
      <c r="AL44" s="251">
        <f t="shared" si="33"/>
        <v>9458.16</v>
      </c>
      <c r="AM44" s="255">
        <f t="shared" si="34"/>
        <v>14097.6231428572</v>
      </c>
      <c r="AN44" s="220">
        <f t="shared" si="35"/>
        <v>2382.81965720571</v>
      </c>
      <c r="AO44" s="276">
        <f t="shared" si="36"/>
        <v>8370.2257714287</v>
      </c>
      <c r="AP44" s="221">
        <f t="shared" si="37"/>
        <v>1646.9842615551</v>
      </c>
      <c r="AQ44" s="278">
        <f t="shared" si="38"/>
        <v>-220.870285714198</v>
      </c>
      <c r="AR44" s="271">
        <f t="shared" si="39"/>
        <v>1012.32623280645</v>
      </c>
      <c r="AS44" s="240">
        <f>(AL44-I44)*0.3</f>
        <v>714.845897161713</v>
      </c>
      <c r="AT44" s="239">
        <f t="shared" si="40"/>
        <v>679.103602303627</v>
      </c>
      <c r="AU44" s="272">
        <f t="shared" si="41"/>
        <v>35.7422948580856</v>
      </c>
      <c r="AV44" s="273">
        <f t="shared" si="42"/>
        <v>679.103602303627</v>
      </c>
      <c r="AW44" s="281">
        <f>VLOOKUP(B:B,重点单品考核及奖励!B:S,18,0)</f>
        <v>-175</v>
      </c>
      <c r="AX44" s="281"/>
      <c r="AY44" s="282">
        <f t="shared" si="43"/>
        <v>504.103602303627</v>
      </c>
    </row>
    <row r="45" customHeight="1" spans="1:51">
      <c r="A45" s="202">
        <v>43</v>
      </c>
      <c r="B45" s="203">
        <v>515</v>
      </c>
      <c r="C45" s="204" t="s">
        <v>101</v>
      </c>
      <c r="D45" s="204" t="s">
        <v>55</v>
      </c>
      <c r="E45" s="205">
        <v>9506.98028571428</v>
      </c>
      <c r="F45" s="205">
        <f t="shared" si="22"/>
        <v>28520.9408571428</v>
      </c>
      <c r="G45" s="206">
        <v>0.2679175</v>
      </c>
      <c r="H45" s="205">
        <v>2547.08639069786</v>
      </c>
      <c r="I45" s="205">
        <f t="shared" si="23"/>
        <v>7641.25917209358</v>
      </c>
      <c r="J45" s="218">
        <v>11408.3763428571</v>
      </c>
      <c r="K45" s="218">
        <f t="shared" si="24"/>
        <v>34225.1290285713</v>
      </c>
      <c r="L45" s="219">
        <v>0.2464841</v>
      </c>
      <c r="M45" s="218">
        <v>2811.98337533043</v>
      </c>
      <c r="N45" s="218">
        <f t="shared" si="25"/>
        <v>8435.95012599129</v>
      </c>
      <c r="O45" s="220">
        <v>14260.4704285714</v>
      </c>
      <c r="P45" s="220">
        <f t="shared" si="26"/>
        <v>42781.4112857142</v>
      </c>
      <c r="Q45" s="229">
        <v>0.2132087465</v>
      </c>
      <c r="R45" s="220">
        <v>3040.45702457603</v>
      </c>
      <c r="S45" s="220">
        <f t="shared" si="27"/>
        <v>9121.37107372809</v>
      </c>
      <c r="T45" s="146">
        <v>4</v>
      </c>
      <c r="U45" s="230">
        <v>3</v>
      </c>
      <c r="V45" s="230">
        <v>1040</v>
      </c>
      <c r="W45" s="231">
        <v>41596.06</v>
      </c>
      <c r="X45" s="231">
        <v>9073.64</v>
      </c>
      <c r="Y45" s="238">
        <v>1</v>
      </c>
      <c r="Z45" s="231">
        <v>0</v>
      </c>
      <c r="AA45" s="238">
        <v>0</v>
      </c>
      <c r="AB45" s="239">
        <f t="shared" si="28"/>
        <v>13075.1191428572</v>
      </c>
      <c r="AC45" s="240">
        <f t="shared" si="29"/>
        <v>7370.9309714287</v>
      </c>
      <c r="AD45" s="239">
        <f t="shared" si="30"/>
        <v>-1185.35128571421</v>
      </c>
      <c r="AE45" s="241">
        <f>T45*150</f>
        <v>600</v>
      </c>
      <c r="AF45" s="241">
        <f t="shared" si="31"/>
        <v>440</v>
      </c>
      <c r="AG45" s="193">
        <v>0</v>
      </c>
      <c r="AH45" s="193">
        <v>0</v>
      </c>
      <c r="AI45" s="193">
        <v>5173.9</v>
      </c>
      <c r="AJ45" s="193">
        <v>214.32</v>
      </c>
      <c r="AK45" s="251">
        <f t="shared" si="32"/>
        <v>36422.16</v>
      </c>
      <c r="AL45" s="251">
        <f t="shared" si="33"/>
        <v>8859.32</v>
      </c>
      <c r="AM45" s="255">
        <f t="shared" si="34"/>
        <v>7901.2191428572</v>
      </c>
      <c r="AN45" s="220">
        <f t="shared" si="35"/>
        <v>1218.06082790642</v>
      </c>
      <c r="AO45" s="276">
        <f t="shared" si="36"/>
        <v>2197.0309714287</v>
      </c>
      <c r="AP45" s="221">
        <f t="shared" si="37"/>
        <v>423.369874008709</v>
      </c>
      <c r="AQ45" s="270">
        <f t="shared" si="38"/>
        <v>-6359.25128571421</v>
      </c>
      <c r="AR45" s="271">
        <f t="shared" si="39"/>
        <v>-262.051073728091</v>
      </c>
      <c r="AS45" s="240">
        <f>(AL45-I45)*0.3</f>
        <v>365.418248371926</v>
      </c>
      <c r="AT45" s="239">
        <f t="shared" si="40"/>
        <v>347.14733595333</v>
      </c>
      <c r="AU45" s="272">
        <f t="shared" si="41"/>
        <v>18.2709124185963</v>
      </c>
      <c r="AV45" s="273">
        <f t="shared" si="42"/>
        <v>-92.8526640466703</v>
      </c>
      <c r="AW45" s="281">
        <f>VLOOKUP(B:B,重点单品考核及奖励!B:S,18,0)</f>
        <v>-275</v>
      </c>
      <c r="AX45" s="281">
        <v>336</v>
      </c>
      <c r="AY45" s="282">
        <f t="shared" si="43"/>
        <v>-31.8526640466703</v>
      </c>
    </row>
    <row r="46" customHeight="1" spans="1:51">
      <c r="A46" s="202">
        <v>44</v>
      </c>
      <c r="B46" s="203">
        <v>511</v>
      </c>
      <c r="C46" s="204" t="s">
        <v>102</v>
      </c>
      <c r="D46" s="204" t="s">
        <v>55</v>
      </c>
      <c r="E46" s="205">
        <v>9464.43342857143</v>
      </c>
      <c r="F46" s="205">
        <f t="shared" si="22"/>
        <v>28393.3002857143</v>
      </c>
      <c r="G46" s="206">
        <v>0.2256025</v>
      </c>
      <c r="H46" s="205">
        <v>2135.19984256929</v>
      </c>
      <c r="I46" s="205">
        <f t="shared" si="23"/>
        <v>6405.59952770787</v>
      </c>
      <c r="J46" s="218">
        <v>11357.3201142857</v>
      </c>
      <c r="K46" s="218">
        <f t="shared" si="24"/>
        <v>34071.9603428571</v>
      </c>
      <c r="L46" s="219">
        <v>0.2075543</v>
      </c>
      <c r="M46" s="218">
        <v>2357.26062619649</v>
      </c>
      <c r="N46" s="218">
        <f t="shared" si="25"/>
        <v>7071.78187858947</v>
      </c>
      <c r="O46" s="220">
        <v>14196.6501428571</v>
      </c>
      <c r="P46" s="220">
        <f t="shared" si="26"/>
        <v>42589.9504285713</v>
      </c>
      <c r="Q46" s="229">
        <v>0.1795344695</v>
      </c>
      <c r="R46" s="220">
        <v>2548.78805207496</v>
      </c>
      <c r="S46" s="220">
        <f t="shared" si="27"/>
        <v>7646.36415622488</v>
      </c>
      <c r="T46" s="145">
        <v>4</v>
      </c>
      <c r="U46" s="230">
        <v>3</v>
      </c>
      <c r="V46" s="230">
        <v>1040</v>
      </c>
      <c r="W46" s="231">
        <v>51321.63</v>
      </c>
      <c r="X46" s="231">
        <v>12779.77</v>
      </c>
      <c r="Y46" s="238">
        <v>8</v>
      </c>
      <c r="Z46" s="231">
        <v>0</v>
      </c>
      <c r="AA46" s="238">
        <v>3</v>
      </c>
      <c r="AB46" s="239">
        <f t="shared" si="28"/>
        <v>22928.3297142857</v>
      </c>
      <c r="AC46" s="239">
        <f t="shared" si="29"/>
        <v>17249.6696571429</v>
      </c>
      <c r="AD46" s="240">
        <f t="shared" si="30"/>
        <v>8731.6795714287</v>
      </c>
      <c r="AE46" s="242">
        <f>T46*260</f>
        <v>1040</v>
      </c>
      <c r="AF46" s="241">
        <f t="shared" si="31"/>
        <v>0</v>
      </c>
      <c r="AG46" s="193">
        <v>4650</v>
      </c>
      <c r="AH46" s="193">
        <v>703</v>
      </c>
      <c r="AI46" s="193">
        <v>3749.2</v>
      </c>
      <c r="AJ46" s="193">
        <v>300.47019527</v>
      </c>
      <c r="AK46" s="251">
        <f t="shared" si="32"/>
        <v>42922.43</v>
      </c>
      <c r="AL46" s="251">
        <f t="shared" si="33"/>
        <v>11776.29980473</v>
      </c>
      <c r="AM46" s="255">
        <f t="shared" si="34"/>
        <v>14529.1297142857</v>
      </c>
      <c r="AN46" s="220">
        <f t="shared" si="35"/>
        <v>5370.70027702213</v>
      </c>
      <c r="AO46" s="269">
        <f t="shared" si="36"/>
        <v>8850.4696571429</v>
      </c>
      <c r="AP46" s="218">
        <f t="shared" si="37"/>
        <v>4704.51792614053</v>
      </c>
      <c r="AQ46" s="274">
        <f t="shared" si="38"/>
        <v>332.479571428703</v>
      </c>
      <c r="AR46" s="275">
        <f t="shared" si="39"/>
        <v>4129.93564850512</v>
      </c>
      <c r="AS46" s="240">
        <f>(AL46-I46)*0.4</f>
        <v>2148.28011080885</v>
      </c>
      <c r="AT46" s="239">
        <f t="shared" si="40"/>
        <v>2040.86610526841</v>
      </c>
      <c r="AU46" s="272">
        <f t="shared" si="41"/>
        <v>107.414005540443</v>
      </c>
      <c r="AV46" s="273">
        <f t="shared" si="42"/>
        <v>2040.86610526841</v>
      </c>
      <c r="AW46" s="281">
        <f>VLOOKUP(B:B,重点单品考核及奖励!B:S,18,0)</f>
        <v>-75</v>
      </c>
      <c r="AX46" s="281"/>
      <c r="AY46" s="282">
        <f t="shared" si="43"/>
        <v>1965.86610526841</v>
      </c>
    </row>
    <row r="47" customHeight="1" spans="1:51">
      <c r="A47" s="202">
        <v>45</v>
      </c>
      <c r="B47" s="203">
        <v>746</v>
      </c>
      <c r="C47" s="204" t="s">
        <v>103</v>
      </c>
      <c r="D47" s="204" t="s">
        <v>60</v>
      </c>
      <c r="E47" s="205">
        <v>9425.71414285714</v>
      </c>
      <c r="F47" s="205">
        <f t="shared" si="22"/>
        <v>28277.1424285714</v>
      </c>
      <c r="G47" s="206">
        <v>0.252185</v>
      </c>
      <c r="H47" s="205">
        <v>2377.02372111643</v>
      </c>
      <c r="I47" s="205">
        <f t="shared" si="23"/>
        <v>7131.07116334929</v>
      </c>
      <c r="J47" s="218">
        <v>11310.8569714286</v>
      </c>
      <c r="K47" s="218">
        <f t="shared" si="24"/>
        <v>33932.5709142858</v>
      </c>
      <c r="L47" s="219">
        <v>0.2320102</v>
      </c>
      <c r="M47" s="218">
        <v>2624.23418811254</v>
      </c>
      <c r="N47" s="218">
        <f t="shared" si="25"/>
        <v>7872.70256433762</v>
      </c>
      <c r="O47" s="220">
        <v>14138.5712142857</v>
      </c>
      <c r="P47" s="220">
        <f t="shared" si="26"/>
        <v>42415.7136428571</v>
      </c>
      <c r="Q47" s="229">
        <v>0.200688823</v>
      </c>
      <c r="R47" s="220">
        <v>2837.45321589668</v>
      </c>
      <c r="S47" s="220">
        <f t="shared" si="27"/>
        <v>8512.35964769004</v>
      </c>
      <c r="T47" s="146">
        <v>4</v>
      </c>
      <c r="U47" s="230">
        <v>3</v>
      </c>
      <c r="V47" s="230">
        <v>1040</v>
      </c>
      <c r="W47" s="231">
        <v>43136.64</v>
      </c>
      <c r="X47" s="231">
        <v>10570.12</v>
      </c>
      <c r="Y47" s="238">
        <v>0</v>
      </c>
      <c r="Z47" s="231">
        <v>0</v>
      </c>
      <c r="AA47" s="238">
        <v>3</v>
      </c>
      <c r="AB47" s="239">
        <f t="shared" si="28"/>
        <v>14859.4975714286</v>
      </c>
      <c r="AC47" s="239">
        <f t="shared" si="29"/>
        <v>9204.0690857142</v>
      </c>
      <c r="AD47" s="240">
        <f t="shared" si="30"/>
        <v>720.926357142896</v>
      </c>
      <c r="AE47" s="242">
        <f>T47*260</f>
        <v>1040</v>
      </c>
      <c r="AF47" s="241">
        <f t="shared" si="31"/>
        <v>0</v>
      </c>
      <c r="AG47" s="193">
        <v>1270.34</v>
      </c>
      <c r="AH47" s="193">
        <v>277.4399999999</v>
      </c>
      <c r="AI47" s="193">
        <v>1190</v>
      </c>
      <c r="AJ47" s="193">
        <v>40</v>
      </c>
      <c r="AK47" s="251">
        <f t="shared" si="32"/>
        <v>40676.3</v>
      </c>
      <c r="AL47" s="251">
        <f t="shared" si="33"/>
        <v>10252.6800000001</v>
      </c>
      <c r="AM47" s="255">
        <f t="shared" si="34"/>
        <v>12399.1575714286</v>
      </c>
      <c r="AN47" s="220">
        <f t="shared" si="35"/>
        <v>3121.60883665081</v>
      </c>
      <c r="AO47" s="276">
        <f t="shared" si="36"/>
        <v>6743.7290857142</v>
      </c>
      <c r="AP47" s="221">
        <f t="shared" si="37"/>
        <v>2379.97743566248</v>
      </c>
      <c r="AQ47" s="270">
        <f t="shared" si="38"/>
        <v>-1739.4136428571</v>
      </c>
      <c r="AR47" s="271">
        <f t="shared" si="39"/>
        <v>1740.32035231006</v>
      </c>
      <c r="AS47" s="240">
        <f>(AL47-I47)*0.3</f>
        <v>936.482650995243</v>
      </c>
      <c r="AT47" s="239">
        <f t="shared" si="40"/>
        <v>889.658518445481</v>
      </c>
      <c r="AU47" s="272">
        <f t="shared" si="41"/>
        <v>46.8241325497622</v>
      </c>
      <c r="AV47" s="273">
        <f t="shared" si="42"/>
        <v>889.658518445481</v>
      </c>
      <c r="AW47" s="281">
        <f>VLOOKUP(B:B,重点单品考核及奖励!B:S,18,0)</f>
        <v>-225</v>
      </c>
      <c r="AX47" s="281"/>
      <c r="AY47" s="282">
        <f t="shared" si="43"/>
        <v>664.658518445481</v>
      </c>
    </row>
    <row r="48" customHeight="1" spans="1:51">
      <c r="A48" s="202">
        <v>46</v>
      </c>
      <c r="B48" s="203">
        <v>357</v>
      </c>
      <c r="C48" s="204" t="s">
        <v>104</v>
      </c>
      <c r="D48" s="204" t="s">
        <v>57</v>
      </c>
      <c r="E48" s="205">
        <v>9290.26157142857</v>
      </c>
      <c r="F48" s="205">
        <f t="shared" si="22"/>
        <v>27870.7847142857</v>
      </c>
      <c r="G48" s="206">
        <v>0.23033</v>
      </c>
      <c r="H48" s="205">
        <v>2139.82594774714</v>
      </c>
      <c r="I48" s="205">
        <f t="shared" si="23"/>
        <v>6419.47784324142</v>
      </c>
      <c r="J48" s="218">
        <v>11148.3138857143</v>
      </c>
      <c r="K48" s="218">
        <f t="shared" si="24"/>
        <v>33444.9416571429</v>
      </c>
      <c r="L48" s="219">
        <v>0.2119036</v>
      </c>
      <c r="M48" s="218">
        <v>2362.36784631285</v>
      </c>
      <c r="N48" s="218">
        <f t="shared" si="25"/>
        <v>7087.10353893855</v>
      </c>
      <c r="O48" s="220">
        <v>13935.3923571429</v>
      </c>
      <c r="P48" s="220">
        <f t="shared" si="26"/>
        <v>41806.1770714287</v>
      </c>
      <c r="Q48" s="229">
        <v>0.183296614</v>
      </c>
      <c r="R48" s="220">
        <v>2554.31023382576</v>
      </c>
      <c r="S48" s="220">
        <f t="shared" si="27"/>
        <v>7662.93070147728</v>
      </c>
      <c r="T48" s="146">
        <v>3</v>
      </c>
      <c r="U48" s="230">
        <v>3</v>
      </c>
      <c r="V48" s="230">
        <v>780</v>
      </c>
      <c r="W48" s="231">
        <v>42899.34</v>
      </c>
      <c r="X48" s="231">
        <v>9332.27</v>
      </c>
      <c r="Y48" s="238">
        <v>2</v>
      </c>
      <c r="Z48" s="231">
        <v>4</v>
      </c>
      <c r="AA48" s="238">
        <v>0</v>
      </c>
      <c r="AB48" s="239">
        <f t="shared" si="28"/>
        <v>15028.5552857143</v>
      </c>
      <c r="AC48" s="239">
        <f t="shared" si="29"/>
        <v>9454.39834285709</v>
      </c>
      <c r="AD48" s="240">
        <f t="shared" si="30"/>
        <v>1093.1629285713</v>
      </c>
      <c r="AE48" s="242">
        <f>T48*260</f>
        <v>780</v>
      </c>
      <c r="AF48" s="241">
        <f t="shared" si="31"/>
        <v>0</v>
      </c>
      <c r="AG48" s="193">
        <v>6540</v>
      </c>
      <c r="AH48" s="193">
        <v>959.2</v>
      </c>
      <c r="AI48" s="193">
        <v>155.5</v>
      </c>
      <c r="AJ48" s="193">
        <v>23.3</v>
      </c>
      <c r="AK48" s="251">
        <f t="shared" si="32"/>
        <v>36203.84</v>
      </c>
      <c r="AL48" s="251">
        <f t="shared" si="33"/>
        <v>8349.77</v>
      </c>
      <c r="AM48" s="255">
        <f t="shared" si="34"/>
        <v>8333.0552857143</v>
      </c>
      <c r="AN48" s="220">
        <f t="shared" si="35"/>
        <v>1930.29215675858</v>
      </c>
      <c r="AO48" s="276">
        <f t="shared" si="36"/>
        <v>2758.89834285709</v>
      </c>
      <c r="AP48" s="221">
        <f t="shared" si="37"/>
        <v>1262.66646106145</v>
      </c>
      <c r="AQ48" s="270">
        <f t="shared" si="38"/>
        <v>-5602.3370714287</v>
      </c>
      <c r="AR48" s="271">
        <f t="shared" si="39"/>
        <v>686.83929852272</v>
      </c>
      <c r="AS48" s="240">
        <f>(AL48-I48)*0.3</f>
        <v>579.087647027574</v>
      </c>
      <c r="AT48" s="239">
        <f t="shared" si="40"/>
        <v>550.133264676195</v>
      </c>
      <c r="AU48" s="272">
        <f t="shared" si="41"/>
        <v>28.9543823513787</v>
      </c>
      <c r="AV48" s="273">
        <f t="shared" si="42"/>
        <v>550.133264676195</v>
      </c>
      <c r="AW48" s="281">
        <f>VLOOKUP(B:B,重点单品考核及奖励!B:S,18,0)</f>
        <v>-100</v>
      </c>
      <c r="AX48" s="281"/>
      <c r="AY48" s="282">
        <f t="shared" si="43"/>
        <v>450.133264676195</v>
      </c>
    </row>
    <row r="49" customHeight="1" spans="1:51">
      <c r="A49" s="202">
        <v>47</v>
      </c>
      <c r="B49" s="203">
        <v>572</v>
      </c>
      <c r="C49" s="204" t="s">
        <v>105</v>
      </c>
      <c r="D49" s="204" t="s">
        <v>55</v>
      </c>
      <c r="E49" s="205">
        <v>9214.46228571428</v>
      </c>
      <c r="F49" s="205">
        <f t="shared" si="22"/>
        <v>27643.3868571428</v>
      </c>
      <c r="G49" s="206">
        <v>0.2465275</v>
      </c>
      <c r="H49" s="205">
        <v>2271.61835114143</v>
      </c>
      <c r="I49" s="205">
        <f t="shared" si="23"/>
        <v>6814.85505342429</v>
      </c>
      <c r="J49" s="218">
        <v>11057.3547428571</v>
      </c>
      <c r="K49" s="218">
        <f t="shared" si="24"/>
        <v>33172.0642285713</v>
      </c>
      <c r="L49" s="219">
        <v>0.2268053</v>
      </c>
      <c r="M49" s="218">
        <v>2507.86665966014</v>
      </c>
      <c r="N49" s="218">
        <f t="shared" si="25"/>
        <v>7523.59997898042</v>
      </c>
      <c r="O49" s="220">
        <v>13821.6934285714</v>
      </c>
      <c r="P49" s="220">
        <f t="shared" si="26"/>
        <v>41465.0802857142</v>
      </c>
      <c r="Q49" s="229">
        <v>0.1961865845</v>
      </c>
      <c r="R49" s="220">
        <v>2711.63082575752</v>
      </c>
      <c r="S49" s="220">
        <f t="shared" si="27"/>
        <v>8134.89247727256</v>
      </c>
      <c r="T49" s="146">
        <v>4</v>
      </c>
      <c r="U49" s="230">
        <v>3</v>
      </c>
      <c r="V49" s="230">
        <v>1040</v>
      </c>
      <c r="W49" s="231">
        <v>33936.01</v>
      </c>
      <c r="X49" s="231">
        <v>9268.87</v>
      </c>
      <c r="Y49" s="238">
        <v>8</v>
      </c>
      <c r="Z49" s="231">
        <v>7</v>
      </c>
      <c r="AA49" s="238">
        <v>4</v>
      </c>
      <c r="AB49" s="239">
        <f t="shared" si="28"/>
        <v>6292.6231428572</v>
      </c>
      <c r="AC49" s="240">
        <f t="shared" si="29"/>
        <v>763.945771428705</v>
      </c>
      <c r="AD49" s="239">
        <f t="shared" si="30"/>
        <v>-7529.0702857142</v>
      </c>
      <c r="AE49" s="241">
        <f>T49*150</f>
        <v>600</v>
      </c>
      <c r="AF49" s="241">
        <f t="shared" si="31"/>
        <v>440</v>
      </c>
      <c r="AG49" s="193">
        <v>1103.5</v>
      </c>
      <c r="AH49" s="193">
        <v>185.500000002</v>
      </c>
      <c r="AI49" s="193">
        <v>62.4</v>
      </c>
      <c r="AJ49" s="193">
        <v>9.3</v>
      </c>
      <c r="AK49" s="251">
        <f t="shared" si="32"/>
        <v>32770.11</v>
      </c>
      <c r="AL49" s="251">
        <f t="shared" si="33"/>
        <v>9074.069999998</v>
      </c>
      <c r="AM49" s="252">
        <f t="shared" si="34"/>
        <v>5126.7231428572</v>
      </c>
      <c r="AN49" s="223">
        <f t="shared" si="35"/>
        <v>2259.21494657371</v>
      </c>
      <c r="AO49" s="277">
        <f t="shared" si="36"/>
        <v>-401.954228571296</v>
      </c>
      <c r="AP49" s="218">
        <f t="shared" si="37"/>
        <v>1550.47002101758</v>
      </c>
      <c r="AQ49" s="270">
        <f t="shared" si="38"/>
        <v>-8694.9702857142</v>
      </c>
      <c r="AR49" s="271">
        <f t="shared" si="39"/>
        <v>939.17752272544</v>
      </c>
      <c r="AS49" s="240">
        <f>(AL49-I49)*0.25</f>
        <v>564.803736643428</v>
      </c>
      <c r="AT49" s="239">
        <f t="shared" si="40"/>
        <v>536.563549811256</v>
      </c>
      <c r="AU49" s="272">
        <f t="shared" si="41"/>
        <v>28.2401868321714</v>
      </c>
      <c r="AV49" s="273">
        <f t="shared" si="42"/>
        <v>96.5635498112562</v>
      </c>
      <c r="AW49" s="281">
        <f>VLOOKUP(B:B,重点单品考核及奖励!B:S,18,0)</f>
        <v>0</v>
      </c>
      <c r="AX49" s="281"/>
      <c r="AY49" s="282">
        <f t="shared" si="43"/>
        <v>96.5635498112562</v>
      </c>
    </row>
    <row r="50" customHeight="1" spans="1:51">
      <c r="A50" s="202">
        <v>48</v>
      </c>
      <c r="B50" s="203">
        <v>367</v>
      </c>
      <c r="C50" s="204" t="s">
        <v>106</v>
      </c>
      <c r="D50" s="204" t="s">
        <v>79</v>
      </c>
      <c r="E50" s="205">
        <v>8631.12828571429</v>
      </c>
      <c r="F50" s="205">
        <f t="shared" si="22"/>
        <v>25893.3848571429</v>
      </c>
      <c r="G50" s="206">
        <v>0.252495</v>
      </c>
      <c r="H50" s="205">
        <v>2179.31673650143</v>
      </c>
      <c r="I50" s="205">
        <f t="shared" si="23"/>
        <v>6537.95020950429</v>
      </c>
      <c r="J50" s="218">
        <v>10357.3539428571</v>
      </c>
      <c r="K50" s="218">
        <f t="shared" si="24"/>
        <v>31072.0618285713</v>
      </c>
      <c r="L50" s="219">
        <v>0.2322954</v>
      </c>
      <c r="M50" s="218">
        <v>2405.96567709758</v>
      </c>
      <c r="N50" s="218">
        <f t="shared" si="25"/>
        <v>7217.89703129274</v>
      </c>
      <c r="O50" s="220">
        <v>12946.6924285714</v>
      </c>
      <c r="P50" s="220">
        <f t="shared" si="26"/>
        <v>38840.0772857142</v>
      </c>
      <c r="Q50" s="229">
        <v>0.200935521</v>
      </c>
      <c r="R50" s="220">
        <v>2601.45038836176</v>
      </c>
      <c r="S50" s="220">
        <f t="shared" si="27"/>
        <v>7804.35116508528</v>
      </c>
      <c r="T50" s="146">
        <v>4</v>
      </c>
      <c r="U50" s="230">
        <v>3</v>
      </c>
      <c r="V50" s="230">
        <v>1040</v>
      </c>
      <c r="W50" s="231">
        <v>38872.95</v>
      </c>
      <c r="X50" s="231">
        <v>8353.12</v>
      </c>
      <c r="Y50" s="238">
        <v>5</v>
      </c>
      <c r="Z50" s="231">
        <v>2</v>
      </c>
      <c r="AA50" s="238">
        <v>4</v>
      </c>
      <c r="AB50" s="239">
        <f t="shared" si="28"/>
        <v>12979.5651428571</v>
      </c>
      <c r="AC50" s="239">
        <f t="shared" si="29"/>
        <v>7800.8881714287</v>
      </c>
      <c r="AD50" s="240">
        <f t="shared" si="30"/>
        <v>32.872714285797</v>
      </c>
      <c r="AE50" s="242">
        <f>T50*260</f>
        <v>1040</v>
      </c>
      <c r="AF50" s="241">
        <f t="shared" si="31"/>
        <v>0</v>
      </c>
      <c r="AG50" s="193">
        <v>0</v>
      </c>
      <c r="AH50" s="193">
        <v>0</v>
      </c>
      <c r="AI50" s="193">
        <v>5950</v>
      </c>
      <c r="AJ50" s="193">
        <v>200</v>
      </c>
      <c r="AK50" s="251">
        <f t="shared" si="32"/>
        <v>32922.95</v>
      </c>
      <c r="AL50" s="251">
        <f t="shared" si="33"/>
        <v>8153.12</v>
      </c>
      <c r="AM50" s="255">
        <f t="shared" si="34"/>
        <v>7029.5651428571</v>
      </c>
      <c r="AN50" s="220">
        <f t="shared" si="35"/>
        <v>1615.16979049571</v>
      </c>
      <c r="AO50" s="276">
        <f t="shared" si="36"/>
        <v>1850.8881714287</v>
      </c>
      <c r="AP50" s="221">
        <f t="shared" si="37"/>
        <v>935.22296870726</v>
      </c>
      <c r="AQ50" s="270">
        <f t="shared" si="38"/>
        <v>-5917.1272857142</v>
      </c>
      <c r="AR50" s="271">
        <f t="shared" si="39"/>
        <v>348.768834914721</v>
      </c>
      <c r="AS50" s="240">
        <f>(AL50-I50)*0.3</f>
        <v>484.550937148713</v>
      </c>
      <c r="AT50" s="239">
        <f t="shared" si="40"/>
        <v>460.323390291278</v>
      </c>
      <c r="AU50" s="272">
        <f t="shared" si="41"/>
        <v>24.2275468574357</v>
      </c>
      <c r="AV50" s="273">
        <f t="shared" si="42"/>
        <v>460.323390291278</v>
      </c>
      <c r="AW50" s="281">
        <f>VLOOKUP(B:B,重点单品考核及奖励!B:S,18,0)</f>
        <v>-50</v>
      </c>
      <c r="AX50" s="281"/>
      <c r="AY50" s="282">
        <f t="shared" si="43"/>
        <v>410.323390291278</v>
      </c>
    </row>
    <row r="51" customHeight="1" spans="1:51">
      <c r="A51" s="202">
        <v>49</v>
      </c>
      <c r="B51" s="203">
        <v>598</v>
      </c>
      <c r="C51" s="204" t="s">
        <v>107</v>
      </c>
      <c r="D51" s="204" t="s">
        <v>63</v>
      </c>
      <c r="E51" s="205">
        <v>8989.10871428571</v>
      </c>
      <c r="F51" s="205">
        <f t="shared" si="22"/>
        <v>26967.3261428571</v>
      </c>
      <c r="G51" s="206">
        <v>0.288765</v>
      </c>
      <c r="H51" s="205">
        <v>2595.73997788071</v>
      </c>
      <c r="I51" s="205">
        <f t="shared" si="23"/>
        <v>7787.21993364213</v>
      </c>
      <c r="J51" s="218">
        <v>10786.9304571429</v>
      </c>
      <c r="K51" s="218">
        <f t="shared" si="24"/>
        <v>32360.7913714287</v>
      </c>
      <c r="L51" s="219">
        <v>0.2656638</v>
      </c>
      <c r="M51" s="218">
        <v>2865.69693558031</v>
      </c>
      <c r="N51" s="218">
        <f t="shared" si="25"/>
        <v>8597.09080674093</v>
      </c>
      <c r="O51" s="220">
        <v>13483.6630714286</v>
      </c>
      <c r="P51" s="220">
        <f t="shared" si="26"/>
        <v>40450.9892142858</v>
      </c>
      <c r="Q51" s="229">
        <v>0.229799187</v>
      </c>
      <c r="R51" s="220">
        <v>3098.53481159621</v>
      </c>
      <c r="S51" s="220">
        <f t="shared" si="27"/>
        <v>9295.60443478863</v>
      </c>
      <c r="T51" s="146">
        <v>4</v>
      </c>
      <c r="U51" s="230">
        <v>3</v>
      </c>
      <c r="V51" s="230">
        <v>1040</v>
      </c>
      <c r="W51" s="231">
        <v>35918.47</v>
      </c>
      <c r="X51" s="231">
        <v>9425.38</v>
      </c>
      <c r="Y51" s="238">
        <v>5</v>
      </c>
      <c r="Z51" s="231">
        <v>0</v>
      </c>
      <c r="AA51" s="238">
        <v>4</v>
      </c>
      <c r="AB51" s="239">
        <f t="shared" si="28"/>
        <v>8951.1438571429</v>
      </c>
      <c r="AC51" s="240">
        <f t="shared" si="29"/>
        <v>3557.6786285713</v>
      </c>
      <c r="AD51" s="239">
        <f t="shared" si="30"/>
        <v>-4532.5192142858</v>
      </c>
      <c r="AE51" s="241">
        <f>T51*150</f>
        <v>600</v>
      </c>
      <c r="AF51" s="241">
        <f t="shared" si="31"/>
        <v>440</v>
      </c>
      <c r="AG51" s="193">
        <v>0</v>
      </c>
      <c r="AH51" s="193">
        <v>0</v>
      </c>
      <c r="AI51" s="193">
        <v>595</v>
      </c>
      <c r="AJ51" s="193">
        <v>20</v>
      </c>
      <c r="AK51" s="251">
        <f t="shared" si="32"/>
        <v>35323.47</v>
      </c>
      <c r="AL51" s="251">
        <f t="shared" si="33"/>
        <v>9405.38</v>
      </c>
      <c r="AM51" s="255">
        <f t="shared" si="34"/>
        <v>8356.1438571429</v>
      </c>
      <c r="AN51" s="220">
        <f t="shared" si="35"/>
        <v>1618.16006635787</v>
      </c>
      <c r="AO51" s="276">
        <f t="shared" si="36"/>
        <v>2962.6786285713</v>
      </c>
      <c r="AP51" s="221">
        <f t="shared" si="37"/>
        <v>808.28919325907</v>
      </c>
      <c r="AQ51" s="270">
        <f t="shared" si="38"/>
        <v>-5127.5192142858</v>
      </c>
      <c r="AR51" s="271">
        <f t="shared" si="39"/>
        <v>109.775565211368</v>
      </c>
      <c r="AS51" s="240">
        <f>(AL51-I51)*0.3</f>
        <v>485.448019907361</v>
      </c>
      <c r="AT51" s="239">
        <f t="shared" si="40"/>
        <v>461.175618911993</v>
      </c>
      <c r="AU51" s="272">
        <f t="shared" si="41"/>
        <v>24.272400995368</v>
      </c>
      <c r="AV51" s="273">
        <f t="shared" si="42"/>
        <v>21.1756189119927</v>
      </c>
      <c r="AW51" s="281">
        <f>VLOOKUP(B:B,重点单品考核及奖励!B:S,18,0)</f>
        <v>-100</v>
      </c>
      <c r="AX51" s="281"/>
      <c r="AY51" s="282">
        <f t="shared" si="43"/>
        <v>-78.8243810880073</v>
      </c>
    </row>
    <row r="52" customHeight="1" spans="1:51">
      <c r="A52" s="202">
        <v>50</v>
      </c>
      <c r="B52" s="203">
        <v>54</v>
      </c>
      <c r="C52" s="204" t="s">
        <v>108</v>
      </c>
      <c r="D52" s="204" t="s">
        <v>79</v>
      </c>
      <c r="E52" s="205">
        <v>8964.855</v>
      </c>
      <c r="F52" s="205">
        <f t="shared" si="22"/>
        <v>26894.565</v>
      </c>
      <c r="G52" s="206">
        <v>0.28334</v>
      </c>
      <c r="H52" s="205">
        <v>2540.1020157</v>
      </c>
      <c r="I52" s="205">
        <f t="shared" si="23"/>
        <v>7620.3060471</v>
      </c>
      <c r="J52" s="218">
        <v>10757.826</v>
      </c>
      <c r="K52" s="218">
        <f t="shared" si="24"/>
        <v>32273.478</v>
      </c>
      <c r="L52" s="219">
        <v>0.2606728</v>
      </c>
      <c r="M52" s="218">
        <v>2804.2726253328</v>
      </c>
      <c r="N52" s="218">
        <f t="shared" si="25"/>
        <v>8412.8178759984</v>
      </c>
      <c r="O52" s="220">
        <v>13447.2825</v>
      </c>
      <c r="P52" s="220">
        <f t="shared" si="26"/>
        <v>40341.8475</v>
      </c>
      <c r="Q52" s="229">
        <v>0.225481972</v>
      </c>
      <c r="R52" s="220">
        <v>3032.11977614109</v>
      </c>
      <c r="S52" s="220">
        <f t="shared" si="27"/>
        <v>9096.35932842327</v>
      </c>
      <c r="T52" s="146">
        <v>4</v>
      </c>
      <c r="U52" s="230">
        <v>3</v>
      </c>
      <c r="V52" s="230">
        <v>1040</v>
      </c>
      <c r="W52" s="231">
        <v>60738.44</v>
      </c>
      <c r="X52" s="231">
        <v>15276.58</v>
      </c>
      <c r="Y52" s="238">
        <v>4</v>
      </c>
      <c r="Z52" s="231">
        <v>11</v>
      </c>
      <c r="AA52" s="238">
        <v>0</v>
      </c>
      <c r="AB52" s="239">
        <f t="shared" si="28"/>
        <v>33843.875</v>
      </c>
      <c r="AC52" s="239">
        <f t="shared" si="29"/>
        <v>28464.962</v>
      </c>
      <c r="AD52" s="240">
        <f t="shared" si="30"/>
        <v>20396.5925</v>
      </c>
      <c r="AE52" s="242">
        <f>T52*260</f>
        <v>1040</v>
      </c>
      <c r="AF52" s="241">
        <f t="shared" si="31"/>
        <v>0</v>
      </c>
      <c r="AG52" s="193">
        <v>0</v>
      </c>
      <c r="AH52" s="193">
        <v>0</v>
      </c>
      <c r="AI52" s="193">
        <v>1826.6</v>
      </c>
      <c r="AJ52" s="193">
        <v>66.2</v>
      </c>
      <c r="AK52" s="251">
        <f t="shared" si="32"/>
        <v>58911.84</v>
      </c>
      <c r="AL52" s="251">
        <f t="shared" si="33"/>
        <v>15210.38</v>
      </c>
      <c r="AM52" s="255">
        <f t="shared" si="34"/>
        <v>32017.275</v>
      </c>
      <c r="AN52" s="220">
        <f t="shared" si="35"/>
        <v>7590.0739529</v>
      </c>
      <c r="AO52" s="269">
        <f t="shared" si="36"/>
        <v>26638.362</v>
      </c>
      <c r="AP52" s="218">
        <f t="shared" si="37"/>
        <v>6797.5621240016</v>
      </c>
      <c r="AQ52" s="274">
        <f t="shared" si="38"/>
        <v>18569.9925</v>
      </c>
      <c r="AR52" s="275">
        <f t="shared" si="39"/>
        <v>6114.02067157673</v>
      </c>
      <c r="AS52" s="240">
        <f>(AL52-I52)*0.4</f>
        <v>3036.02958116</v>
      </c>
      <c r="AT52" s="239">
        <f t="shared" si="40"/>
        <v>2884.228102102</v>
      </c>
      <c r="AU52" s="272">
        <f t="shared" si="41"/>
        <v>151.801479058</v>
      </c>
      <c r="AV52" s="273">
        <f t="shared" si="42"/>
        <v>2884.228102102</v>
      </c>
      <c r="AW52" s="281">
        <f>VLOOKUP(B:B,重点单品考核及奖励!B:S,18,0)</f>
        <v>-100</v>
      </c>
      <c r="AX52" s="281"/>
      <c r="AY52" s="282">
        <f t="shared" si="43"/>
        <v>2784.228102102</v>
      </c>
    </row>
    <row r="53" customHeight="1" spans="1:51">
      <c r="A53" s="202">
        <v>51</v>
      </c>
      <c r="B53" s="203">
        <v>347</v>
      </c>
      <c r="C53" s="204" t="s">
        <v>109</v>
      </c>
      <c r="D53" s="204" t="s">
        <v>57</v>
      </c>
      <c r="E53" s="205">
        <v>7937.15271428571</v>
      </c>
      <c r="F53" s="205">
        <f t="shared" si="22"/>
        <v>23811.4581428571</v>
      </c>
      <c r="G53" s="206">
        <v>0.25234</v>
      </c>
      <c r="H53" s="205">
        <v>2002.86111592286</v>
      </c>
      <c r="I53" s="205">
        <f t="shared" si="23"/>
        <v>6008.58334776858</v>
      </c>
      <c r="J53" s="218">
        <v>9524.58325714286</v>
      </c>
      <c r="K53" s="218">
        <f t="shared" si="24"/>
        <v>28573.7497714286</v>
      </c>
      <c r="L53" s="219">
        <v>0.2321528</v>
      </c>
      <c r="M53" s="218">
        <v>2211.15867197883</v>
      </c>
      <c r="N53" s="218">
        <f t="shared" si="25"/>
        <v>6633.47601593649</v>
      </c>
      <c r="O53" s="220">
        <v>11905.7290714286</v>
      </c>
      <c r="P53" s="220">
        <f t="shared" si="26"/>
        <v>35717.1872142858</v>
      </c>
      <c r="Q53" s="229">
        <v>0.200812172</v>
      </c>
      <c r="R53" s="220">
        <v>2390.81531407712</v>
      </c>
      <c r="S53" s="220">
        <f t="shared" si="27"/>
        <v>7172.44594223136</v>
      </c>
      <c r="T53" s="146">
        <v>4</v>
      </c>
      <c r="U53" s="230">
        <v>3</v>
      </c>
      <c r="V53" s="230">
        <v>1040</v>
      </c>
      <c r="W53" s="231">
        <v>28778.77</v>
      </c>
      <c r="X53" s="231">
        <v>5441.77</v>
      </c>
      <c r="Y53" s="238">
        <v>0</v>
      </c>
      <c r="Z53" s="231">
        <v>0</v>
      </c>
      <c r="AA53" s="238">
        <v>2</v>
      </c>
      <c r="AB53" s="239">
        <f t="shared" si="28"/>
        <v>4967.3118571429</v>
      </c>
      <c r="AC53" s="240">
        <f t="shared" si="29"/>
        <v>205.0202285714</v>
      </c>
      <c r="AD53" s="239">
        <f t="shared" si="30"/>
        <v>-6938.4172142858</v>
      </c>
      <c r="AE53" s="241">
        <f>T53*150</f>
        <v>600</v>
      </c>
      <c r="AF53" s="241">
        <f t="shared" si="31"/>
        <v>440</v>
      </c>
      <c r="AG53" s="193">
        <v>1015</v>
      </c>
      <c r="AH53" s="193">
        <v>140</v>
      </c>
      <c r="AI53" s="193">
        <v>670.02</v>
      </c>
      <c r="AJ53" s="193">
        <v>82.92</v>
      </c>
      <c r="AK53" s="251">
        <f t="shared" si="32"/>
        <v>27093.75</v>
      </c>
      <c r="AL53" s="251">
        <f t="shared" si="33"/>
        <v>5218.85</v>
      </c>
      <c r="AM53" s="256">
        <f t="shared" si="34"/>
        <v>3282.2918571429</v>
      </c>
      <c r="AN53" s="220">
        <f t="shared" si="35"/>
        <v>-789.73334776858</v>
      </c>
      <c r="AO53" s="269">
        <f t="shared" si="36"/>
        <v>-1479.9997714286</v>
      </c>
      <c r="AP53" s="218">
        <f t="shared" si="37"/>
        <v>-1414.62601593649</v>
      </c>
      <c r="AQ53" s="270">
        <f t="shared" si="38"/>
        <v>-8623.4372142858</v>
      </c>
      <c r="AR53" s="271">
        <f t="shared" si="39"/>
        <v>-1953.59594223136</v>
      </c>
      <c r="AS53" s="239">
        <v>0</v>
      </c>
      <c r="AT53" s="239">
        <f t="shared" si="40"/>
        <v>0</v>
      </c>
      <c r="AU53" s="272">
        <f t="shared" si="41"/>
        <v>0</v>
      </c>
      <c r="AV53" s="273">
        <f t="shared" si="42"/>
        <v>-440</v>
      </c>
      <c r="AW53" s="281">
        <f>VLOOKUP(B:B,重点单品考核及奖励!B:S,18,0)</f>
        <v>-250</v>
      </c>
      <c r="AX53" s="281"/>
      <c r="AY53" s="282">
        <f t="shared" si="43"/>
        <v>-690</v>
      </c>
    </row>
    <row r="54" customHeight="1" spans="1:51">
      <c r="A54" s="202">
        <v>52</v>
      </c>
      <c r="B54" s="203">
        <v>704</v>
      </c>
      <c r="C54" s="204" t="s">
        <v>110</v>
      </c>
      <c r="D54" s="204" t="s">
        <v>79</v>
      </c>
      <c r="E54" s="205">
        <v>8744.23857142857</v>
      </c>
      <c r="F54" s="205">
        <f t="shared" si="22"/>
        <v>26232.7157142857</v>
      </c>
      <c r="G54" s="206">
        <v>0.236065</v>
      </c>
      <c r="H54" s="205">
        <v>2064.20867836429</v>
      </c>
      <c r="I54" s="205">
        <f t="shared" si="23"/>
        <v>6192.62603509287</v>
      </c>
      <c r="J54" s="218">
        <v>10493.0862857143</v>
      </c>
      <c r="K54" s="218">
        <f t="shared" si="24"/>
        <v>31479.2588571429</v>
      </c>
      <c r="L54" s="219">
        <v>0.2171798</v>
      </c>
      <c r="M54" s="218">
        <v>2278.88638091417</v>
      </c>
      <c r="N54" s="218">
        <f t="shared" si="25"/>
        <v>6836.65914274251</v>
      </c>
      <c r="O54" s="220">
        <v>13116.3578571429</v>
      </c>
      <c r="P54" s="220">
        <f t="shared" si="26"/>
        <v>39349.0735714287</v>
      </c>
      <c r="Q54" s="229">
        <v>0.187860527</v>
      </c>
      <c r="R54" s="220">
        <v>2464.04589936345</v>
      </c>
      <c r="S54" s="220">
        <f t="shared" si="27"/>
        <v>7392.13769809035</v>
      </c>
      <c r="T54" s="146">
        <v>3</v>
      </c>
      <c r="U54" s="230">
        <v>3</v>
      </c>
      <c r="V54" s="230">
        <v>780</v>
      </c>
      <c r="W54" s="231">
        <v>59171.62</v>
      </c>
      <c r="X54" s="231">
        <v>11173.96</v>
      </c>
      <c r="Y54" s="238">
        <v>4</v>
      </c>
      <c r="Z54" s="231">
        <v>3</v>
      </c>
      <c r="AA54" s="238">
        <v>3</v>
      </c>
      <c r="AB54" s="239">
        <f t="shared" si="28"/>
        <v>32938.9042857143</v>
      </c>
      <c r="AC54" s="239">
        <f t="shared" si="29"/>
        <v>27692.3611428571</v>
      </c>
      <c r="AD54" s="240">
        <f t="shared" si="30"/>
        <v>19822.5464285713</v>
      </c>
      <c r="AE54" s="242">
        <f>T54*260</f>
        <v>780</v>
      </c>
      <c r="AF54" s="241">
        <f t="shared" si="31"/>
        <v>0</v>
      </c>
      <c r="AG54" s="193">
        <v>0</v>
      </c>
      <c r="AH54" s="193">
        <v>0</v>
      </c>
      <c r="AI54" s="193">
        <v>4808</v>
      </c>
      <c r="AJ54" s="193">
        <v>156</v>
      </c>
      <c r="AK54" s="251">
        <f t="shared" si="32"/>
        <v>54363.62</v>
      </c>
      <c r="AL54" s="251">
        <f t="shared" si="33"/>
        <v>11017.96</v>
      </c>
      <c r="AM54" s="255">
        <f t="shared" si="34"/>
        <v>28130.9042857143</v>
      </c>
      <c r="AN54" s="220">
        <f t="shared" si="35"/>
        <v>4825.33396490713</v>
      </c>
      <c r="AO54" s="269">
        <f t="shared" si="36"/>
        <v>22884.3611428571</v>
      </c>
      <c r="AP54" s="218">
        <f t="shared" si="37"/>
        <v>4181.30085725749</v>
      </c>
      <c r="AQ54" s="274">
        <f t="shared" si="38"/>
        <v>15014.5464285713</v>
      </c>
      <c r="AR54" s="275">
        <f t="shared" si="39"/>
        <v>3625.82230190965</v>
      </c>
      <c r="AS54" s="240">
        <f>(AL54-I54)*0.4</f>
        <v>1930.13358596285</v>
      </c>
      <c r="AT54" s="239">
        <f t="shared" si="40"/>
        <v>1833.62690666471</v>
      </c>
      <c r="AU54" s="272">
        <f t="shared" si="41"/>
        <v>96.5066792981426</v>
      </c>
      <c r="AV54" s="273">
        <f t="shared" si="42"/>
        <v>1833.62690666471</v>
      </c>
      <c r="AW54" s="281">
        <f>VLOOKUP(B:B,重点单品考核及奖励!B:S,18,0)</f>
        <v>0</v>
      </c>
      <c r="AX54" s="281"/>
      <c r="AY54" s="282">
        <f t="shared" si="43"/>
        <v>1833.62690666471</v>
      </c>
    </row>
    <row r="55" customHeight="1" spans="1:51">
      <c r="A55" s="202">
        <v>53</v>
      </c>
      <c r="B55" s="203">
        <v>584</v>
      </c>
      <c r="C55" s="204" t="s">
        <v>111</v>
      </c>
      <c r="D55" s="204" t="s">
        <v>63</v>
      </c>
      <c r="E55" s="205">
        <v>7855.69628571429</v>
      </c>
      <c r="F55" s="205">
        <f t="shared" si="22"/>
        <v>23567.0888571429</v>
      </c>
      <c r="G55" s="206">
        <v>0.262105</v>
      </c>
      <c r="H55" s="205">
        <v>2059.01727496714</v>
      </c>
      <c r="I55" s="205">
        <f t="shared" si="23"/>
        <v>6177.05182490142</v>
      </c>
      <c r="J55" s="218">
        <v>9426.83554285714</v>
      </c>
      <c r="K55" s="218">
        <f t="shared" si="24"/>
        <v>28280.5066285714</v>
      </c>
      <c r="L55" s="219">
        <v>0.2411366</v>
      </c>
      <c r="M55" s="218">
        <v>2273.15507156373</v>
      </c>
      <c r="N55" s="218">
        <f t="shared" si="25"/>
        <v>6819.46521469119</v>
      </c>
      <c r="O55" s="220">
        <v>11783.5444285714</v>
      </c>
      <c r="P55" s="220">
        <f t="shared" si="26"/>
        <v>35350.6332857142</v>
      </c>
      <c r="Q55" s="229">
        <v>0.208583159</v>
      </c>
      <c r="R55" s="220">
        <v>2457.84892112828</v>
      </c>
      <c r="S55" s="220">
        <f t="shared" si="27"/>
        <v>7373.54676338484</v>
      </c>
      <c r="T55" s="146">
        <v>3</v>
      </c>
      <c r="U55" s="230">
        <v>3</v>
      </c>
      <c r="V55" s="230">
        <v>780</v>
      </c>
      <c r="W55" s="231">
        <v>29277.91</v>
      </c>
      <c r="X55" s="231">
        <v>7742.05</v>
      </c>
      <c r="Y55" s="238">
        <v>6</v>
      </c>
      <c r="Z55" s="231">
        <v>0</v>
      </c>
      <c r="AA55" s="238">
        <v>3</v>
      </c>
      <c r="AB55" s="239">
        <f t="shared" si="28"/>
        <v>5710.8211428571</v>
      </c>
      <c r="AC55" s="240">
        <f t="shared" si="29"/>
        <v>997.403371428602</v>
      </c>
      <c r="AD55" s="239">
        <f t="shared" si="30"/>
        <v>-6072.7232857142</v>
      </c>
      <c r="AE55" s="241">
        <f>T55*150</f>
        <v>450</v>
      </c>
      <c r="AF55" s="241">
        <f t="shared" si="31"/>
        <v>330</v>
      </c>
      <c r="AG55" s="193">
        <v>0</v>
      </c>
      <c r="AH55" s="193">
        <v>0</v>
      </c>
      <c r="AI55" s="193">
        <v>0</v>
      </c>
      <c r="AJ55" s="193">
        <v>0</v>
      </c>
      <c r="AK55" s="251">
        <f t="shared" si="32"/>
        <v>29277.91</v>
      </c>
      <c r="AL55" s="251">
        <f t="shared" si="33"/>
        <v>7742.05</v>
      </c>
      <c r="AM55" s="255">
        <f t="shared" si="34"/>
        <v>5710.8211428571</v>
      </c>
      <c r="AN55" s="220">
        <f t="shared" si="35"/>
        <v>1564.99817509858</v>
      </c>
      <c r="AO55" s="276">
        <f t="shared" si="36"/>
        <v>997.403371428602</v>
      </c>
      <c r="AP55" s="221">
        <f t="shared" si="37"/>
        <v>922.58478530881</v>
      </c>
      <c r="AQ55" s="270">
        <f t="shared" si="38"/>
        <v>-6072.7232857142</v>
      </c>
      <c r="AR55" s="271">
        <f t="shared" si="39"/>
        <v>368.50323661516</v>
      </c>
      <c r="AS55" s="240">
        <f>(AL55-I55)*0.3</f>
        <v>469.499452529574</v>
      </c>
      <c r="AT55" s="239">
        <f t="shared" si="40"/>
        <v>446.024479903095</v>
      </c>
      <c r="AU55" s="272">
        <f t="shared" si="41"/>
        <v>23.4749726264787</v>
      </c>
      <c r="AV55" s="273">
        <f t="shared" si="42"/>
        <v>116.024479903095</v>
      </c>
      <c r="AW55" s="281">
        <f>VLOOKUP(B:B,重点单品考核及奖励!B:S,18,0)</f>
        <v>-75</v>
      </c>
      <c r="AX55" s="281"/>
      <c r="AY55" s="282">
        <f t="shared" si="43"/>
        <v>41.024479903095</v>
      </c>
    </row>
    <row r="56" customHeight="1" spans="1:51">
      <c r="A56" s="202">
        <v>54</v>
      </c>
      <c r="B56" s="203">
        <v>721</v>
      </c>
      <c r="C56" s="204" t="s">
        <v>112</v>
      </c>
      <c r="D56" s="204" t="s">
        <v>60</v>
      </c>
      <c r="E56" s="205">
        <v>8477.82285714286</v>
      </c>
      <c r="F56" s="205">
        <f t="shared" si="22"/>
        <v>25433.4685714286</v>
      </c>
      <c r="G56" s="206">
        <v>0.276055</v>
      </c>
      <c r="H56" s="205">
        <v>2340.34538882857</v>
      </c>
      <c r="I56" s="205">
        <f t="shared" si="23"/>
        <v>7021.03616648571</v>
      </c>
      <c r="J56" s="218">
        <v>10173.3874285714</v>
      </c>
      <c r="K56" s="218">
        <f t="shared" si="24"/>
        <v>30520.1622857142</v>
      </c>
      <c r="L56" s="219">
        <v>0.2539706</v>
      </c>
      <c r="M56" s="218">
        <v>2583.74130926674</v>
      </c>
      <c r="N56" s="218">
        <f t="shared" si="25"/>
        <v>7751.22392780022</v>
      </c>
      <c r="O56" s="220">
        <v>12716.7342857143</v>
      </c>
      <c r="P56" s="220">
        <f t="shared" si="26"/>
        <v>38150.2028571429</v>
      </c>
      <c r="Q56" s="229">
        <v>0.219684569</v>
      </c>
      <c r="R56" s="220">
        <v>2793.67029064467</v>
      </c>
      <c r="S56" s="220">
        <f t="shared" si="27"/>
        <v>8381.01087193401</v>
      </c>
      <c r="T56" s="146">
        <v>4</v>
      </c>
      <c r="U56" s="230">
        <v>3</v>
      </c>
      <c r="V56" s="230">
        <v>1040</v>
      </c>
      <c r="W56" s="231">
        <v>41170.78</v>
      </c>
      <c r="X56" s="231">
        <v>10112.84</v>
      </c>
      <c r="Y56" s="238">
        <v>4</v>
      </c>
      <c r="Z56" s="231">
        <v>0</v>
      </c>
      <c r="AA56" s="238">
        <v>6</v>
      </c>
      <c r="AB56" s="239">
        <f t="shared" si="28"/>
        <v>15737.3114285714</v>
      </c>
      <c r="AC56" s="239">
        <f t="shared" si="29"/>
        <v>10650.6177142858</v>
      </c>
      <c r="AD56" s="240">
        <f t="shared" si="30"/>
        <v>3020.5771428571</v>
      </c>
      <c r="AE56" s="242">
        <f>T56*260</f>
        <v>1040</v>
      </c>
      <c r="AF56" s="241">
        <f t="shared" si="31"/>
        <v>0</v>
      </c>
      <c r="AG56" s="193">
        <v>0</v>
      </c>
      <c r="AH56" s="193">
        <v>0</v>
      </c>
      <c r="AI56" s="193">
        <v>5950</v>
      </c>
      <c r="AJ56" s="193">
        <v>200</v>
      </c>
      <c r="AK56" s="251">
        <f t="shared" si="32"/>
        <v>35220.78</v>
      </c>
      <c r="AL56" s="251">
        <f t="shared" si="33"/>
        <v>9912.84</v>
      </c>
      <c r="AM56" s="255">
        <f t="shared" si="34"/>
        <v>9787.3114285714</v>
      </c>
      <c r="AN56" s="220">
        <f t="shared" si="35"/>
        <v>2891.80383351429</v>
      </c>
      <c r="AO56" s="276">
        <f t="shared" si="36"/>
        <v>4700.6177142858</v>
      </c>
      <c r="AP56" s="221">
        <f t="shared" si="37"/>
        <v>2161.61607219978</v>
      </c>
      <c r="AQ56" s="270">
        <f t="shared" si="38"/>
        <v>-2929.4228571429</v>
      </c>
      <c r="AR56" s="271">
        <f t="shared" si="39"/>
        <v>1531.82912806599</v>
      </c>
      <c r="AS56" s="240">
        <f>(AL56-I56)*0.3</f>
        <v>867.541150054287</v>
      </c>
      <c r="AT56" s="239">
        <f t="shared" si="40"/>
        <v>824.164092551573</v>
      </c>
      <c r="AU56" s="272">
        <f t="shared" si="41"/>
        <v>43.3770575027144</v>
      </c>
      <c r="AV56" s="273">
        <f t="shared" si="42"/>
        <v>824.164092551573</v>
      </c>
      <c r="AW56" s="281">
        <f>VLOOKUP(B:B,重点单品考核及奖励!B:S,18,0)</f>
        <v>-100</v>
      </c>
      <c r="AX56" s="281"/>
      <c r="AY56" s="282">
        <f t="shared" si="43"/>
        <v>724.164092551573</v>
      </c>
    </row>
    <row r="57" customHeight="1" spans="1:51">
      <c r="A57" s="202">
        <v>55</v>
      </c>
      <c r="B57" s="203">
        <v>587</v>
      </c>
      <c r="C57" s="204" t="s">
        <v>113</v>
      </c>
      <c r="D57" s="204" t="s">
        <v>79</v>
      </c>
      <c r="E57" s="205">
        <v>8407.96142857143</v>
      </c>
      <c r="F57" s="205">
        <f t="shared" si="22"/>
        <v>25223.8842857143</v>
      </c>
      <c r="G57" s="206">
        <v>0.2259125</v>
      </c>
      <c r="H57" s="205">
        <v>1899.46358623214</v>
      </c>
      <c r="I57" s="205">
        <f t="shared" si="23"/>
        <v>5698.39075869642</v>
      </c>
      <c r="J57" s="218">
        <v>10089.5537142857</v>
      </c>
      <c r="K57" s="218">
        <f t="shared" si="24"/>
        <v>30268.6611428571</v>
      </c>
      <c r="L57" s="219">
        <v>0.2078395</v>
      </c>
      <c r="M57" s="218">
        <v>2097.00779920029</v>
      </c>
      <c r="N57" s="218">
        <f t="shared" si="25"/>
        <v>6291.02339760087</v>
      </c>
      <c r="O57" s="220">
        <v>12611.9421428571</v>
      </c>
      <c r="P57" s="220">
        <f t="shared" si="26"/>
        <v>37835.8264285713</v>
      </c>
      <c r="Q57" s="229">
        <v>0.1797811675</v>
      </c>
      <c r="R57" s="220">
        <v>2267.38968288531</v>
      </c>
      <c r="S57" s="220">
        <f t="shared" si="27"/>
        <v>6802.16904865593</v>
      </c>
      <c r="T57" s="146">
        <v>4</v>
      </c>
      <c r="U57" s="230">
        <v>3</v>
      </c>
      <c r="V57" s="230">
        <v>1040</v>
      </c>
      <c r="W57" s="231">
        <v>39840.45</v>
      </c>
      <c r="X57" s="231">
        <v>9931.16</v>
      </c>
      <c r="Y57" s="238">
        <v>4</v>
      </c>
      <c r="Z57" s="231">
        <v>3</v>
      </c>
      <c r="AA57" s="238">
        <v>3</v>
      </c>
      <c r="AB57" s="239">
        <f t="shared" si="28"/>
        <v>14616.5657142857</v>
      </c>
      <c r="AC57" s="239">
        <f t="shared" si="29"/>
        <v>9571.7888571429</v>
      </c>
      <c r="AD57" s="240">
        <f t="shared" si="30"/>
        <v>2004.6235714287</v>
      </c>
      <c r="AE57" s="242">
        <f>T57*260</f>
        <v>1040</v>
      </c>
      <c r="AF57" s="241">
        <f t="shared" si="31"/>
        <v>0</v>
      </c>
      <c r="AG57" s="193">
        <v>0</v>
      </c>
      <c r="AH57" s="193">
        <v>0</v>
      </c>
      <c r="AI57" s="193">
        <v>0</v>
      </c>
      <c r="AJ57" s="193">
        <v>0</v>
      </c>
      <c r="AK57" s="251">
        <f t="shared" si="32"/>
        <v>39840.45</v>
      </c>
      <c r="AL57" s="251">
        <f t="shared" si="33"/>
        <v>9931.16</v>
      </c>
      <c r="AM57" s="255">
        <f t="shared" si="34"/>
        <v>14616.5657142857</v>
      </c>
      <c r="AN57" s="220">
        <f t="shared" si="35"/>
        <v>4232.76924130358</v>
      </c>
      <c r="AO57" s="269">
        <f t="shared" si="36"/>
        <v>9571.7888571429</v>
      </c>
      <c r="AP57" s="218">
        <f t="shared" si="37"/>
        <v>3640.13660239913</v>
      </c>
      <c r="AQ57" s="274">
        <f t="shared" si="38"/>
        <v>2004.6235714287</v>
      </c>
      <c r="AR57" s="275">
        <f t="shared" si="39"/>
        <v>3128.99095134407</v>
      </c>
      <c r="AS57" s="240">
        <f>(AL57-I57)*0.4</f>
        <v>1693.10769652143</v>
      </c>
      <c r="AT57" s="239">
        <f t="shared" si="40"/>
        <v>1608.45231169536</v>
      </c>
      <c r="AU57" s="272">
        <f t="shared" si="41"/>
        <v>84.6553848260716</v>
      </c>
      <c r="AV57" s="273">
        <f t="shared" si="42"/>
        <v>1608.45231169536</v>
      </c>
      <c r="AW57" s="281">
        <f>VLOOKUP(B:B,重点单品考核及奖励!B:S,18,0)</f>
        <v>-50</v>
      </c>
      <c r="AX57" s="281">
        <v>168</v>
      </c>
      <c r="AY57" s="282">
        <f t="shared" si="43"/>
        <v>1726.45231169536</v>
      </c>
    </row>
    <row r="58" customHeight="1" spans="1:51">
      <c r="A58" s="202">
        <v>56</v>
      </c>
      <c r="B58" s="203">
        <v>748</v>
      </c>
      <c r="C58" s="204" t="s">
        <v>114</v>
      </c>
      <c r="D58" s="204" t="s">
        <v>60</v>
      </c>
      <c r="E58" s="205">
        <v>7509.78771428571</v>
      </c>
      <c r="F58" s="205">
        <f t="shared" si="22"/>
        <v>22529.3631428571</v>
      </c>
      <c r="G58" s="206">
        <v>0.2310275</v>
      </c>
      <c r="H58" s="205">
        <v>1734.96748116214</v>
      </c>
      <c r="I58" s="205">
        <f t="shared" si="23"/>
        <v>5204.90244348642</v>
      </c>
      <c r="J58" s="218">
        <v>9011.74525714286</v>
      </c>
      <c r="K58" s="218">
        <f t="shared" si="24"/>
        <v>27035.2357714286</v>
      </c>
      <c r="L58" s="219">
        <v>0.2125453</v>
      </c>
      <c r="M58" s="218">
        <v>1915.40409920301</v>
      </c>
      <c r="N58" s="218">
        <f t="shared" si="25"/>
        <v>5746.21229760903</v>
      </c>
      <c r="O58" s="220">
        <v>11264.6815714286</v>
      </c>
      <c r="P58" s="220">
        <f t="shared" si="26"/>
        <v>33794.0447142858</v>
      </c>
      <c r="Q58" s="229">
        <v>0.1838516845</v>
      </c>
      <c r="R58" s="220">
        <v>2071.03068226325</v>
      </c>
      <c r="S58" s="220">
        <f t="shared" si="27"/>
        <v>6213.09204678975</v>
      </c>
      <c r="T58" s="171">
        <v>3</v>
      </c>
      <c r="U58" s="230">
        <v>3</v>
      </c>
      <c r="V58" s="230">
        <v>780</v>
      </c>
      <c r="W58" s="231">
        <v>38691.9</v>
      </c>
      <c r="X58" s="231">
        <v>8581.56</v>
      </c>
      <c r="Y58" s="238">
        <v>4</v>
      </c>
      <c r="Z58" s="231">
        <v>6</v>
      </c>
      <c r="AA58" s="238">
        <v>3</v>
      </c>
      <c r="AB58" s="239">
        <f t="shared" si="28"/>
        <v>16162.5368571429</v>
      </c>
      <c r="AC58" s="239">
        <f t="shared" si="29"/>
        <v>11656.6642285714</v>
      </c>
      <c r="AD58" s="240">
        <f t="shared" si="30"/>
        <v>4897.8552857142</v>
      </c>
      <c r="AE58" s="242">
        <f>T58*260</f>
        <v>780</v>
      </c>
      <c r="AF58" s="241">
        <f t="shared" si="31"/>
        <v>0</v>
      </c>
      <c r="AG58" s="193">
        <v>0</v>
      </c>
      <c r="AH58" s="193">
        <v>0</v>
      </c>
      <c r="AI58" s="193">
        <v>1785</v>
      </c>
      <c r="AJ58" s="193">
        <v>60</v>
      </c>
      <c r="AK58" s="251">
        <f t="shared" si="32"/>
        <v>36906.9</v>
      </c>
      <c r="AL58" s="251">
        <f t="shared" si="33"/>
        <v>8521.56</v>
      </c>
      <c r="AM58" s="255">
        <f t="shared" si="34"/>
        <v>14377.5368571429</v>
      </c>
      <c r="AN58" s="220">
        <f t="shared" si="35"/>
        <v>3316.65755651358</v>
      </c>
      <c r="AO58" s="269">
        <f t="shared" si="36"/>
        <v>9871.6642285714</v>
      </c>
      <c r="AP58" s="218">
        <f t="shared" si="37"/>
        <v>2775.34770239097</v>
      </c>
      <c r="AQ58" s="274">
        <f t="shared" si="38"/>
        <v>3112.8552857142</v>
      </c>
      <c r="AR58" s="275">
        <f t="shared" si="39"/>
        <v>2308.46795321025</v>
      </c>
      <c r="AS58" s="240">
        <f>(AL58-I58)*0.4</f>
        <v>1326.66302260543</v>
      </c>
      <c r="AT58" s="239">
        <f t="shared" si="40"/>
        <v>1260.32987147516</v>
      </c>
      <c r="AU58" s="272">
        <f t="shared" si="41"/>
        <v>66.3331511302716</v>
      </c>
      <c r="AV58" s="273">
        <f t="shared" si="42"/>
        <v>1260.32987147516</v>
      </c>
      <c r="AW58" s="281">
        <f>VLOOKUP(B:B,重点单品考核及奖励!B:S,18,0)</f>
        <v>0</v>
      </c>
      <c r="AX58" s="281"/>
      <c r="AY58" s="282">
        <f t="shared" si="43"/>
        <v>1260.32987147516</v>
      </c>
    </row>
    <row r="59" customHeight="1" spans="1:51">
      <c r="A59" s="202">
        <v>57</v>
      </c>
      <c r="B59" s="203">
        <v>745</v>
      </c>
      <c r="C59" s="204" t="s">
        <v>115</v>
      </c>
      <c r="D59" s="204" t="s">
        <v>57</v>
      </c>
      <c r="E59" s="205">
        <v>7320.39042857143</v>
      </c>
      <c r="F59" s="205">
        <f t="shared" si="22"/>
        <v>21961.1712857143</v>
      </c>
      <c r="G59" s="206">
        <v>0.247845</v>
      </c>
      <c r="H59" s="205">
        <v>1814.32216576929</v>
      </c>
      <c r="I59" s="205">
        <f t="shared" si="23"/>
        <v>5442.96649730787</v>
      </c>
      <c r="J59" s="218">
        <v>8784.46851428571</v>
      </c>
      <c r="K59" s="218">
        <f t="shared" si="24"/>
        <v>26353.4055428571</v>
      </c>
      <c r="L59" s="219">
        <v>0.2280174</v>
      </c>
      <c r="M59" s="218">
        <v>2003.01167100929</v>
      </c>
      <c r="N59" s="218">
        <f t="shared" si="25"/>
        <v>6009.03501302787</v>
      </c>
      <c r="O59" s="220">
        <v>10980.5856428571</v>
      </c>
      <c r="P59" s="220">
        <f t="shared" si="26"/>
        <v>32941.7569285713</v>
      </c>
      <c r="Q59" s="229">
        <v>0.197235051</v>
      </c>
      <c r="R59" s="220">
        <v>2165.7563692788</v>
      </c>
      <c r="S59" s="220">
        <f t="shared" si="27"/>
        <v>6497.2691078364</v>
      </c>
      <c r="T59" s="146">
        <v>3</v>
      </c>
      <c r="U59" s="230">
        <v>1</v>
      </c>
      <c r="V59" s="230">
        <v>300</v>
      </c>
      <c r="W59" s="231">
        <v>25785.32</v>
      </c>
      <c r="X59" s="231">
        <v>5508.23</v>
      </c>
      <c r="Y59" s="238">
        <v>4</v>
      </c>
      <c r="Z59" s="231">
        <v>0</v>
      </c>
      <c r="AA59" s="238">
        <v>5</v>
      </c>
      <c r="AB59" s="240">
        <f t="shared" si="28"/>
        <v>3824.1487142857</v>
      </c>
      <c r="AC59" s="239">
        <f t="shared" si="29"/>
        <v>-568.085542857101</v>
      </c>
      <c r="AD59" s="239">
        <f t="shared" si="30"/>
        <v>-7156.4369285713</v>
      </c>
      <c r="AE59" s="242">
        <f>T59*100</f>
        <v>300</v>
      </c>
      <c r="AF59" s="241">
        <f t="shared" si="31"/>
        <v>0</v>
      </c>
      <c r="AG59" s="193">
        <v>0</v>
      </c>
      <c r="AH59" s="193">
        <v>0</v>
      </c>
      <c r="AI59" s="193">
        <v>1564.5</v>
      </c>
      <c r="AJ59" s="193">
        <v>102.96</v>
      </c>
      <c r="AK59" s="251">
        <f t="shared" si="32"/>
        <v>24220.82</v>
      </c>
      <c r="AL59" s="251">
        <f t="shared" si="33"/>
        <v>5405.27</v>
      </c>
      <c r="AM59" s="256">
        <f t="shared" si="34"/>
        <v>2259.6487142857</v>
      </c>
      <c r="AN59" s="220">
        <f t="shared" si="35"/>
        <v>-37.6964973078702</v>
      </c>
      <c r="AO59" s="269">
        <f t="shared" si="36"/>
        <v>-2132.5855428571</v>
      </c>
      <c r="AP59" s="218">
        <f t="shared" si="37"/>
        <v>-603.765013027871</v>
      </c>
      <c r="AQ59" s="270">
        <f t="shared" si="38"/>
        <v>-8720.9369285713</v>
      </c>
      <c r="AR59" s="271">
        <f t="shared" si="39"/>
        <v>-1091.9991078364</v>
      </c>
      <c r="AS59" s="239">
        <v>0</v>
      </c>
      <c r="AT59" s="239">
        <f t="shared" si="40"/>
        <v>0</v>
      </c>
      <c r="AU59" s="272">
        <f t="shared" si="41"/>
        <v>0</v>
      </c>
      <c r="AV59" s="273">
        <f t="shared" si="42"/>
        <v>0</v>
      </c>
      <c r="AW59" s="281">
        <f>VLOOKUP(B:B,重点单品考核及奖励!B:S,18,0)</f>
        <v>-75</v>
      </c>
      <c r="AX59" s="281"/>
      <c r="AY59" s="282">
        <f t="shared" si="43"/>
        <v>-75</v>
      </c>
    </row>
    <row r="60" customHeight="1" spans="1:51">
      <c r="A60" s="202">
        <v>58</v>
      </c>
      <c r="B60" s="203">
        <v>720</v>
      </c>
      <c r="C60" s="204" t="s">
        <v>116</v>
      </c>
      <c r="D60" s="204" t="s">
        <v>60</v>
      </c>
      <c r="E60" s="205">
        <v>6910.83514285714</v>
      </c>
      <c r="F60" s="205">
        <f t="shared" si="22"/>
        <v>20732.5054285714</v>
      </c>
      <c r="G60" s="206">
        <v>0.27714</v>
      </c>
      <c r="H60" s="205">
        <v>1915.26885149143</v>
      </c>
      <c r="I60" s="205">
        <f t="shared" si="23"/>
        <v>5745.80655447429</v>
      </c>
      <c r="J60" s="218">
        <v>8293.00217142857</v>
      </c>
      <c r="K60" s="218">
        <f t="shared" si="24"/>
        <v>24879.0065142857</v>
      </c>
      <c r="L60" s="219">
        <v>0.2549688</v>
      </c>
      <c r="M60" s="218">
        <v>2114.45681204654</v>
      </c>
      <c r="N60" s="218">
        <f t="shared" si="25"/>
        <v>6343.37043613962</v>
      </c>
      <c r="O60" s="220">
        <v>10366.2527142857</v>
      </c>
      <c r="P60" s="220">
        <f t="shared" si="26"/>
        <v>31098.7581428571</v>
      </c>
      <c r="Q60" s="229">
        <v>0.220548012</v>
      </c>
      <c r="R60" s="220">
        <v>2286.25642802532</v>
      </c>
      <c r="S60" s="220">
        <f t="shared" si="27"/>
        <v>6858.76928407596</v>
      </c>
      <c r="T60" s="146">
        <v>3</v>
      </c>
      <c r="U60" s="230">
        <v>3</v>
      </c>
      <c r="V60" s="230">
        <v>780</v>
      </c>
      <c r="W60" s="231">
        <v>32424.26</v>
      </c>
      <c r="X60" s="231">
        <v>7431.53</v>
      </c>
      <c r="Y60" s="238">
        <v>2</v>
      </c>
      <c r="Z60" s="231">
        <v>0</v>
      </c>
      <c r="AA60" s="238">
        <v>0</v>
      </c>
      <c r="AB60" s="239">
        <f t="shared" si="28"/>
        <v>11691.7545714286</v>
      </c>
      <c r="AC60" s="239">
        <f t="shared" si="29"/>
        <v>7545.2534857143</v>
      </c>
      <c r="AD60" s="240">
        <f t="shared" si="30"/>
        <v>1325.5018571429</v>
      </c>
      <c r="AE60" s="242">
        <f>T60*260</f>
        <v>780</v>
      </c>
      <c r="AF60" s="241">
        <f t="shared" si="31"/>
        <v>0</v>
      </c>
      <c r="AG60" s="193">
        <v>0</v>
      </c>
      <c r="AH60" s="193">
        <v>0</v>
      </c>
      <c r="AI60" s="193">
        <v>5355</v>
      </c>
      <c r="AJ60" s="193">
        <v>180</v>
      </c>
      <c r="AK60" s="251">
        <f t="shared" si="32"/>
        <v>27069.26</v>
      </c>
      <c r="AL60" s="251">
        <f t="shared" si="33"/>
        <v>7251.53</v>
      </c>
      <c r="AM60" s="255">
        <f t="shared" si="34"/>
        <v>6336.7545714286</v>
      </c>
      <c r="AN60" s="220">
        <f t="shared" si="35"/>
        <v>1505.72344552571</v>
      </c>
      <c r="AO60" s="276">
        <f t="shared" si="36"/>
        <v>2190.2534857143</v>
      </c>
      <c r="AP60" s="221">
        <f t="shared" si="37"/>
        <v>908.159563860379</v>
      </c>
      <c r="AQ60" s="270">
        <f t="shared" si="38"/>
        <v>-4029.4981428571</v>
      </c>
      <c r="AR60" s="271">
        <f t="shared" si="39"/>
        <v>392.76071592404</v>
      </c>
      <c r="AS60" s="240">
        <f>(AL60-I60)*0.3</f>
        <v>451.717033657713</v>
      </c>
      <c r="AT60" s="239">
        <f t="shared" si="40"/>
        <v>429.131181974827</v>
      </c>
      <c r="AU60" s="272">
        <f t="shared" si="41"/>
        <v>22.5858516828856</v>
      </c>
      <c r="AV60" s="273">
        <f t="shared" si="42"/>
        <v>429.131181974827</v>
      </c>
      <c r="AW60" s="281">
        <f>VLOOKUP(B:B,重点单品考核及奖励!B:S,18,0)</f>
        <v>-175</v>
      </c>
      <c r="AX60" s="281"/>
      <c r="AY60" s="282">
        <f t="shared" si="43"/>
        <v>254.131181974827</v>
      </c>
    </row>
    <row r="61" customHeight="1" spans="1:51">
      <c r="A61" s="202">
        <v>59</v>
      </c>
      <c r="B61" s="203">
        <v>570</v>
      </c>
      <c r="C61" s="204" t="s">
        <v>117</v>
      </c>
      <c r="D61" s="204" t="s">
        <v>57</v>
      </c>
      <c r="E61" s="205">
        <v>7256.14585714286</v>
      </c>
      <c r="F61" s="205">
        <f t="shared" si="22"/>
        <v>21768.4375714286</v>
      </c>
      <c r="G61" s="206">
        <v>0.2541225</v>
      </c>
      <c r="H61" s="205">
        <v>1843.94992558179</v>
      </c>
      <c r="I61" s="205">
        <f t="shared" si="23"/>
        <v>5531.84977674537</v>
      </c>
      <c r="J61" s="218">
        <v>8707.37502857143</v>
      </c>
      <c r="K61" s="218">
        <f t="shared" si="24"/>
        <v>26122.1250857143</v>
      </c>
      <c r="L61" s="219">
        <v>0.2337927</v>
      </c>
      <c r="M61" s="218">
        <v>2035.72071784229</v>
      </c>
      <c r="N61" s="218">
        <f t="shared" si="25"/>
        <v>6107.16215352687</v>
      </c>
      <c r="O61" s="220">
        <v>10884.2187857143</v>
      </c>
      <c r="P61" s="220">
        <f t="shared" si="26"/>
        <v>32652.6563571429</v>
      </c>
      <c r="Q61" s="229">
        <v>0.2022306855</v>
      </c>
      <c r="R61" s="220">
        <v>2201.12302616698</v>
      </c>
      <c r="S61" s="220">
        <f t="shared" si="27"/>
        <v>6603.36907850094</v>
      </c>
      <c r="T61" s="146">
        <v>3</v>
      </c>
      <c r="U61" s="230">
        <v>2</v>
      </c>
      <c r="V61" s="230">
        <v>450</v>
      </c>
      <c r="W61" s="231">
        <v>18250.25</v>
      </c>
      <c r="X61" s="231">
        <v>4448.36</v>
      </c>
      <c r="Y61" s="238">
        <v>0</v>
      </c>
      <c r="Z61" s="231">
        <v>3</v>
      </c>
      <c r="AA61" s="238">
        <v>0</v>
      </c>
      <c r="AB61" s="239">
        <f t="shared" si="28"/>
        <v>-3518.1875714286</v>
      </c>
      <c r="AC61" s="239">
        <f t="shared" si="29"/>
        <v>-7871.8750857143</v>
      </c>
      <c r="AD61" s="239">
        <f t="shared" si="30"/>
        <v>-14402.4063571429</v>
      </c>
      <c r="AE61" s="245">
        <f>T61*-50</f>
        <v>-150</v>
      </c>
      <c r="AF61" s="241">
        <f t="shared" si="31"/>
        <v>600</v>
      </c>
      <c r="AG61" s="193">
        <v>0</v>
      </c>
      <c r="AH61" s="193">
        <v>0</v>
      </c>
      <c r="AI61" s="193">
        <v>1037.9</v>
      </c>
      <c r="AJ61" s="193">
        <v>199.9</v>
      </c>
      <c r="AK61" s="251">
        <f t="shared" si="32"/>
        <v>17212.35</v>
      </c>
      <c r="AL61" s="251">
        <f t="shared" si="33"/>
        <v>4248.46</v>
      </c>
      <c r="AM61" s="255">
        <f t="shared" si="34"/>
        <v>-4556.0875714286</v>
      </c>
      <c r="AN61" s="220">
        <f t="shared" si="35"/>
        <v>-1283.38977674537</v>
      </c>
      <c r="AO61" s="269">
        <f t="shared" si="36"/>
        <v>-8909.7750857143</v>
      </c>
      <c r="AP61" s="218">
        <f t="shared" si="37"/>
        <v>-1858.70215352687</v>
      </c>
      <c r="AQ61" s="270">
        <f t="shared" si="38"/>
        <v>-15440.3063571429</v>
      </c>
      <c r="AR61" s="271">
        <f t="shared" si="39"/>
        <v>-2354.90907850094</v>
      </c>
      <c r="AS61" s="202">
        <v>0</v>
      </c>
      <c r="AT61" s="239">
        <f t="shared" si="40"/>
        <v>0</v>
      </c>
      <c r="AU61" s="272">
        <f t="shared" si="41"/>
        <v>0</v>
      </c>
      <c r="AV61" s="273">
        <f t="shared" si="42"/>
        <v>-600</v>
      </c>
      <c r="AW61" s="281">
        <f>VLOOKUP(B:B,重点单品考核及奖励!B:S,18,0)</f>
        <v>-150</v>
      </c>
      <c r="AX61" s="281">
        <v>336</v>
      </c>
      <c r="AY61" s="282">
        <f t="shared" si="43"/>
        <v>-414</v>
      </c>
    </row>
    <row r="62" customHeight="1" spans="1:51">
      <c r="A62" s="202">
        <v>60</v>
      </c>
      <c r="B62" s="203">
        <v>103198</v>
      </c>
      <c r="C62" s="204" t="s">
        <v>118</v>
      </c>
      <c r="D62" s="204" t="s">
        <v>57</v>
      </c>
      <c r="E62" s="205">
        <v>7009.16142857143</v>
      </c>
      <c r="F62" s="205">
        <f t="shared" si="22"/>
        <v>21027.4842857143</v>
      </c>
      <c r="G62" s="206">
        <v>0.2324225</v>
      </c>
      <c r="H62" s="205">
        <v>1629.08682213214</v>
      </c>
      <c r="I62" s="205">
        <f t="shared" si="23"/>
        <v>4887.26046639642</v>
      </c>
      <c r="J62" s="218">
        <v>8410.99371428571</v>
      </c>
      <c r="K62" s="218">
        <f t="shared" si="24"/>
        <v>25232.9811428571</v>
      </c>
      <c r="L62" s="219">
        <v>0.2138287</v>
      </c>
      <c r="M62" s="218">
        <v>1798.51185163389</v>
      </c>
      <c r="N62" s="218">
        <f t="shared" si="25"/>
        <v>5395.53555490167</v>
      </c>
      <c r="O62" s="220">
        <v>10513.7421428571</v>
      </c>
      <c r="P62" s="220">
        <f t="shared" si="26"/>
        <v>31541.2264285713</v>
      </c>
      <c r="Q62" s="229">
        <v>0.1849618255</v>
      </c>
      <c r="R62" s="220">
        <v>1944.64093957914</v>
      </c>
      <c r="S62" s="220">
        <f t="shared" si="27"/>
        <v>5833.92281873742</v>
      </c>
      <c r="T62" s="146">
        <v>4</v>
      </c>
      <c r="U62" s="230">
        <v>3</v>
      </c>
      <c r="V62" s="230">
        <v>1040</v>
      </c>
      <c r="W62" s="231">
        <v>22104.25</v>
      </c>
      <c r="X62" s="231">
        <v>5257.56</v>
      </c>
      <c r="Y62" s="238">
        <v>2</v>
      </c>
      <c r="Z62" s="231">
        <v>1</v>
      </c>
      <c r="AA62" s="238">
        <v>4</v>
      </c>
      <c r="AB62" s="240">
        <f t="shared" si="28"/>
        <v>1076.7657142857</v>
      </c>
      <c r="AC62" s="239">
        <f t="shared" si="29"/>
        <v>-3128.7311428571</v>
      </c>
      <c r="AD62" s="239">
        <f t="shared" si="30"/>
        <v>-9436.9764285713</v>
      </c>
      <c r="AE62" s="242">
        <f>T62*100</f>
        <v>400</v>
      </c>
      <c r="AF62" s="241">
        <f t="shared" si="31"/>
        <v>640</v>
      </c>
      <c r="AG62" s="193">
        <v>1376</v>
      </c>
      <c r="AH62" s="193">
        <v>291</v>
      </c>
      <c r="AI62" s="193">
        <v>2380</v>
      </c>
      <c r="AJ62" s="193">
        <v>80</v>
      </c>
      <c r="AK62" s="251">
        <f t="shared" si="32"/>
        <v>18348.25</v>
      </c>
      <c r="AL62" s="251">
        <f t="shared" si="33"/>
        <v>4886.56</v>
      </c>
      <c r="AM62" s="255">
        <f t="shared" si="34"/>
        <v>-2679.2342857143</v>
      </c>
      <c r="AN62" s="220">
        <f t="shared" si="35"/>
        <v>-0.70046639641987</v>
      </c>
      <c r="AO62" s="269">
        <f t="shared" si="36"/>
        <v>-6884.7311428571</v>
      </c>
      <c r="AP62" s="218">
        <f t="shared" si="37"/>
        <v>-508.97555490167</v>
      </c>
      <c r="AQ62" s="270">
        <f t="shared" si="38"/>
        <v>-13192.9764285713</v>
      </c>
      <c r="AR62" s="271">
        <f t="shared" si="39"/>
        <v>-947.36281873742</v>
      </c>
      <c r="AS62" s="273">
        <v>0</v>
      </c>
      <c r="AT62" s="239">
        <f t="shared" si="40"/>
        <v>0</v>
      </c>
      <c r="AU62" s="272">
        <f t="shared" si="41"/>
        <v>0</v>
      </c>
      <c r="AV62" s="273">
        <f t="shared" si="42"/>
        <v>-640</v>
      </c>
      <c r="AW62" s="281">
        <f>VLOOKUP(B:B,重点单品考核及奖励!B:S,18,0)</f>
        <v>-125</v>
      </c>
      <c r="AX62" s="281"/>
      <c r="AY62" s="282">
        <f t="shared" si="43"/>
        <v>-765</v>
      </c>
    </row>
    <row r="63" customHeight="1" spans="1:51">
      <c r="A63" s="202">
        <v>61</v>
      </c>
      <c r="B63" s="203">
        <v>339</v>
      </c>
      <c r="C63" s="204" t="s">
        <v>119</v>
      </c>
      <c r="D63" s="204" t="s">
        <v>57</v>
      </c>
      <c r="E63" s="205">
        <v>6933.27471428571</v>
      </c>
      <c r="F63" s="205">
        <f t="shared" si="22"/>
        <v>20799.8241428571</v>
      </c>
      <c r="G63" s="206">
        <v>0.2331975</v>
      </c>
      <c r="H63" s="205">
        <v>1616.82233018464</v>
      </c>
      <c r="I63" s="205">
        <f t="shared" si="23"/>
        <v>4850.46699055392</v>
      </c>
      <c r="J63" s="218">
        <v>8319.92965714286</v>
      </c>
      <c r="K63" s="218">
        <f t="shared" si="24"/>
        <v>24959.7889714286</v>
      </c>
      <c r="L63" s="219">
        <v>0.2145417</v>
      </c>
      <c r="M63" s="218">
        <v>1784.97185252385</v>
      </c>
      <c r="N63" s="218">
        <f t="shared" si="25"/>
        <v>5354.91555757155</v>
      </c>
      <c r="O63" s="220">
        <v>10399.9120714286</v>
      </c>
      <c r="P63" s="220">
        <f t="shared" si="26"/>
        <v>31199.7362142858</v>
      </c>
      <c r="Q63" s="229">
        <v>0.1855785705</v>
      </c>
      <c r="R63" s="220">
        <v>1930.00081554141</v>
      </c>
      <c r="S63" s="220">
        <f t="shared" si="27"/>
        <v>5790.00244662423</v>
      </c>
      <c r="T63" s="146">
        <v>4</v>
      </c>
      <c r="U63" s="230">
        <v>3</v>
      </c>
      <c r="V63" s="230">
        <v>1040</v>
      </c>
      <c r="W63" s="231">
        <v>38571.2</v>
      </c>
      <c r="X63" s="231">
        <v>7251.81</v>
      </c>
      <c r="Y63" s="238">
        <v>0</v>
      </c>
      <c r="Z63" s="231">
        <v>3</v>
      </c>
      <c r="AA63" s="238">
        <v>1</v>
      </c>
      <c r="AB63" s="239">
        <f t="shared" si="28"/>
        <v>17771.3758571429</v>
      </c>
      <c r="AC63" s="239">
        <f t="shared" si="29"/>
        <v>13611.4110285714</v>
      </c>
      <c r="AD63" s="240">
        <f t="shared" si="30"/>
        <v>7371.4637857142</v>
      </c>
      <c r="AE63" s="242">
        <f>T63*260</f>
        <v>1040</v>
      </c>
      <c r="AF63" s="241">
        <f t="shared" si="31"/>
        <v>0</v>
      </c>
      <c r="AG63" s="193">
        <v>4165</v>
      </c>
      <c r="AH63" s="193">
        <v>665</v>
      </c>
      <c r="AI63" s="193">
        <v>2330</v>
      </c>
      <c r="AJ63" s="193">
        <v>175</v>
      </c>
      <c r="AK63" s="251">
        <f t="shared" si="32"/>
        <v>32076.2</v>
      </c>
      <c r="AL63" s="251">
        <f t="shared" si="33"/>
        <v>6411.81</v>
      </c>
      <c r="AM63" s="255">
        <f t="shared" si="34"/>
        <v>11276.3758571429</v>
      </c>
      <c r="AN63" s="220">
        <f t="shared" si="35"/>
        <v>1561.34300944608</v>
      </c>
      <c r="AO63" s="269">
        <f t="shared" si="36"/>
        <v>7116.4110285714</v>
      </c>
      <c r="AP63" s="218">
        <f t="shared" si="37"/>
        <v>1056.89444242845</v>
      </c>
      <c r="AQ63" s="274">
        <f t="shared" si="38"/>
        <v>876.463785714197</v>
      </c>
      <c r="AR63" s="275">
        <f t="shared" si="39"/>
        <v>621.80755337577</v>
      </c>
      <c r="AS63" s="240">
        <f>(AL63-I63)*0.4</f>
        <v>624.537203778432</v>
      </c>
      <c r="AT63" s="239">
        <f t="shared" si="40"/>
        <v>593.31034358951</v>
      </c>
      <c r="AU63" s="272">
        <f t="shared" si="41"/>
        <v>31.2268601889216</v>
      </c>
      <c r="AV63" s="273">
        <f t="shared" si="42"/>
        <v>593.31034358951</v>
      </c>
      <c r="AW63" s="281">
        <f>VLOOKUP(B:B,重点单品考核及奖励!B:S,18,0)</f>
        <v>-200</v>
      </c>
      <c r="AX63" s="281"/>
      <c r="AY63" s="282">
        <f t="shared" si="43"/>
        <v>393.31034358951</v>
      </c>
    </row>
    <row r="64" customHeight="1" spans="1:51">
      <c r="A64" s="202">
        <v>62</v>
      </c>
      <c r="B64" s="203">
        <v>101453</v>
      </c>
      <c r="C64" s="204" t="s">
        <v>120</v>
      </c>
      <c r="D64" s="204" t="s">
        <v>79</v>
      </c>
      <c r="E64" s="205">
        <v>6856.94571428572</v>
      </c>
      <c r="F64" s="205">
        <f t="shared" si="22"/>
        <v>20570.8371428572</v>
      </c>
      <c r="G64" s="206">
        <v>0.227075</v>
      </c>
      <c r="H64" s="205">
        <v>1557.04094807143</v>
      </c>
      <c r="I64" s="205">
        <f t="shared" si="23"/>
        <v>4671.12284421429</v>
      </c>
      <c r="J64" s="218">
        <v>8228.33485714286</v>
      </c>
      <c r="K64" s="218">
        <f t="shared" si="24"/>
        <v>24685.0045714286</v>
      </c>
      <c r="L64" s="219">
        <v>0.208909</v>
      </c>
      <c r="M64" s="218">
        <v>1718.97320667086</v>
      </c>
      <c r="N64" s="218">
        <f t="shared" si="25"/>
        <v>5156.91962001258</v>
      </c>
      <c r="O64" s="220">
        <v>10285.4185714286</v>
      </c>
      <c r="P64" s="220">
        <f t="shared" si="26"/>
        <v>30856.2557142858</v>
      </c>
      <c r="Q64" s="229">
        <v>0.180706285</v>
      </c>
      <c r="R64" s="220">
        <v>1858.63977971286</v>
      </c>
      <c r="S64" s="220">
        <f t="shared" si="27"/>
        <v>5575.91933913858</v>
      </c>
      <c r="T64" s="146">
        <v>4</v>
      </c>
      <c r="U64" s="230">
        <v>3</v>
      </c>
      <c r="V64" s="230">
        <v>1040</v>
      </c>
      <c r="W64" s="231">
        <v>31601.62</v>
      </c>
      <c r="X64" s="231">
        <v>8013.45</v>
      </c>
      <c r="Y64" s="238">
        <v>8</v>
      </c>
      <c r="Z64" s="231">
        <v>0</v>
      </c>
      <c r="AA64" s="238">
        <v>6</v>
      </c>
      <c r="AB64" s="239">
        <f t="shared" si="28"/>
        <v>11030.7828571428</v>
      </c>
      <c r="AC64" s="239">
        <f t="shared" si="29"/>
        <v>6916.6154285714</v>
      </c>
      <c r="AD64" s="240">
        <f t="shared" si="30"/>
        <v>745.3642857142</v>
      </c>
      <c r="AE64" s="242">
        <f>T64*260</f>
        <v>1040</v>
      </c>
      <c r="AF64" s="241">
        <f t="shared" si="31"/>
        <v>0</v>
      </c>
      <c r="AG64" s="193">
        <v>0</v>
      </c>
      <c r="AH64" s="193">
        <v>0</v>
      </c>
      <c r="AI64" s="193">
        <v>1190</v>
      </c>
      <c r="AJ64" s="193">
        <v>40</v>
      </c>
      <c r="AK64" s="251">
        <f t="shared" si="32"/>
        <v>30411.62</v>
      </c>
      <c r="AL64" s="251">
        <f t="shared" si="33"/>
        <v>7973.45</v>
      </c>
      <c r="AM64" s="255">
        <f t="shared" si="34"/>
        <v>9840.7828571428</v>
      </c>
      <c r="AN64" s="220">
        <f t="shared" si="35"/>
        <v>3302.32715578571</v>
      </c>
      <c r="AO64" s="276">
        <f t="shared" si="36"/>
        <v>5726.6154285714</v>
      </c>
      <c r="AP64" s="221">
        <f t="shared" si="37"/>
        <v>2816.53037998742</v>
      </c>
      <c r="AQ64" s="270">
        <f t="shared" si="38"/>
        <v>-444.6357142858</v>
      </c>
      <c r="AR64" s="271">
        <f t="shared" si="39"/>
        <v>2397.53066086142</v>
      </c>
      <c r="AS64" s="240">
        <f>(AL64-I64)*0.3</f>
        <v>990.698146735713</v>
      </c>
      <c r="AT64" s="239">
        <f t="shared" si="40"/>
        <v>941.163239398927</v>
      </c>
      <c r="AU64" s="272">
        <f t="shared" si="41"/>
        <v>49.5349073367856</v>
      </c>
      <c r="AV64" s="273">
        <f t="shared" si="42"/>
        <v>941.163239398927</v>
      </c>
      <c r="AW64" s="281">
        <f>VLOOKUP(B:B,重点单品考核及奖励!B:S,18,0)</f>
        <v>-100</v>
      </c>
      <c r="AX64" s="281"/>
      <c r="AY64" s="282">
        <f t="shared" si="43"/>
        <v>841.163239398927</v>
      </c>
    </row>
    <row r="65" customHeight="1" spans="1:51">
      <c r="A65" s="202">
        <v>63</v>
      </c>
      <c r="B65" s="203">
        <v>723</v>
      </c>
      <c r="C65" s="204" t="s">
        <v>121</v>
      </c>
      <c r="D65" s="204" t="s">
        <v>55</v>
      </c>
      <c r="E65" s="205">
        <v>6795.80614285714</v>
      </c>
      <c r="F65" s="205">
        <f t="shared" si="22"/>
        <v>20387.4184285714</v>
      </c>
      <c r="G65" s="206">
        <v>0.237305</v>
      </c>
      <c r="H65" s="205">
        <v>1612.67877673071</v>
      </c>
      <c r="I65" s="205">
        <f t="shared" si="23"/>
        <v>4838.03633019213</v>
      </c>
      <c r="J65" s="218">
        <v>8154.96737142857</v>
      </c>
      <c r="K65" s="218">
        <f t="shared" si="24"/>
        <v>24464.9021142857</v>
      </c>
      <c r="L65" s="219">
        <v>0.2183206</v>
      </c>
      <c r="M65" s="218">
        <v>1780.39736951071</v>
      </c>
      <c r="N65" s="218">
        <f t="shared" si="25"/>
        <v>5341.19210853213</v>
      </c>
      <c r="O65" s="220">
        <v>10193.7092142857</v>
      </c>
      <c r="P65" s="220">
        <f t="shared" si="26"/>
        <v>30581.1276428571</v>
      </c>
      <c r="Q65" s="229">
        <v>0.188847319</v>
      </c>
      <c r="R65" s="220">
        <v>1925.05465578345</v>
      </c>
      <c r="S65" s="220">
        <f t="shared" si="27"/>
        <v>5775.16396735035</v>
      </c>
      <c r="T65" s="146">
        <v>3</v>
      </c>
      <c r="U65" s="230">
        <v>3</v>
      </c>
      <c r="V65" s="230">
        <v>780</v>
      </c>
      <c r="W65" s="231">
        <v>25062.27</v>
      </c>
      <c r="X65" s="231">
        <v>5481.27</v>
      </c>
      <c r="Y65" s="238">
        <v>0</v>
      </c>
      <c r="Z65" s="231">
        <v>0</v>
      </c>
      <c r="AA65" s="238">
        <v>4</v>
      </c>
      <c r="AB65" s="239">
        <f t="shared" si="28"/>
        <v>4674.8515714286</v>
      </c>
      <c r="AC65" s="240">
        <f t="shared" si="29"/>
        <v>597.367885714302</v>
      </c>
      <c r="AD65" s="239">
        <f t="shared" si="30"/>
        <v>-5518.8576428571</v>
      </c>
      <c r="AE65" s="241">
        <f>T65*150</f>
        <v>450</v>
      </c>
      <c r="AF65" s="241">
        <f t="shared" si="31"/>
        <v>330</v>
      </c>
      <c r="AG65" s="193">
        <v>0</v>
      </c>
      <c r="AH65" s="193">
        <v>0</v>
      </c>
      <c r="AI65" s="193">
        <v>754.3</v>
      </c>
      <c r="AJ65" s="193">
        <v>111.7</v>
      </c>
      <c r="AK65" s="251">
        <f t="shared" si="32"/>
        <v>24307.97</v>
      </c>
      <c r="AL65" s="251">
        <f t="shared" si="33"/>
        <v>5369.57</v>
      </c>
      <c r="AM65" s="252">
        <f t="shared" si="34"/>
        <v>3920.5515714286</v>
      </c>
      <c r="AN65" s="223">
        <f t="shared" si="35"/>
        <v>531.533669807871</v>
      </c>
      <c r="AO65" s="269">
        <f t="shared" si="36"/>
        <v>-156.932114285697</v>
      </c>
      <c r="AP65" s="218">
        <f t="shared" si="37"/>
        <v>28.3778914678705</v>
      </c>
      <c r="AQ65" s="270">
        <f t="shared" si="38"/>
        <v>-6273.1576428571</v>
      </c>
      <c r="AR65" s="271">
        <f t="shared" si="39"/>
        <v>-405.593967350349</v>
      </c>
      <c r="AS65" s="240">
        <f>(AL65-I65)*0.25</f>
        <v>132.883417451968</v>
      </c>
      <c r="AT65" s="239">
        <f t="shared" si="40"/>
        <v>126.239246579369</v>
      </c>
      <c r="AU65" s="272">
        <f t="shared" si="41"/>
        <v>6.64417087259839</v>
      </c>
      <c r="AV65" s="273">
        <f t="shared" si="42"/>
        <v>-203.760753420631</v>
      </c>
      <c r="AW65" s="281">
        <f>VLOOKUP(B:B,重点单品考核及奖励!B:S,18,0)</f>
        <v>-100</v>
      </c>
      <c r="AX65" s="281"/>
      <c r="AY65" s="282">
        <f t="shared" si="43"/>
        <v>-303.760753420631</v>
      </c>
    </row>
    <row r="66" customHeight="1" spans="1:51">
      <c r="A66" s="202">
        <v>64</v>
      </c>
      <c r="B66" s="203">
        <v>727</v>
      </c>
      <c r="C66" s="204" t="s">
        <v>122</v>
      </c>
      <c r="D66" s="204" t="s">
        <v>57</v>
      </c>
      <c r="E66" s="205">
        <v>6660.26742857143</v>
      </c>
      <c r="F66" s="205">
        <f t="shared" si="22"/>
        <v>19980.8022857143</v>
      </c>
      <c r="G66" s="206">
        <v>0.2426525</v>
      </c>
      <c r="H66" s="205">
        <v>1616.13054221143</v>
      </c>
      <c r="I66" s="205">
        <f t="shared" si="23"/>
        <v>4848.39162663429</v>
      </c>
      <c r="J66" s="218">
        <v>7992.32091428571</v>
      </c>
      <c r="K66" s="218">
        <f t="shared" si="24"/>
        <v>23976.9627428571</v>
      </c>
      <c r="L66" s="219">
        <v>0.2232403</v>
      </c>
      <c r="M66" s="218">
        <v>1784.20811860142</v>
      </c>
      <c r="N66" s="218">
        <f t="shared" si="25"/>
        <v>5352.62435580426</v>
      </c>
      <c r="O66" s="220">
        <v>9990.40114285714</v>
      </c>
      <c r="P66" s="220">
        <f t="shared" si="26"/>
        <v>29971.2034285714</v>
      </c>
      <c r="Q66" s="229">
        <v>0.1931028595</v>
      </c>
      <c r="R66" s="220">
        <v>1929.17502823778</v>
      </c>
      <c r="S66" s="220">
        <f t="shared" si="27"/>
        <v>5787.52508471334</v>
      </c>
      <c r="T66" s="146">
        <v>3</v>
      </c>
      <c r="U66" s="230">
        <v>3</v>
      </c>
      <c r="V66" s="230">
        <v>780</v>
      </c>
      <c r="W66" s="231">
        <v>30700.02</v>
      </c>
      <c r="X66" s="231">
        <v>5628.58</v>
      </c>
      <c r="Y66" s="238">
        <v>8</v>
      </c>
      <c r="Z66" s="231">
        <v>9</v>
      </c>
      <c r="AA66" s="238">
        <v>6</v>
      </c>
      <c r="AB66" s="239">
        <f t="shared" si="28"/>
        <v>10719.2177142857</v>
      </c>
      <c r="AC66" s="239">
        <f t="shared" si="29"/>
        <v>6723.0572571429</v>
      </c>
      <c r="AD66" s="240">
        <f t="shared" si="30"/>
        <v>728.816571428601</v>
      </c>
      <c r="AE66" s="242">
        <f>T66*260</f>
        <v>780</v>
      </c>
      <c r="AF66" s="241">
        <f t="shared" si="31"/>
        <v>0</v>
      </c>
      <c r="AG66" s="193">
        <v>0</v>
      </c>
      <c r="AH66" s="193">
        <v>0</v>
      </c>
      <c r="AI66" s="193">
        <v>5355</v>
      </c>
      <c r="AJ66" s="193">
        <v>180</v>
      </c>
      <c r="AK66" s="251">
        <f t="shared" si="32"/>
        <v>25345.02</v>
      </c>
      <c r="AL66" s="251">
        <f t="shared" si="33"/>
        <v>5448.58</v>
      </c>
      <c r="AM66" s="255">
        <f t="shared" si="34"/>
        <v>5364.2177142857</v>
      </c>
      <c r="AN66" s="220">
        <f t="shared" si="35"/>
        <v>600.18837336571</v>
      </c>
      <c r="AO66" s="276">
        <f t="shared" si="36"/>
        <v>1368.0572571429</v>
      </c>
      <c r="AP66" s="221">
        <f t="shared" si="37"/>
        <v>95.9556441957402</v>
      </c>
      <c r="AQ66" s="270">
        <f t="shared" si="38"/>
        <v>-4626.1834285714</v>
      </c>
      <c r="AR66" s="271">
        <f t="shared" si="39"/>
        <v>-338.94508471334</v>
      </c>
      <c r="AS66" s="240">
        <f>(AL66-I66)*0.3</f>
        <v>180.056512009713</v>
      </c>
      <c r="AT66" s="239">
        <f t="shared" si="40"/>
        <v>171.053686409227</v>
      </c>
      <c r="AU66" s="272">
        <f t="shared" si="41"/>
        <v>9.00282560048564</v>
      </c>
      <c r="AV66" s="273">
        <f t="shared" si="42"/>
        <v>171.053686409227</v>
      </c>
      <c r="AW66" s="281">
        <f>VLOOKUP(B:B,重点单品考核及奖励!B:S,18,0)</f>
        <v>0</v>
      </c>
      <c r="AX66" s="281"/>
      <c r="AY66" s="282">
        <f t="shared" si="43"/>
        <v>171.053686409227</v>
      </c>
    </row>
    <row r="67" customHeight="1" spans="1:51">
      <c r="A67" s="202">
        <v>65</v>
      </c>
      <c r="B67" s="203">
        <v>549</v>
      </c>
      <c r="C67" s="204" t="s">
        <v>123</v>
      </c>
      <c r="D67" s="204" t="s">
        <v>60</v>
      </c>
      <c r="E67" s="205">
        <v>6524.08971428571</v>
      </c>
      <c r="F67" s="205">
        <f t="shared" si="22"/>
        <v>19572.2691428571</v>
      </c>
      <c r="G67" s="206">
        <v>0.221495</v>
      </c>
      <c r="H67" s="205">
        <v>1445.05325126571</v>
      </c>
      <c r="I67" s="205">
        <f t="shared" si="23"/>
        <v>4335.15975379713</v>
      </c>
      <c r="J67" s="218">
        <v>7828.90765714286</v>
      </c>
      <c r="K67" s="218">
        <f t="shared" si="24"/>
        <v>23486.7229714286</v>
      </c>
      <c r="L67" s="219">
        <v>0.2037754</v>
      </c>
      <c r="M67" s="218">
        <v>1595.33878939735</v>
      </c>
      <c r="N67" s="218">
        <f t="shared" si="25"/>
        <v>4786.01636819205</v>
      </c>
      <c r="O67" s="220">
        <v>9786.13457142857</v>
      </c>
      <c r="P67" s="220">
        <f t="shared" si="26"/>
        <v>29358.4037142857</v>
      </c>
      <c r="Q67" s="229">
        <v>0.176265721</v>
      </c>
      <c r="R67" s="220">
        <v>1724.96006603588</v>
      </c>
      <c r="S67" s="220">
        <f t="shared" si="27"/>
        <v>5174.88019810764</v>
      </c>
      <c r="T67" s="146">
        <v>2</v>
      </c>
      <c r="U67" s="230">
        <v>3</v>
      </c>
      <c r="V67" s="230">
        <v>520</v>
      </c>
      <c r="W67" s="231">
        <v>41185.26</v>
      </c>
      <c r="X67" s="231">
        <v>9954.14</v>
      </c>
      <c r="Y67" s="238">
        <v>2</v>
      </c>
      <c r="Z67" s="231">
        <v>0</v>
      </c>
      <c r="AA67" s="238">
        <v>3</v>
      </c>
      <c r="AB67" s="239">
        <f t="shared" si="28"/>
        <v>21612.9908571429</v>
      </c>
      <c r="AC67" s="239">
        <f t="shared" si="29"/>
        <v>17698.5370285714</v>
      </c>
      <c r="AD67" s="240">
        <f t="shared" si="30"/>
        <v>11826.8562857143</v>
      </c>
      <c r="AE67" s="242">
        <f>T67*260</f>
        <v>520</v>
      </c>
      <c r="AF67" s="241">
        <f t="shared" si="31"/>
        <v>0</v>
      </c>
      <c r="AG67" s="193">
        <v>0</v>
      </c>
      <c r="AH67" s="193">
        <v>0</v>
      </c>
      <c r="AI67" s="193">
        <v>1190</v>
      </c>
      <c r="AJ67" s="193">
        <v>40</v>
      </c>
      <c r="AK67" s="251">
        <f t="shared" si="32"/>
        <v>39995.26</v>
      </c>
      <c r="AL67" s="251">
        <f t="shared" si="33"/>
        <v>9914.14</v>
      </c>
      <c r="AM67" s="255">
        <f t="shared" si="34"/>
        <v>20422.9908571429</v>
      </c>
      <c r="AN67" s="220">
        <f t="shared" si="35"/>
        <v>5578.98024620287</v>
      </c>
      <c r="AO67" s="269">
        <f t="shared" si="36"/>
        <v>16508.5370285714</v>
      </c>
      <c r="AP67" s="218">
        <f t="shared" si="37"/>
        <v>5128.12363180795</v>
      </c>
      <c r="AQ67" s="274">
        <f t="shared" si="38"/>
        <v>10636.8562857143</v>
      </c>
      <c r="AR67" s="275">
        <f t="shared" si="39"/>
        <v>4739.25980189236</v>
      </c>
      <c r="AS67" s="240">
        <f>(AL67-I67)*0.4</f>
        <v>2231.59209848115</v>
      </c>
      <c r="AT67" s="239">
        <f t="shared" si="40"/>
        <v>2120.01249355709</v>
      </c>
      <c r="AU67" s="272">
        <f t="shared" si="41"/>
        <v>111.579604924057</v>
      </c>
      <c r="AV67" s="273">
        <f t="shared" si="42"/>
        <v>2120.01249355709</v>
      </c>
      <c r="AW67" s="281">
        <f>VLOOKUP(B:B,重点单品考核及奖励!B:S,18,0)</f>
        <v>-50</v>
      </c>
      <c r="AX67" s="281">
        <v>336</v>
      </c>
      <c r="AY67" s="282">
        <f t="shared" si="43"/>
        <v>2406.01249355709</v>
      </c>
    </row>
    <row r="68" customHeight="1" spans="1:51">
      <c r="A68" s="202">
        <v>66</v>
      </c>
      <c r="B68" s="203">
        <v>752</v>
      </c>
      <c r="C68" s="204" t="s">
        <v>124</v>
      </c>
      <c r="D68" s="204" t="s">
        <v>57</v>
      </c>
      <c r="E68" s="205">
        <v>5799.03542857143</v>
      </c>
      <c r="F68" s="205">
        <f t="shared" ref="F68:F99" si="44">E68*3</f>
        <v>17397.1062857143</v>
      </c>
      <c r="G68" s="206">
        <v>0.21018</v>
      </c>
      <c r="H68" s="205">
        <v>1218.84126637714</v>
      </c>
      <c r="I68" s="205">
        <f t="shared" ref="I68:I99" si="45">H68*3</f>
        <v>3656.52379913142</v>
      </c>
      <c r="J68" s="218">
        <v>6958.84251428571</v>
      </c>
      <c r="K68" s="218">
        <f t="shared" ref="K68:K99" si="46">J68*3</f>
        <v>20876.5275428571</v>
      </c>
      <c r="L68" s="219">
        <v>0.1933656</v>
      </c>
      <c r="M68" s="218">
        <v>1345.60075808037</v>
      </c>
      <c r="N68" s="218">
        <f t="shared" ref="N68:N99" si="47">M68*3</f>
        <v>4036.80227424111</v>
      </c>
      <c r="O68" s="220">
        <v>8698.55314285714</v>
      </c>
      <c r="P68" s="220">
        <f t="shared" ref="P68:P99" si="48">O68*3</f>
        <v>26095.6594285714</v>
      </c>
      <c r="Q68" s="229">
        <v>0.167261244</v>
      </c>
      <c r="R68" s="220">
        <v>1454.9308196744</v>
      </c>
      <c r="S68" s="220">
        <f t="shared" ref="S68:S99" si="49">R68*3</f>
        <v>4364.7924590232</v>
      </c>
      <c r="T68" s="145">
        <v>3</v>
      </c>
      <c r="U68" s="230">
        <v>1</v>
      </c>
      <c r="V68" s="230">
        <v>300</v>
      </c>
      <c r="W68" s="231">
        <v>20987.43</v>
      </c>
      <c r="X68" s="231">
        <v>4099.35</v>
      </c>
      <c r="Y68" s="238">
        <v>4</v>
      </c>
      <c r="Z68" s="231">
        <v>3</v>
      </c>
      <c r="AA68" s="238">
        <v>0</v>
      </c>
      <c r="AB68" s="240">
        <f t="shared" ref="AB68:AB99" si="50">W68-F68</f>
        <v>3590.32371428571</v>
      </c>
      <c r="AC68" s="240">
        <f t="shared" ref="AC68:AC99" si="51">W68-K68</f>
        <v>110.902457142867</v>
      </c>
      <c r="AD68" s="239">
        <f t="shared" ref="AD68:AD99" si="52">W68-P68</f>
        <v>-5108.22942857142</v>
      </c>
      <c r="AE68" s="241">
        <f>T68*100</f>
        <v>300</v>
      </c>
      <c r="AF68" s="241">
        <f t="shared" ref="AF68:AF99" si="53">V68-AE68</f>
        <v>0</v>
      </c>
      <c r="AG68" s="193">
        <v>0</v>
      </c>
      <c r="AH68" s="193">
        <v>0</v>
      </c>
      <c r="AI68" s="193">
        <v>0</v>
      </c>
      <c r="AJ68" s="193">
        <v>0</v>
      </c>
      <c r="AK68" s="251">
        <f t="shared" ref="AK68:AK99" si="54">W68-AG68-AI68</f>
        <v>20987.43</v>
      </c>
      <c r="AL68" s="251">
        <f t="shared" ref="AL68:AL99" si="55">X68-AH68-AJ68</f>
        <v>4099.35</v>
      </c>
      <c r="AM68" s="255">
        <f t="shared" ref="AM68:AM98" si="56">AK68-F68</f>
        <v>3590.3237142857</v>
      </c>
      <c r="AN68" s="220">
        <f t="shared" ref="AN68:AN98" si="57">AL68-I68</f>
        <v>442.82620086858</v>
      </c>
      <c r="AO68" s="276">
        <f t="shared" ref="AO68:AO98" si="58">AK68-K68</f>
        <v>110.9024571429</v>
      </c>
      <c r="AP68" s="221">
        <f t="shared" ref="AP68:AP98" si="59">AL68-N68</f>
        <v>62.5477257588905</v>
      </c>
      <c r="AQ68" s="270">
        <f t="shared" ref="AQ68:AQ98" si="60">AK68-P68</f>
        <v>-5108.2294285714</v>
      </c>
      <c r="AR68" s="271">
        <f t="shared" ref="AR68:AR98" si="61">AL68-S68</f>
        <v>-265.442459023199</v>
      </c>
      <c r="AS68" s="240">
        <f>(AL68-I68)*0.3</f>
        <v>132.847860260574</v>
      </c>
      <c r="AT68" s="239">
        <f t="shared" ref="AT68:AT98" si="62">AS68*0.95</f>
        <v>126.205467247545</v>
      </c>
      <c r="AU68" s="272">
        <f t="shared" ref="AU68:AU98" si="63">AS68*0.05</f>
        <v>6.6423930130287</v>
      </c>
      <c r="AV68" s="273">
        <f t="shared" ref="AV68:AV98" si="64">AT68-AF68</f>
        <v>126.205467247545</v>
      </c>
      <c r="AW68" s="281">
        <f>VLOOKUP(B:B,重点单品考核及奖励!B:S,18,0)</f>
        <v>-50</v>
      </c>
      <c r="AX68" s="281"/>
      <c r="AY68" s="282">
        <f t="shared" ref="AY68:AY98" si="65">AV68+AW68+AX68</f>
        <v>76.205467247545</v>
      </c>
    </row>
    <row r="69" customHeight="1" spans="1:51">
      <c r="A69" s="202">
        <v>67</v>
      </c>
      <c r="B69" s="203">
        <v>591</v>
      </c>
      <c r="C69" s="204" t="s">
        <v>125</v>
      </c>
      <c r="D69" s="204" t="s">
        <v>60</v>
      </c>
      <c r="E69" s="205">
        <v>7039.85428571429</v>
      </c>
      <c r="F69" s="205">
        <f t="shared" si="44"/>
        <v>21119.5628571429</v>
      </c>
      <c r="G69" s="206">
        <v>0.250635</v>
      </c>
      <c r="H69" s="205">
        <v>1764.4338789</v>
      </c>
      <c r="I69" s="205">
        <f t="shared" si="45"/>
        <v>5293.3016367</v>
      </c>
      <c r="J69" s="218">
        <v>8447.82514285714</v>
      </c>
      <c r="K69" s="218">
        <f t="shared" si="46"/>
        <v>25343.4754285714</v>
      </c>
      <c r="L69" s="219">
        <v>0.2305842</v>
      </c>
      <c r="M69" s="218">
        <v>1947.9350023056</v>
      </c>
      <c r="N69" s="218">
        <f t="shared" si="47"/>
        <v>5843.8050069168</v>
      </c>
      <c r="O69" s="220">
        <v>10559.7814285714</v>
      </c>
      <c r="P69" s="220">
        <f t="shared" si="48"/>
        <v>31679.3442857142</v>
      </c>
      <c r="Q69" s="229">
        <v>0.199455333</v>
      </c>
      <c r="R69" s="220">
        <v>2106.20472124293</v>
      </c>
      <c r="S69" s="220">
        <f t="shared" si="49"/>
        <v>6318.61416372879</v>
      </c>
      <c r="T69" s="146">
        <v>4</v>
      </c>
      <c r="U69" s="230">
        <v>3</v>
      </c>
      <c r="V69" s="230">
        <v>1040</v>
      </c>
      <c r="W69" s="231">
        <v>31866.63</v>
      </c>
      <c r="X69" s="231">
        <v>6500.39</v>
      </c>
      <c r="Y69" s="238">
        <v>8</v>
      </c>
      <c r="Z69" s="231">
        <v>0</v>
      </c>
      <c r="AA69" s="238">
        <v>5</v>
      </c>
      <c r="AB69" s="239">
        <f t="shared" si="50"/>
        <v>10747.0671428571</v>
      </c>
      <c r="AC69" s="239">
        <f t="shared" si="51"/>
        <v>6523.15457142858</v>
      </c>
      <c r="AD69" s="240">
        <f t="shared" si="52"/>
        <v>187.285714285801</v>
      </c>
      <c r="AE69" s="242">
        <f>T69*260</f>
        <v>1040</v>
      </c>
      <c r="AF69" s="241">
        <f t="shared" si="53"/>
        <v>0</v>
      </c>
      <c r="AG69" s="193">
        <v>960</v>
      </c>
      <c r="AH69" s="193">
        <v>192</v>
      </c>
      <c r="AI69" s="193">
        <v>7140</v>
      </c>
      <c r="AJ69" s="193">
        <v>240</v>
      </c>
      <c r="AK69" s="251">
        <f t="shared" si="54"/>
        <v>23766.63</v>
      </c>
      <c r="AL69" s="251">
        <f t="shared" si="55"/>
        <v>6068.39</v>
      </c>
      <c r="AM69" s="252">
        <f t="shared" si="56"/>
        <v>2647.0671428571</v>
      </c>
      <c r="AN69" s="223">
        <f t="shared" si="57"/>
        <v>775.0883633</v>
      </c>
      <c r="AO69" s="269">
        <f t="shared" si="58"/>
        <v>-1576.8454285714</v>
      </c>
      <c r="AP69" s="218">
        <f t="shared" si="59"/>
        <v>224.5849930832</v>
      </c>
      <c r="AQ69" s="270">
        <f t="shared" si="60"/>
        <v>-7912.7142857142</v>
      </c>
      <c r="AR69" s="271">
        <f t="shared" si="61"/>
        <v>-250.22416372879</v>
      </c>
      <c r="AS69" s="240">
        <f>(AL69-I69)*0.25</f>
        <v>193.772090825</v>
      </c>
      <c r="AT69" s="239">
        <f t="shared" si="62"/>
        <v>184.08348628375</v>
      </c>
      <c r="AU69" s="272">
        <f t="shared" si="63"/>
        <v>9.68860454125</v>
      </c>
      <c r="AV69" s="273">
        <f t="shared" si="64"/>
        <v>184.08348628375</v>
      </c>
      <c r="AW69" s="281">
        <f>VLOOKUP(B:B,重点单品考核及奖励!B:S,18,0)</f>
        <v>-100</v>
      </c>
      <c r="AX69" s="281"/>
      <c r="AY69" s="282">
        <f t="shared" si="65"/>
        <v>84.08348628375</v>
      </c>
    </row>
    <row r="70" s="181" customFormat="1" customHeight="1" spans="1:51">
      <c r="A70" s="285">
        <v>68</v>
      </c>
      <c r="B70" s="286">
        <v>102565</v>
      </c>
      <c r="C70" s="287" t="s">
        <v>126</v>
      </c>
      <c r="D70" s="287" t="s">
        <v>57</v>
      </c>
      <c r="E70" s="288">
        <v>6309.54514285714</v>
      </c>
      <c r="F70" s="288">
        <f t="shared" si="44"/>
        <v>18928.6354285714</v>
      </c>
      <c r="G70" s="289">
        <v>0.259625</v>
      </c>
      <c r="H70" s="288">
        <v>1638.11565771429</v>
      </c>
      <c r="I70" s="288">
        <f t="shared" si="45"/>
        <v>4914.34697314287</v>
      </c>
      <c r="J70" s="293">
        <v>7571.45417142857</v>
      </c>
      <c r="K70" s="293">
        <f t="shared" si="46"/>
        <v>22714.3625142857</v>
      </c>
      <c r="L70" s="294">
        <v>0.238855</v>
      </c>
      <c r="M70" s="293">
        <v>1808.47968611657</v>
      </c>
      <c r="N70" s="293">
        <f t="shared" si="47"/>
        <v>5425.43905834971</v>
      </c>
      <c r="O70" s="295">
        <v>9464.31771428571</v>
      </c>
      <c r="P70" s="295">
        <f t="shared" si="48"/>
        <v>28392.9531428571</v>
      </c>
      <c r="Q70" s="299">
        <v>0.206609575</v>
      </c>
      <c r="R70" s="295">
        <v>1955.41866061354</v>
      </c>
      <c r="S70" s="295">
        <f t="shared" si="49"/>
        <v>5866.25598184062</v>
      </c>
      <c r="T70" s="300">
        <v>3</v>
      </c>
      <c r="U70" s="301">
        <v>3</v>
      </c>
      <c r="V70" s="301">
        <v>780</v>
      </c>
      <c r="W70" s="302">
        <v>15705.52</v>
      </c>
      <c r="X70" s="302">
        <v>5068.98</v>
      </c>
      <c r="Y70" s="305">
        <v>0</v>
      </c>
      <c r="Z70" s="302">
        <v>0</v>
      </c>
      <c r="AA70" s="305">
        <v>0</v>
      </c>
      <c r="AB70" s="306">
        <f t="shared" si="50"/>
        <v>-3223.11542857142</v>
      </c>
      <c r="AC70" s="306">
        <f t="shared" si="51"/>
        <v>-7008.84251428571</v>
      </c>
      <c r="AD70" s="306">
        <f t="shared" si="52"/>
        <v>-12687.4331428571</v>
      </c>
      <c r="AE70" s="307">
        <f>T70*-50</f>
        <v>-150</v>
      </c>
      <c r="AF70" s="308">
        <f t="shared" si="53"/>
        <v>930</v>
      </c>
      <c r="AG70" s="312">
        <v>0</v>
      </c>
      <c r="AH70" s="312">
        <v>0</v>
      </c>
      <c r="AI70" s="312">
        <v>0</v>
      </c>
      <c r="AJ70" s="312">
        <v>0</v>
      </c>
      <c r="AK70" s="313">
        <f t="shared" si="54"/>
        <v>15705.52</v>
      </c>
      <c r="AL70" s="313">
        <f t="shared" si="55"/>
        <v>5068.98</v>
      </c>
      <c r="AM70" s="314">
        <f t="shared" si="56"/>
        <v>-3223.1154285714</v>
      </c>
      <c r="AN70" s="295">
        <f t="shared" si="57"/>
        <v>154.633026857129</v>
      </c>
      <c r="AO70" s="318">
        <f t="shared" si="58"/>
        <v>-7008.8425142857</v>
      </c>
      <c r="AP70" s="293">
        <f t="shared" si="59"/>
        <v>-356.45905834971</v>
      </c>
      <c r="AQ70" s="319">
        <f t="shared" si="60"/>
        <v>-12687.4331428571</v>
      </c>
      <c r="AR70" s="320">
        <f t="shared" si="61"/>
        <v>-797.27598184062</v>
      </c>
      <c r="AS70" s="285">
        <v>0</v>
      </c>
      <c r="AT70" s="306">
        <f t="shared" si="62"/>
        <v>0</v>
      </c>
      <c r="AU70" s="306">
        <f t="shared" si="63"/>
        <v>0</v>
      </c>
      <c r="AV70" s="273">
        <f t="shared" si="64"/>
        <v>-930</v>
      </c>
      <c r="AW70" s="301">
        <f>VLOOKUP(B:B,重点单品考核及奖励!B:S,18,0)</f>
        <v>-225</v>
      </c>
      <c r="AX70" s="281"/>
      <c r="AY70" s="282">
        <f t="shared" si="65"/>
        <v>-1155</v>
      </c>
    </row>
    <row r="71" customHeight="1" spans="1:51">
      <c r="A71" s="202">
        <v>69</v>
      </c>
      <c r="B71" s="203">
        <v>743</v>
      </c>
      <c r="C71" s="204" t="s">
        <v>127</v>
      </c>
      <c r="D71" s="204" t="s">
        <v>63</v>
      </c>
      <c r="E71" s="205">
        <v>6220.34357142857</v>
      </c>
      <c r="F71" s="205">
        <f t="shared" si="44"/>
        <v>18661.0307142857</v>
      </c>
      <c r="G71" s="206">
        <v>0.2657475</v>
      </c>
      <c r="H71" s="205">
        <v>1653.04075324821</v>
      </c>
      <c r="I71" s="205">
        <f t="shared" si="45"/>
        <v>4959.12225974463</v>
      </c>
      <c r="J71" s="218">
        <v>7464.41228571428</v>
      </c>
      <c r="K71" s="218">
        <f t="shared" si="46"/>
        <v>22393.2368571428</v>
      </c>
      <c r="L71" s="219">
        <v>0.2444877</v>
      </c>
      <c r="M71" s="218">
        <v>1824.95699158603</v>
      </c>
      <c r="N71" s="218">
        <f t="shared" si="47"/>
        <v>5474.87097475809</v>
      </c>
      <c r="O71" s="220">
        <v>9330.51535714286</v>
      </c>
      <c r="P71" s="220">
        <f t="shared" si="48"/>
        <v>27991.5460714286</v>
      </c>
      <c r="Q71" s="229">
        <v>0.2114818605</v>
      </c>
      <c r="R71" s="220">
        <v>1973.23474715239</v>
      </c>
      <c r="S71" s="220">
        <f t="shared" si="49"/>
        <v>5919.70424145717</v>
      </c>
      <c r="T71" s="146">
        <v>3</v>
      </c>
      <c r="U71" s="230">
        <v>3</v>
      </c>
      <c r="V71" s="230">
        <v>780</v>
      </c>
      <c r="W71" s="231">
        <v>30770.35</v>
      </c>
      <c r="X71" s="231">
        <v>7288.92</v>
      </c>
      <c r="Y71" s="238">
        <v>0</v>
      </c>
      <c r="Z71" s="231">
        <v>1</v>
      </c>
      <c r="AA71" s="238">
        <v>4</v>
      </c>
      <c r="AB71" s="239">
        <f t="shared" si="50"/>
        <v>12109.3192857143</v>
      </c>
      <c r="AC71" s="239">
        <f t="shared" si="51"/>
        <v>8377.11314285716</v>
      </c>
      <c r="AD71" s="240">
        <f t="shared" si="52"/>
        <v>2778.80392857142</v>
      </c>
      <c r="AE71" s="242">
        <f>T71*260</f>
        <v>780</v>
      </c>
      <c r="AF71" s="241">
        <f t="shared" si="53"/>
        <v>0</v>
      </c>
      <c r="AG71" s="193">
        <v>0</v>
      </c>
      <c r="AH71" s="193">
        <v>0</v>
      </c>
      <c r="AI71" s="193">
        <v>634.9</v>
      </c>
      <c r="AJ71" s="193">
        <v>25.93</v>
      </c>
      <c r="AK71" s="251">
        <f t="shared" si="54"/>
        <v>30135.45</v>
      </c>
      <c r="AL71" s="251">
        <f t="shared" si="55"/>
        <v>7262.99</v>
      </c>
      <c r="AM71" s="255">
        <f t="shared" si="56"/>
        <v>11474.4192857143</v>
      </c>
      <c r="AN71" s="220">
        <f t="shared" si="57"/>
        <v>2303.86774025537</v>
      </c>
      <c r="AO71" s="269">
        <f t="shared" si="58"/>
        <v>7742.2131428572</v>
      </c>
      <c r="AP71" s="218">
        <f t="shared" si="59"/>
        <v>1788.11902524191</v>
      </c>
      <c r="AQ71" s="274">
        <f t="shared" si="60"/>
        <v>2143.9039285714</v>
      </c>
      <c r="AR71" s="275">
        <f t="shared" si="61"/>
        <v>1343.28575854283</v>
      </c>
      <c r="AS71" s="240">
        <f>(AL71-I71)*0.4</f>
        <v>921.547096102148</v>
      </c>
      <c r="AT71" s="239">
        <f t="shared" si="62"/>
        <v>875.46974129704</v>
      </c>
      <c r="AU71" s="272">
        <f t="shared" si="63"/>
        <v>46.0773548051074</v>
      </c>
      <c r="AV71" s="273">
        <f t="shared" si="64"/>
        <v>875.46974129704</v>
      </c>
      <c r="AW71" s="281">
        <f>VLOOKUP(B:B,重点单品考核及奖励!B:S,18,0)</f>
        <v>-125</v>
      </c>
      <c r="AX71" s="281"/>
      <c r="AY71" s="282">
        <f t="shared" si="65"/>
        <v>750.46974129704</v>
      </c>
    </row>
    <row r="72" customHeight="1" spans="1:51">
      <c r="A72" s="202">
        <v>70</v>
      </c>
      <c r="B72" s="203">
        <v>717</v>
      </c>
      <c r="C72" s="204" t="s">
        <v>128</v>
      </c>
      <c r="D72" s="204" t="s">
        <v>60</v>
      </c>
      <c r="E72" s="205">
        <v>6148.31657142857</v>
      </c>
      <c r="F72" s="205">
        <f t="shared" si="44"/>
        <v>18444.9497142857</v>
      </c>
      <c r="G72" s="206">
        <v>0.253735</v>
      </c>
      <c r="H72" s="205">
        <v>1560.04310525143</v>
      </c>
      <c r="I72" s="205">
        <f t="shared" si="45"/>
        <v>4680.12931575429</v>
      </c>
      <c r="J72" s="218">
        <v>7377.97988571429</v>
      </c>
      <c r="K72" s="218">
        <f t="shared" si="46"/>
        <v>22133.9396571429</v>
      </c>
      <c r="L72" s="219">
        <v>0.2334362</v>
      </c>
      <c r="M72" s="218">
        <v>1722.28758819758</v>
      </c>
      <c r="N72" s="218">
        <f t="shared" si="47"/>
        <v>5166.86276459274</v>
      </c>
      <c r="O72" s="220">
        <v>9222.47485714286</v>
      </c>
      <c r="P72" s="220">
        <f t="shared" si="48"/>
        <v>27667.4245714286</v>
      </c>
      <c r="Q72" s="229">
        <v>0.201922313</v>
      </c>
      <c r="R72" s="220">
        <v>1862.22345473863</v>
      </c>
      <c r="S72" s="220">
        <f t="shared" si="49"/>
        <v>5586.67036421589</v>
      </c>
      <c r="T72" s="171">
        <v>2</v>
      </c>
      <c r="U72" s="230">
        <v>3</v>
      </c>
      <c r="V72" s="230">
        <v>520</v>
      </c>
      <c r="W72" s="231">
        <v>29115.88</v>
      </c>
      <c r="X72" s="231">
        <v>6135.03</v>
      </c>
      <c r="Y72" s="238">
        <v>2</v>
      </c>
      <c r="Z72" s="231">
        <v>1</v>
      </c>
      <c r="AA72" s="238">
        <v>2</v>
      </c>
      <c r="AB72" s="239">
        <f t="shared" si="50"/>
        <v>10670.9302857143</v>
      </c>
      <c r="AC72" s="239">
        <f t="shared" si="51"/>
        <v>6981.94034285713</v>
      </c>
      <c r="AD72" s="240">
        <f t="shared" si="52"/>
        <v>1448.45542857142</v>
      </c>
      <c r="AE72" s="242">
        <f>T72*260</f>
        <v>520</v>
      </c>
      <c r="AF72" s="241">
        <f t="shared" si="53"/>
        <v>0</v>
      </c>
      <c r="AG72" s="193">
        <v>0</v>
      </c>
      <c r="AH72" s="193">
        <v>0</v>
      </c>
      <c r="AI72" s="193">
        <v>1190</v>
      </c>
      <c r="AJ72" s="193">
        <v>40</v>
      </c>
      <c r="AK72" s="251">
        <f t="shared" si="54"/>
        <v>27925.88</v>
      </c>
      <c r="AL72" s="251">
        <f t="shared" si="55"/>
        <v>6095.03</v>
      </c>
      <c r="AM72" s="255">
        <f t="shared" si="56"/>
        <v>9480.9302857143</v>
      </c>
      <c r="AN72" s="220">
        <f t="shared" si="57"/>
        <v>1414.90068424571</v>
      </c>
      <c r="AO72" s="269">
        <f t="shared" si="58"/>
        <v>5791.9403428571</v>
      </c>
      <c r="AP72" s="218">
        <f t="shared" si="59"/>
        <v>928.16723540726</v>
      </c>
      <c r="AQ72" s="274">
        <f t="shared" si="60"/>
        <v>258.4554285714</v>
      </c>
      <c r="AR72" s="275">
        <f t="shared" si="61"/>
        <v>508.35963578411</v>
      </c>
      <c r="AS72" s="240">
        <f>(AL72-I72)*0.4</f>
        <v>565.960273698284</v>
      </c>
      <c r="AT72" s="239">
        <f t="shared" si="62"/>
        <v>537.66226001337</v>
      </c>
      <c r="AU72" s="272">
        <f t="shared" si="63"/>
        <v>28.2980136849142</v>
      </c>
      <c r="AV72" s="273">
        <f t="shared" si="64"/>
        <v>537.66226001337</v>
      </c>
      <c r="AW72" s="281">
        <f>VLOOKUP(B:B,重点单品考核及奖励!B:S,18,0)</f>
        <v>-25</v>
      </c>
      <c r="AX72" s="281"/>
      <c r="AY72" s="282">
        <f t="shared" si="65"/>
        <v>512.66226001337</v>
      </c>
    </row>
    <row r="73" customHeight="1" spans="1:51">
      <c r="A73" s="202">
        <v>71</v>
      </c>
      <c r="B73" s="203">
        <v>733</v>
      </c>
      <c r="C73" s="204" t="s">
        <v>129</v>
      </c>
      <c r="D73" s="204" t="s">
        <v>63</v>
      </c>
      <c r="E73" s="205">
        <v>6064.08171428571</v>
      </c>
      <c r="F73" s="205">
        <f t="shared" si="44"/>
        <v>18192.2451428571</v>
      </c>
      <c r="G73" s="206">
        <v>0.223355</v>
      </c>
      <c r="H73" s="205">
        <v>1354.44297129429</v>
      </c>
      <c r="I73" s="205">
        <f t="shared" si="45"/>
        <v>4063.32891388287</v>
      </c>
      <c r="J73" s="218">
        <v>7276.89805714286</v>
      </c>
      <c r="K73" s="218">
        <f t="shared" si="46"/>
        <v>21830.6941714286</v>
      </c>
      <c r="L73" s="219">
        <v>0.2054866</v>
      </c>
      <c r="M73" s="218">
        <v>1495.30504030889</v>
      </c>
      <c r="N73" s="218">
        <f t="shared" si="47"/>
        <v>4485.91512092667</v>
      </c>
      <c r="O73" s="220">
        <v>9096.12257142857</v>
      </c>
      <c r="P73" s="220">
        <f t="shared" si="48"/>
        <v>27288.3677142857</v>
      </c>
      <c r="Q73" s="229">
        <v>0.177745909</v>
      </c>
      <c r="R73" s="220">
        <v>1616.79857483399</v>
      </c>
      <c r="S73" s="220">
        <f t="shared" si="49"/>
        <v>4850.39572450197</v>
      </c>
      <c r="T73" s="146">
        <v>3</v>
      </c>
      <c r="U73" s="230">
        <v>3</v>
      </c>
      <c r="V73" s="230">
        <v>780</v>
      </c>
      <c r="W73" s="231">
        <v>18779.78</v>
      </c>
      <c r="X73" s="231">
        <v>5035.94</v>
      </c>
      <c r="Y73" s="238">
        <v>6</v>
      </c>
      <c r="Z73" s="231">
        <v>0</v>
      </c>
      <c r="AA73" s="238">
        <v>0</v>
      </c>
      <c r="AB73" s="240">
        <f t="shared" si="50"/>
        <v>587.534857142869</v>
      </c>
      <c r="AC73" s="239">
        <f t="shared" si="51"/>
        <v>-3050.91417142858</v>
      </c>
      <c r="AD73" s="239">
        <f t="shared" si="52"/>
        <v>-8508.58771428571</v>
      </c>
      <c r="AE73" s="242">
        <f>T73*100</f>
        <v>300</v>
      </c>
      <c r="AF73" s="241">
        <f t="shared" si="53"/>
        <v>480</v>
      </c>
      <c r="AG73" s="193">
        <v>0</v>
      </c>
      <c r="AH73" s="193">
        <v>0</v>
      </c>
      <c r="AI73" s="193">
        <v>636.6</v>
      </c>
      <c r="AJ73" s="193">
        <v>99.372</v>
      </c>
      <c r="AK73" s="251">
        <f t="shared" si="54"/>
        <v>18143.18</v>
      </c>
      <c r="AL73" s="251">
        <f t="shared" si="55"/>
        <v>4936.568</v>
      </c>
      <c r="AM73" s="255">
        <f t="shared" si="56"/>
        <v>-49.0651428571</v>
      </c>
      <c r="AN73" s="220">
        <f t="shared" si="57"/>
        <v>873.239086117129</v>
      </c>
      <c r="AO73" s="269">
        <f t="shared" si="58"/>
        <v>-3687.5141714286</v>
      </c>
      <c r="AP73" s="218">
        <f t="shared" si="59"/>
        <v>450.652879073329</v>
      </c>
      <c r="AQ73" s="270">
        <f t="shared" si="60"/>
        <v>-9145.1877142857</v>
      </c>
      <c r="AR73" s="271">
        <f t="shared" si="61"/>
        <v>86.1722754980292</v>
      </c>
      <c r="AS73" s="273">
        <v>0</v>
      </c>
      <c r="AT73" s="239">
        <f t="shared" si="62"/>
        <v>0</v>
      </c>
      <c r="AU73" s="272">
        <f t="shared" si="63"/>
        <v>0</v>
      </c>
      <c r="AV73" s="273">
        <f t="shared" si="64"/>
        <v>-480</v>
      </c>
      <c r="AW73" s="281">
        <f>VLOOKUP(B:B,重点单品考核及奖励!B:S,18,0)</f>
        <v>-150</v>
      </c>
      <c r="AX73" s="281"/>
      <c r="AY73" s="282">
        <f t="shared" si="65"/>
        <v>-630</v>
      </c>
    </row>
    <row r="74" customHeight="1" spans="1:51">
      <c r="A74" s="202">
        <v>72</v>
      </c>
      <c r="B74" s="203">
        <v>539</v>
      </c>
      <c r="C74" s="204" t="s">
        <v>130</v>
      </c>
      <c r="D74" s="204" t="s">
        <v>60</v>
      </c>
      <c r="E74" s="205">
        <v>5975.99742857143</v>
      </c>
      <c r="F74" s="205">
        <f t="shared" si="44"/>
        <v>17927.9922857143</v>
      </c>
      <c r="G74" s="206">
        <v>0.25482</v>
      </c>
      <c r="H74" s="205">
        <v>1522.80366474857</v>
      </c>
      <c r="I74" s="205">
        <f t="shared" si="45"/>
        <v>4568.41099424571</v>
      </c>
      <c r="J74" s="218">
        <v>7171.19691428571</v>
      </c>
      <c r="K74" s="218">
        <f t="shared" si="46"/>
        <v>21513.5907428571</v>
      </c>
      <c r="L74" s="219">
        <v>0.2344344</v>
      </c>
      <c r="M74" s="218">
        <v>1681.17524588242</v>
      </c>
      <c r="N74" s="218">
        <f t="shared" si="47"/>
        <v>5043.52573764726</v>
      </c>
      <c r="O74" s="220">
        <v>8963.99614285714</v>
      </c>
      <c r="P74" s="220">
        <f t="shared" si="48"/>
        <v>26891.9884285714</v>
      </c>
      <c r="Q74" s="229">
        <v>0.202785756</v>
      </c>
      <c r="R74" s="220">
        <v>1817.77073461037</v>
      </c>
      <c r="S74" s="220">
        <f t="shared" si="49"/>
        <v>5453.31220383111</v>
      </c>
      <c r="T74" s="146">
        <v>3</v>
      </c>
      <c r="U74" s="230">
        <v>3</v>
      </c>
      <c r="V74" s="230">
        <v>780</v>
      </c>
      <c r="W74" s="231">
        <v>37495.71</v>
      </c>
      <c r="X74" s="231">
        <v>8671.76</v>
      </c>
      <c r="Y74" s="238">
        <v>3</v>
      </c>
      <c r="Z74" s="231">
        <v>0</v>
      </c>
      <c r="AA74" s="238">
        <v>3</v>
      </c>
      <c r="AB74" s="239">
        <f t="shared" si="50"/>
        <v>19567.7177142857</v>
      </c>
      <c r="AC74" s="239">
        <f t="shared" si="51"/>
        <v>15982.1192571429</v>
      </c>
      <c r="AD74" s="240">
        <f t="shared" si="52"/>
        <v>10603.7215714286</v>
      </c>
      <c r="AE74" s="242">
        <f>T74*260</f>
        <v>780</v>
      </c>
      <c r="AF74" s="241">
        <f t="shared" si="53"/>
        <v>0</v>
      </c>
      <c r="AG74" s="193">
        <v>1120</v>
      </c>
      <c r="AH74" s="193">
        <v>245</v>
      </c>
      <c r="AI74" s="193">
        <v>3570</v>
      </c>
      <c r="AJ74" s="193">
        <v>120</v>
      </c>
      <c r="AK74" s="251">
        <f t="shared" si="54"/>
        <v>32805.71</v>
      </c>
      <c r="AL74" s="251">
        <f t="shared" si="55"/>
        <v>8306.76</v>
      </c>
      <c r="AM74" s="255">
        <f t="shared" si="56"/>
        <v>14877.7177142857</v>
      </c>
      <c r="AN74" s="220">
        <f t="shared" si="57"/>
        <v>3738.34900575429</v>
      </c>
      <c r="AO74" s="269">
        <f t="shared" si="58"/>
        <v>11292.1192571429</v>
      </c>
      <c r="AP74" s="218">
        <f t="shared" si="59"/>
        <v>3263.23426235274</v>
      </c>
      <c r="AQ74" s="274">
        <f t="shared" si="60"/>
        <v>5913.7215714286</v>
      </c>
      <c r="AR74" s="275">
        <f t="shared" si="61"/>
        <v>2853.44779616889</v>
      </c>
      <c r="AS74" s="240">
        <f>(AL74-I74)*0.4</f>
        <v>1495.33960230172</v>
      </c>
      <c r="AT74" s="239">
        <f t="shared" si="62"/>
        <v>1420.57262218663</v>
      </c>
      <c r="AU74" s="272">
        <f t="shared" si="63"/>
        <v>74.7669801150858</v>
      </c>
      <c r="AV74" s="273">
        <f t="shared" si="64"/>
        <v>1420.57262218663</v>
      </c>
      <c r="AW74" s="281">
        <f>VLOOKUP(B:B,重点单品考核及奖励!B:S,18,0)</f>
        <v>-75</v>
      </c>
      <c r="AX74" s="281"/>
      <c r="AY74" s="282">
        <f t="shared" si="65"/>
        <v>1345.57262218663</v>
      </c>
    </row>
    <row r="75" customHeight="1" spans="1:51">
      <c r="A75" s="202">
        <v>73</v>
      </c>
      <c r="B75" s="203">
        <v>351</v>
      </c>
      <c r="C75" s="204" t="s">
        <v>131</v>
      </c>
      <c r="D75" s="204" t="s">
        <v>79</v>
      </c>
      <c r="E75" s="205">
        <v>6245.42621428571</v>
      </c>
      <c r="F75" s="205">
        <f t="shared" si="44"/>
        <v>18736.2786428571</v>
      </c>
      <c r="G75" s="206">
        <v>0.2429625</v>
      </c>
      <c r="H75" s="205">
        <v>1517.40436658839</v>
      </c>
      <c r="I75" s="205">
        <f t="shared" si="45"/>
        <v>4552.21309976517</v>
      </c>
      <c r="J75" s="218">
        <v>7494.51145714286</v>
      </c>
      <c r="K75" s="218">
        <f t="shared" si="46"/>
        <v>22483.5343714286</v>
      </c>
      <c r="L75" s="219">
        <v>0.2235255</v>
      </c>
      <c r="M75" s="218">
        <v>1675.21442071359</v>
      </c>
      <c r="N75" s="218">
        <f t="shared" si="47"/>
        <v>5025.64326214077</v>
      </c>
      <c r="O75" s="220">
        <v>9368.13932142857</v>
      </c>
      <c r="P75" s="220">
        <f t="shared" si="48"/>
        <v>28104.4179642857</v>
      </c>
      <c r="Q75" s="229">
        <v>0.1933495575</v>
      </c>
      <c r="R75" s="220">
        <v>1811.32559239656</v>
      </c>
      <c r="S75" s="220">
        <f t="shared" si="49"/>
        <v>5433.97677718968</v>
      </c>
      <c r="T75" s="146">
        <v>4</v>
      </c>
      <c r="U75" s="230">
        <v>3</v>
      </c>
      <c r="V75" s="230">
        <v>1040</v>
      </c>
      <c r="W75" s="231">
        <v>31092.83</v>
      </c>
      <c r="X75" s="231">
        <v>7129.95</v>
      </c>
      <c r="Y75" s="238">
        <v>2</v>
      </c>
      <c r="Z75" s="231">
        <v>9</v>
      </c>
      <c r="AA75" s="238">
        <v>4</v>
      </c>
      <c r="AB75" s="239">
        <f t="shared" si="50"/>
        <v>12356.5513571429</v>
      </c>
      <c r="AC75" s="239">
        <f t="shared" si="51"/>
        <v>8609.29562857142</v>
      </c>
      <c r="AD75" s="240">
        <f t="shared" si="52"/>
        <v>2988.41203571429</v>
      </c>
      <c r="AE75" s="242">
        <f>T75*260</f>
        <v>1040</v>
      </c>
      <c r="AF75" s="241">
        <f t="shared" si="53"/>
        <v>0</v>
      </c>
      <c r="AG75" s="193">
        <v>0</v>
      </c>
      <c r="AH75" s="193">
        <v>0</v>
      </c>
      <c r="AI75" s="193">
        <v>4165</v>
      </c>
      <c r="AJ75" s="193">
        <v>140</v>
      </c>
      <c r="AK75" s="251">
        <f t="shared" si="54"/>
        <v>26927.83</v>
      </c>
      <c r="AL75" s="251">
        <f t="shared" si="55"/>
        <v>6989.95</v>
      </c>
      <c r="AM75" s="255">
        <f t="shared" si="56"/>
        <v>8191.5513571429</v>
      </c>
      <c r="AN75" s="220">
        <f t="shared" si="57"/>
        <v>2437.73690023483</v>
      </c>
      <c r="AO75" s="276">
        <f t="shared" si="58"/>
        <v>4444.2956285714</v>
      </c>
      <c r="AP75" s="221">
        <f t="shared" si="59"/>
        <v>1964.30673785923</v>
      </c>
      <c r="AQ75" s="270">
        <f t="shared" si="60"/>
        <v>-1176.5879642857</v>
      </c>
      <c r="AR75" s="271">
        <f t="shared" si="61"/>
        <v>1555.97322281032</v>
      </c>
      <c r="AS75" s="240">
        <f>(AL75-I75)*0.3</f>
        <v>731.321070070449</v>
      </c>
      <c r="AT75" s="239">
        <f t="shared" si="62"/>
        <v>694.755016566926</v>
      </c>
      <c r="AU75" s="272">
        <f t="shared" si="63"/>
        <v>36.5660535035224</v>
      </c>
      <c r="AV75" s="273">
        <f t="shared" si="64"/>
        <v>694.755016566926</v>
      </c>
      <c r="AW75" s="281">
        <f>VLOOKUP(B:B,重点单品考核及奖励!B:S,18,0)</f>
        <v>-50</v>
      </c>
      <c r="AX75" s="281"/>
      <c r="AY75" s="282">
        <f t="shared" si="65"/>
        <v>644.755016566926</v>
      </c>
    </row>
    <row r="76" customHeight="1" spans="1:51">
      <c r="A76" s="202">
        <v>74</v>
      </c>
      <c r="B76" s="203">
        <v>573</v>
      </c>
      <c r="C76" s="204" t="s">
        <v>132</v>
      </c>
      <c r="D76" s="204" t="s">
        <v>63</v>
      </c>
      <c r="E76" s="205">
        <v>6240.113</v>
      </c>
      <c r="F76" s="205">
        <f t="shared" si="44"/>
        <v>18720.339</v>
      </c>
      <c r="G76" s="206">
        <v>0.2778375</v>
      </c>
      <c r="H76" s="205">
        <v>1733.7373956375</v>
      </c>
      <c r="I76" s="205">
        <f t="shared" si="45"/>
        <v>5201.2121869125</v>
      </c>
      <c r="J76" s="218">
        <v>7488.1356</v>
      </c>
      <c r="K76" s="218">
        <f t="shared" si="46"/>
        <v>22464.4068</v>
      </c>
      <c r="L76" s="219">
        <v>0.2556105</v>
      </c>
      <c r="M76" s="218">
        <v>1914.0460847838</v>
      </c>
      <c r="N76" s="218">
        <f t="shared" si="47"/>
        <v>5742.1382543514</v>
      </c>
      <c r="O76" s="220">
        <v>9360.1695</v>
      </c>
      <c r="P76" s="220">
        <f t="shared" si="48"/>
        <v>28080.5085</v>
      </c>
      <c r="Q76" s="229">
        <v>0.2211030825</v>
      </c>
      <c r="R76" s="220">
        <v>2069.56232917248</v>
      </c>
      <c r="S76" s="220">
        <f t="shared" si="49"/>
        <v>6208.68698751744</v>
      </c>
      <c r="T76" s="146">
        <v>2</v>
      </c>
      <c r="U76" s="230">
        <v>3</v>
      </c>
      <c r="V76" s="230">
        <v>520</v>
      </c>
      <c r="W76" s="231">
        <v>22526.17</v>
      </c>
      <c r="X76" s="231">
        <v>5774.41</v>
      </c>
      <c r="Y76" s="238">
        <v>5</v>
      </c>
      <c r="Z76" s="231">
        <v>0</v>
      </c>
      <c r="AA76" s="238">
        <v>0</v>
      </c>
      <c r="AB76" s="239">
        <f t="shared" si="50"/>
        <v>3805.831</v>
      </c>
      <c r="AC76" s="240">
        <f t="shared" si="51"/>
        <v>61.7632000000012</v>
      </c>
      <c r="AD76" s="239">
        <f t="shared" si="52"/>
        <v>-5554.3385</v>
      </c>
      <c r="AE76" s="241">
        <f>T76*150</f>
        <v>300</v>
      </c>
      <c r="AF76" s="241">
        <f t="shared" si="53"/>
        <v>220</v>
      </c>
      <c r="AG76" s="193">
        <v>0</v>
      </c>
      <c r="AH76" s="193">
        <v>0</v>
      </c>
      <c r="AI76" s="193">
        <v>0</v>
      </c>
      <c r="AJ76" s="193">
        <v>0</v>
      </c>
      <c r="AK76" s="251">
        <f t="shared" si="54"/>
        <v>22526.17</v>
      </c>
      <c r="AL76" s="251">
        <f t="shared" si="55"/>
        <v>5774.41</v>
      </c>
      <c r="AM76" s="255">
        <f t="shared" si="56"/>
        <v>3805.831</v>
      </c>
      <c r="AN76" s="220">
        <f t="shared" si="57"/>
        <v>573.1978130875</v>
      </c>
      <c r="AO76" s="276">
        <f t="shared" si="58"/>
        <v>61.7631999999976</v>
      </c>
      <c r="AP76" s="221">
        <f t="shared" si="59"/>
        <v>32.2717456485998</v>
      </c>
      <c r="AQ76" s="270">
        <f t="shared" si="60"/>
        <v>-5554.3385</v>
      </c>
      <c r="AR76" s="271">
        <f t="shared" si="61"/>
        <v>-434.27698751744</v>
      </c>
      <c r="AS76" s="240">
        <f>(AL76-I76)*0.3</f>
        <v>171.95934392625</v>
      </c>
      <c r="AT76" s="239">
        <f t="shared" si="62"/>
        <v>163.361376729937</v>
      </c>
      <c r="AU76" s="272">
        <f t="shared" si="63"/>
        <v>8.59796719631249</v>
      </c>
      <c r="AV76" s="273">
        <f t="shared" si="64"/>
        <v>-56.638623270063</v>
      </c>
      <c r="AW76" s="281">
        <f>VLOOKUP(B:B,重点单品考核及奖励!B:S,18,0)</f>
        <v>-100</v>
      </c>
      <c r="AX76" s="281"/>
      <c r="AY76" s="282">
        <f t="shared" si="65"/>
        <v>-156.638623270063</v>
      </c>
    </row>
    <row r="77" customHeight="1" spans="1:51">
      <c r="A77" s="202">
        <v>75</v>
      </c>
      <c r="B77" s="203">
        <v>716</v>
      </c>
      <c r="C77" s="204" t="s">
        <v>133</v>
      </c>
      <c r="D77" s="204" t="s">
        <v>60</v>
      </c>
      <c r="E77" s="205">
        <v>6102.03285714286</v>
      </c>
      <c r="F77" s="205">
        <f t="shared" si="44"/>
        <v>18306.0985714286</v>
      </c>
      <c r="G77" s="206">
        <v>0.25513</v>
      </c>
      <c r="H77" s="205">
        <v>1556.81164284286</v>
      </c>
      <c r="I77" s="205">
        <f t="shared" si="45"/>
        <v>4670.43492852858</v>
      </c>
      <c r="J77" s="218">
        <v>7322.43942857143</v>
      </c>
      <c r="K77" s="218">
        <f t="shared" si="46"/>
        <v>21967.3182857143</v>
      </c>
      <c r="L77" s="219">
        <v>0.2347196</v>
      </c>
      <c r="M77" s="218">
        <v>1718.72005369851</v>
      </c>
      <c r="N77" s="218">
        <f t="shared" si="47"/>
        <v>5156.16016109553</v>
      </c>
      <c r="O77" s="220">
        <v>9153.04928571429</v>
      </c>
      <c r="P77" s="220">
        <f t="shared" si="48"/>
        <v>27459.1478571429</v>
      </c>
      <c r="Q77" s="229">
        <v>0.203032454</v>
      </c>
      <c r="R77" s="220">
        <v>1858.36605806152</v>
      </c>
      <c r="S77" s="220">
        <f t="shared" si="49"/>
        <v>5575.09817418456</v>
      </c>
      <c r="T77" s="146">
        <v>3</v>
      </c>
      <c r="U77" s="230">
        <v>3</v>
      </c>
      <c r="V77" s="230">
        <v>780</v>
      </c>
      <c r="W77" s="231">
        <v>39012.86</v>
      </c>
      <c r="X77" s="231">
        <v>9810.52</v>
      </c>
      <c r="Y77" s="238">
        <v>0</v>
      </c>
      <c r="Z77" s="231">
        <v>0</v>
      </c>
      <c r="AA77" s="238">
        <v>7</v>
      </c>
      <c r="AB77" s="239">
        <f t="shared" si="50"/>
        <v>20706.7614285714</v>
      </c>
      <c r="AC77" s="239">
        <f t="shared" si="51"/>
        <v>17045.5417142857</v>
      </c>
      <c r="AD77" s="240">
        <f t="shared" si="52"/>
        <v>11553.7121428571</v>
      </c>
      <c r="AE77" s="242">
        <f>T77*260</f>
        <v>780</v>
      </c>
      <c r="AF77" s="241">
        <f t="shared" si="53"/>
        <v>0</v>
      </c>
      <c r="AG77" s="193">
        <v>3220</v>
      </c>
      <c r="AH77" s="193">
        <v>595</v>
      </c>
      <c r="AI77" s="193">
        <v>2975</v>
      </c>
      <c r="AJ77" s="193">
        <v>100</v>
      </c>
      <c r="AK77" s="251">
        <f t="shared" si="54"/>
        <v>32817.86</v>
      </c>
      <c r="AL77" s="251">
        <f t="shared" si="55"/>
        <v>9115.52</v>
      </c>
      <c r="AM77" s="255">
        <f t="shared" si="56"/>
        <v>14511.7614285714</v>
      </c>
      <c r="AN77" s="220">
        <f t="shared" si="57"/>
        <v>4445.08507147142</v>
      </c>
      <c r="AO77" s="269">
        <f t="shared" si="58"/>
        <v>10850.5417142857</v>
      </c>
      <c r="AP77" s="218">
        <f t="shared" si="59"/>
        <v>3959.35983890447</v>
      </c>
      <c r="AQ77" s="274">
        <f t="shared" si="60"/>
        <v>5358.7121428571</v>
      </c>
      <c r="AR77" s="275">
        <f t="shared" si="61"/>
        <v>3540.42182581544</v>
      </c>
      <c r="AS77" s="240">
        <f>(AL77-I77)*0.4</f>
        <v>1778.03402858857</v>
      </c>
      <c r="AT77" s="239">
        <f t="shared" si="62"/>
        <v>1689.13232715914</v>
      </c>
      <c r="AU77" s="272">
        <f t="shared" si="63"/>
        <v>88.9017014294284</v>
      </c>
      <c r="AV77" s="273">
        <f t="shared" si="64"/>
        <v>1689.13232715914</v>
      </c>
      <c r="AW77" s="281">
        <f>VLOOKUP(B:B,重点单品考核及奖励!B:S,18,0)</f>
        <v>-150</v>
      </c>
      <c r="AX77" s="281"/>
      <c r="AY77" s="282">
        <f t="shared" si="65"/>
        <v>1539.13232715914</v>
      </c>
    </row>
    <row r="78" customHeight="1" spans="1:51">
      <c r="A78" s="202">
        <v>76</v>
      </c>
      <c r="B78" s="203">
        <v>738</v>
      </c>
      <c r="C78" s="204" t="s">
        <v>134</v>
      </c>
      <c r="D78" s="204" t="s">
        <v>79</v>
      </c>
      <c r="E78" s="205">
        <v>6077.40571428571</v>
      </c>
      <c r="F78" s="205">
        <f t="shared" si="44"/>
        <v>18232.2171428571</v>
      </c>
      <c r="G78" s="206">
        <v>0.2404825</v>
      </c>
      <c r="H78" s="205">
        <v>1461.50971968571</v>
      </c>
      <c r="I78" s="205">
        <f t="shared" si="45"/>
        <v>4384.52915905713</v>
      </c>
      <c r="J78" s="218">
        <v>7292.88685714286</v>
      </c>
      <c r="K78" s="218">
        <f t="shared" si="46"/>
        <v>21878.6605714286</v>
      </c>
      <c r="L78" s="219">
        <v>0.2212439</v>
      </c>
      <c r="M78" s="218">
        <v>1613.50673053303</v>
      </c>
      <c r="N78" s="218">
        <f t="shared" si="47"/>
        <v>4840.52019159909</v>
      </c>
      <c r="O78" s="220">
        <v>9116.10857142857</v>
      </c>
      <c r="P78" s="220">
        <f t="shared" si="48"/>
        <v>27348.3257142857</v>
      </c>
      <c r="Q78" s="229">
        <v>0.1913759735</v>
      </c>
      <c r="R78" s="220">
        <v>1744.60415238884</v>
      </c>
      <c r="S78" s="220">
        <f t="shared" si="49"/>
        <v>5233.81245716652</v>
      </c>
      <c r="T78" s="146">
        <v>3</v>
      </c>
      <c r="U78" s="230">
        <v>3</v>
      </c>
      <c r="V78" s="230">
        <v>780</v>
      </c>
      <c r="W78" s="231">
        <v>37273.29</v>
      </c>
      <c r="X78" s="231">
        <v>6555.29</v>
      </c>
      <c r="Y78" s="238">
        <v>5</v>
      </c>
      <c r="Z78" s="231">
        <v>6</v>
      </c>
      <c r="AA78" s="238">
        <v>3</v>
      </c>
      <c r="AB78" s="239">
        <f t="shared" si="50"/>
        <v>19041.0728571429</v>
      </c>
      <c r="AC78" s="239">
        <f t="shared" si="51"/>
        <v>15394.6294285714</v>
      </c>
      <c r="AD78" s="240">
        <f t="shared" si="52"/>
        <v>9924.96428571429</v>
      </c>
      <c r="AE78" s="242">
        <f>T78*260</f>
        <v>780</v>
      </c>
      <c r="AF78" s="241">
        <f t="shared" si="53"/>
        <v>0</v>
      </c>
      <c r="AG78" s="193">
        <v>0</v>
      </c>
      <c r="AH78" s="193">
        <v>0</v>
      </c>
      <c r="AI78" s="193">
        <v>8925</v>
      </c>
      <c r="AJ78" s="193">
        <v>300</v>
      </c>
      <c r="AK78" s="251">
        <f t="shared" si="54"/>
        <v>28348.29</v>
      </c>
      <c r="AL78" s="251">
        <f t="shared" si="55"/>
        <v>6255.29</v>
      </c>
      <c r="AM78" s="255">
        <f t="shared" si="56"/>
        <v>10116.0728571429</v>
      </c>
      <c r="AN78" s="220">
        <f t="shared" si="57"/>
        <v>1870.76084094287</v>
      </c>
      <c r="AO78" s="269">
        <f t="shared" si="58"/>
        <v>6469.6294285714</v>
      </c>
      <c r="AP78" s="218">
        <f t="shared" si="59"/>
        <v>1414.76980840091</v>
      </c>
      <c r="AQ78" s="274">
        <f t="shared" si="60"/>
        <v>999.964285714301</v>
      </c>
      <c r="AR78" s="275">
        <f t="shared" si="61"/>
        <v>1021.47754283348</v>
      </c>
      <c r="AS78" s="240">
        <f>(AL78-I78)*0.4</f>
        <v>748.304336377148</v>
      </c>
      <c r="AT78" s="239">
        <f t="shared" si="62"/>
        <v>710.889119558291</v>
      </c>
      <c r="AU78" s="272">
        <f t="shared" si="63"/>
        <v>37.4152168188574</v>
      </c>
      <c r="AV78" s="273">
        <f t="shared" si="64"/>
        <v>710.889119558291</v>
      </c>
      <c r="AW78" s="281">
        <f>VLOOKUP(B:B,重点单品考核及奖励!B:S,18,0)</f>
        <v>0</v>
      </c>
      <c r="AX78" s="281"/>
      <c r="AY78" s="282">
        <f t="shared" si="65"/>
        <v>710.889119558291</v>
      </c>
    </row>
    <row r="79" customHeight="1" spans="1:51">
      <c r="A79" s="202">
        <v>77</v>
      </c>
      <c r="B79" s="203">
        <v>753</v>
      </c>
      <c r="C79" s="204" t="s">
        <v>135</v>
      </c>
      <c r="D79" s="204" t="s">
        <v>63</v>
      </c>
      <c r="E79" s="205">
        <v>5443.91742857143</v>
      </c>
      <c r="F79" s="205">
        <f t="shared" si="44"/>
        <v>16331.7522857143</v>
      </c>
      <c r="G79" s="206">
        <v>0.2245175</v>
      </c>
      <c r="H79" s="205">
        <v>1222.25473126929</v>
      </c>
      <c r="I79" s="205">
        <f t="shared" si="45"/>
        <v>3666.76419380787</v>
      </c>
      <c r="J79" s="218">
        <v>6532.70091428571</v>
      </c>
      <c r="K79" s="218">
        <f t="shared" si="46"/>
        <v>19598.1027428571</v>
      </c>
      <c r="L79" s="219">
        <v>0.2065561</v>
      </c>
      <c r="M79" s="218">
        <v>1349.36922332129</v>
      </c>
      <c r="N79" s="218">
        <f t="shared" si="47"/>
        <v>4048.10766996387</v>
      </c>
      <c r="O79" s="220">
        <v>8165.87614285714</v>
      </c>
      <c r="P79" s="220">
        <f t="shared" si="48"/>
        <v>24497.6284285714</v>
      </c>
      <c r="Q79" s="229">
        <v>0.1786710265</v>
      </c>
      <c r="R79" s="220">
        <v>1459.00547271615</v>
      </c>
      <c r="S79" s="220">
        <f t="shared" si="49"/>
        <v>4377.01641814845</v>
      </c>
      <c r="T79" s="146">
        <v>3</v>
      </c>
      <c r="U79" s="230">
        <v>3</v>
      </c>
      <c r="V79" s="230">
        <v>780</v>
      </c>
      <c r="W79" s="231">
        <v>18085.44</v>
      </c>
      <c r="X79" s="232">
        <v>3638.05</v>
      </c>
      <c r="Y79" s="238">
        <v>0</v>
      </c>
      <c r="Z79" s="231">
        <v>0</v>
      </c>
      <c r="AA79" s="238">
        <v>3</v>
      </c>
      <c r="AB79" s="240">
        <f t="shared" si="50"/>
        <v>1753.68771428571</v>
      </c>
      <c r="AC79" s="239">
        <f t="shared" si="51"/>
        <v>-1512.66274285713</v>
      </c>
      <c r="AD79" s="239">
        <f t="shared" si="52"/>
        <v>-6412.18842857142</v>
      </c>
      <c r="AE79" s="242">
        <f>T79*100</f>
        <v>300</v>
      </c>
      <c r="AF79" s="241">
        <f t="shared" si="53"/>
        <v>480</v>
      </c>
      <c r="AG79" s="193">
        <v>0</v>
      </c>
      <c r="AH79" s="193">
        <v>0</v>
      </c>
      <c r="AI79" s="193">
        <v>1885.4</v>
      </c>
      <c r="AJ79" s="193">
        <v>75.2</v>
      </c>
      <c r="AK79" s="251">
        <f t="shared" si="54"/>
        <v>16200.04</v>
      </c>
      <c r="AL79" s="251">
        <f t="shared" si="55"/>
        <v>3562.85</v>
      </c>
      <c r="AM79" s="255">
        <f t="shared" si="56"/>
        <v>-131.7122857143</v>
      </c>
      <c r="AN79" s="220">
        <f t="shared" si="57"/>
        <v>-103.91419380787</v>
      </c>
      <c r="AO79" s="269">
        <f t="shared" si="58"/>
        <v>-3398.0627428571</v>
      </c>
      <c r="AP79" s="218">
        <f t="shared" si="59"/>
        <v>-485.25766996387</v>
      </c>
      <c r="AQ79" s="270">
        <f t="shared" si="60"/>
        <v>-8297.5884285714</v>
      </c>
      <c r="AR79" s="271">
        <f t="shared" si="61"/>
        <v>-814.166418148449</v>
      </c>
      <c r="AS79" s="202">
        <v>0</v>
      </c>
      <c r="AT79" s="239">
        <f t="shared" si="62"/>
        <v>0</v>
      </c>
      <c r="AU79" s="272">
        <f t="shared" si="63"/>
        <v>0</v>
      </c>
      <c r="AV79" s="273">
        <f t="shared" si="64"/>
        <v>-480</v>
      </c>
      <c r="AW79" s="281">
        <f>VLOOKUP(B:B,重点单品考核及奖励!B:S,18,0)</f>
        <v>-150</v>
      </c>
      <c r="AX79" s="281"/>
      <c r="AY79" s="282">
        <f t="shared" si="65"/>
        <v>-630</v>
      </c>
    </row>
    <row r="80" customHeight="1" spans="1:51">
      <c r="A80" s="202">
        <v>78</v>
      </c>
      <c r="B80" s="203">
        <v>740</v>
      </c>
      <c r="C80" s="204" t="s">
        <v>136</v>
      </c>
      <c r="D80" s="204" t="s">
        <v>63</v>
      </c>
      <c r="E80" s="205">
        <v>5727.30435714286</v>
      </c>
      <c r="F80" s="205">
        <f t="shared" si="44"/>
        <v>17181.9130714286</v>
      </c>
      <c r="G80" s="206">
        <v>0.2573</v>
      </c>
      <c r="H80" s="205">
        <v>1473.63541109286</v>
      </c>
      <c r="I80" s="205">
        <f t="shared" si="45"/>
        <v>4420.90623327858</v>
      </c>
      <c r="J80" s="218">
        <v>6872.76522857143</v>
      </c>
      <c r="K80" s="218">
        <f t="shared" si="46"/>
        <v>20618.2956857143</v>
      </c>
      <c r="L80" s="219">
        <v>0.236716</v>
      </c>
      <c r="M80" s="218">
        <v>1626.89349384651</v>
      </c>
      <c r="N80" s="218">
        <f t="shared" si="47"/>
        <v>4880.68048153953</v>
      </c>
      <c r="O80" s="220">
        <v>8590.95653571429</v>
      </c>
      <c r="P80" s="220">
        <f t="shared" si="48"/>
        <v>25772.8696071429</v>
      </c>
      <c r="Q80" s="229">
        <v>0.20475934</v>
      </c>
      <c r="R80" s="220">
        <v>1759.07859022154</v>
      </c>
      <c r="S80" s="220">
        <f t="shared" si="49"/>
        <v>5277.23577066462</v>
      </c>
      <c r="T80" s="146">
        <v>2</v>
      </c>
      <c r="U80" s="230">
        <v>3</v>
      </c>
      <c r="V80" s="230">
        <v>520</v>
      </c>
      <c r="W80" s="231">
        <v>24469.64</v>
      </c>
      <c r="X80" s="231">
        <v>5589.02</v>
      </c>
      <c r="Y80" s="238">
        <v>2</v>
      </c>
      <c r="Z80" s="231">
        <v>0</v>
      </c>
      <c r="AA80" s="238">
        <v>2</v>
      </c>
      <c r="AB80" s="239">
        <f t="shared" si="50"/>
        <v>7287.72692857142</v>
      </c>
      <c r="AC80" s="240">
        <f t="shared" si="51"/>
        <v>3851.34431428571</v>
      </c>
      <c r="AD80" s="239">
        <f t="shared" si="52"/>
        <v>-1303.22960714287</v>
      </c>
      <c r="AE80" s="241">
        <f>T80*150</f>
        <v>300</v>
      </c>
      <c r="AF80" s="241">
        <f t="shared" si="53"/>
        <v>220</v>
      </c>
      <c r="AG80" s="193">
        <v>0</v>
      </c>
      <c r="AH80" s="193">
        <v>0</v>
      </c>
      <c r="AI80" s="193">
        <v>689.7</v>
      </c>
      <c r="AJ80" s="193">
        <v>99.54</v>
      </c>
      <c r="AK80" s="251">
        <f t="shared" si="54"/>
        <v>23779.94</v>
      </c>
      <c r="AL80" s="251">
        <f t="shared" si="55"/>
        <v>5489.48</v>
      </c>
      <c r="AM80" s="255">
        <f t="shared" si="56"/>
        <v>6598.0269285714</v>
      </c>
      <c r="AN80" s="220">
        <f t="shared" si="57"/>
        <v>1068.57376672142</v>
      </c>
      <c r="AO80" s="276">
        <f t="shared" si="58"/>
        <v>3161.6443142857</v>
      </c>
      <c r="AP80" s="221">
        <f t="shared" si="59"/>
        <v>608.799518460471</v>
      </c>
      <c r="AQ80" s="270">
        <f t="shared" si="60"/>
        <v>-1992.9296071429</v>
      </c>
      <c r="AR80" s="271">
        <f t="shared" si="61"/>
        <v>212.244229335381</v>
      </c>
      <c r="AS80" s="240">
        <f>(AL80-I80)*0.3</f>
        <v>320.572130016426</v>
      </c>
      <c r="AT80" s="239">
        <f t="shared" si="62"/>
        <v>304.543523515605</v>
      </c>
      <c r="AU80" s="272">
        <f t="shared" si="63"/>
        <v>16.0286065008213</v>
      </c>
      <c r="AV80" s="273">
        <f t="shared" si="64"/>
        <v>84.543523515605</v>
      </c>
      <c r="AW80" s="281">
        <f>VLOOKUP(B:B,重点单品考核及奖励!B:S,18,0)</f>
        <v>-50</v>
      </c>
      <c r="AX80" s="281"/>
      <c r="AY80" s="282">
        <f t="shared" si="65"/>
        <v>34.543523515605</v>
      </c>
    </row>
    <row r="81" customHeight="1" spans="1:51">
      <c r="A81" s="202">
        <v>79</v>
      </c>
      <c r="B81" s="203">
        <v>594</v>
      </c>
      <c r="C81" s="204" t="s">
        <v>137</v>
      </c>
      <c r="D81" s="204" t="s">
        <v>60</v>
      </c>
      <c r="E81" s="205">
        <v>5546.95907142857</v>
      </c>
      <c r="F81" s="205">
        <f t="shared" si="44"/>
        <v>16640.8772142857</v>
      </c>
      <c r="G81" s="206">
        <v>0.2469925</v>
      </c>
      <c r="H81" s="205">
        <v>1370.05728844982</v>
      </c>
      <c r="I81" s="205">
        <f t="shared" si="45"/>
        <v>4110.17186534946</v>
      </c>
      <c r="J81" s="218">
        <v>6656.35088571429</v>
      </c>
      <c r="K81" s="218">
        <f t="shared" si="46"/>
        <v>19969.0526571429</v>
      </c>
      <c r="L81" s="219">
        <v>0.2272331</v>
      </c>
      <c r="M81" s="218">
        <v>1512.5432464486</v>
      </c>
      <c r="N81" s="218">
        <f t="shared" si="47"/>
        <v>4537.6297393458</v>
      </c>
      <c r="O81" s="220">
        <v>8320.43860714286</v>
      </c>
      <c r="P81" s="220">
        <f t="shared" si="48"/>
        <v>24961.3158214286</v>
      </c>
      <c r="Q81" s="229">
        <v>0.1965566315</v>
      </c>
      <c r="R81" s="220">
        <v>1635.43738522255</v>
      </c>
      <c r="S81" s="220">
        <f t="shared" si="49"/>
        <v>4906.31215566765</v>
      </c>
      <c r="T81" s="146">
        <v>2</v>
      </c>
      <c r="U81" s="230">
        <v>3</v>
      </c>
      <c r="V81" s="230">
        <v>520</v>
      </c>
      <c r="W81" s="231">
        <v>26823.86</v>
      </c>
      <c r="X81" s="231">
        <v>5675.37</v>
      </c>
      <c r="Y81" s="238">
        <v>0</v>
      </c>
      <c r="Z81" s="231">
        <v>1</v>
      </c>
      <c r="AA81" s="238">
        <v>3</v>
      </c>
      <c r="AB81" s="239">
        <f t="shared" si="50"/>
        <v>10182.9827857143</v>
      </c>
      <c r="AC81" s="239">
        <f t="shared" si="51"/>
        <v>6854.80734285713</v>
      </c>
      <c r="AD81" s="240">
        <f t="shared" si="52"/>
        <v>1862.54417857142</v>
      </c>
      <c r="AE81" s="242">
        <f>T81*260</f>
        <v>520</v>
      </c>
      <c r="AF81" s="241">
        <f t="shared" si="53"/>
        <v>0</v>
      </c>
      <c r="AG81" s="193">
        <v>0</v>
      </c>
      <c r="AH81" s="193">
        <v>0</v>
      </c>
      <c r="AI81" s="193">
        <v>2380</v>
      </c>
      <c r="AJ81" s="193">
        <v>80</v>
      </c>
      <c r="AK81" s="251">
        <f t="shared" si="54"/>
        <v>24443.86</v>
      </c>
      <c r="AL81" s="251">
        <f t="shared" si="55"/>
        <v>5595.37</v>
      </c>
      <c r="AM81" s="255">
        <f t="shared" si="56"/>
        <v>7802.9827857143</v>
      </c>
      <c r="AN81" s="220">
        <f t="shared" si="57"/>
        <v>1485.19813465054</v>
      </c>
      <c r="AO81" s="276">
        <f t="shared" si="58"/>
        <v>4474.8073428571</v>
      </c>
      <c r="AP81" s="221">
        <f t="shared" si="59"/>
        <v>1057.7402606542</v>
      </c>
      <c r="AQ81" s="270">
        <f t="shared" si="60"/>
        <v>-517.455821428601</v>
      </c>
      <c r="AR81" s="271">
        <f t="shared" si="61"/>
        <v>689.05784433235</v>
      </c>
      <c r="AS81" s="240">
        <f>(AL81-I81)*0.3</f>
        <v>445.559440395162</v>
      </c>
      <c r="AT81" s="239">
        <f t="shared" si="62"/>
        <v>423.281468375404</v>
      </c>
      <c r="AU81" s="272">
        <f t="shared" si="63"/>
        <v>22.2779720197581</v>
      </c>
      <c r="AV81" s="273">
        <f t="shared" si="64"/>
        <v>423.281468375404</v>
      </c>
      <c r="AW81" s="281">
        <f>VLOOKUP(B:B,重点单品考核及奖励!B:S,18,0)</f>
        <v>-75</v>
      </c>
      <c r="AX81" s="281"/>
      <c r="AY81" s="282">
        <f t="shared" si="65"/>
        <v>348.281468375404</v>
      </c>
    </row>
    <row r="82" customHeight="1" spans="1:51">
      <c r="A82" s="202">
        <v>80</v>
      </c>
      <c r="B82" s="203">
        <v>718</v>
      </c>
      <c r="C82" s="204" t="s">
        <v>138</v>
      </c>
      <c r="D82" s="204" t="s">
        <v>55</v>
      </c>
      <c r="E82" s="205">
        <v>4636.33142857143</v>
      </c>
      <c r="F82" s="205">
        <f t="shared" si="44"/>
        <v>13908.9942857143</v>
      </c>
      <c r="G82" s="206">
        <v>0.18507</v>
      </c>
      <c r="H82" s="205">
        <v>858.045857485714</v>
      </c>
      <c r="I82" s="205">
        <f t="shared" si="45"/>
        <v>2574.13757245714</v>
      </c>
      <c r="J82" s="218">
        <v>5563.59771428571</v>
      </c>
      <c r="K82" s="218">
        <f t="shared" si="46"/>
        <v>16690.7931428571</v>
      </c>
      <c r="L82" s="219">
        <v>0.1702644</v>
      </c>
      <c r="M82" s="218">
        <v>947.282626664228</v>
      </c>
      <c r="N82" s="218">
        <f t="shared" si="47"/>
        <v>2841.84787999268</v>
      </c>
      <c r="O82" s="220">
        <v>6954.49714285714</v>
      </c>
      <c r="P82" s="220">
        <f t="shared" si="48"/>
        <v>20863.4914285714</v>
      </c>
      <c r="Q82" s="229">
        <v>0.147278706</v>
      </c>
      <c r="R82" s="220">
        <v>1024.2493400807</v>
      </c>
      <c r="S82" s="220">
        <f t="shared" si="49"/>
        <v>3072.7480202421</v>
      </c>
      <c r="T82" s="146">
        <v>2</v>
      </c>
      <c r="U82" s="230">
        <v>2</v>
      </c>
      <c r="V82" s="230">
        <v>300</v>
      </c>
      <c r="W82" s="231">
        <v>14108.79</v>
      </c>
      <c r="X82" s="231">
        <v>2591.8</v>
      </c>
      <c r="Y82" s="238">
        <v>0</v>
      </c>
      <c r="Z82" s="231">
        <v>3</v>
      </c>
      <c r="AA82" s="238">
        <v>0</v>
      </c>
      <c r="AB82" s="240">
        <f t="shared" si="50"/>
        <v>199.795714285712</v>
      </c>
      <c r="AC82" s="239">
        <f t="shared" si="51"/>
        <v>-2582.00314285713</v>
      </c>
      <c r="AD82" s="239">
        <f t="shared" si="52"/>
        <v>-6754.70142857142</v>
      </c>
      <c r="AE82" s="242">
        <f>T82*100</f>
        <v>200</v>
      </c>
      <c r="AF82" s="241">
        <f t="shared" si="53"/>
        <v>100</v>
      </c>
      <c r="AG82" s="193">
        <v>0</v>
      </c>
      <c r="AH82" s="193">
        <v>0</v>
      </c>
      <c r="AI82" s="193">
        <v>0</v>
      </c>
      <c r="AJ82" s="193">
        <v>0</v>
      </c>
      <c r="AK82" s="251">
        <f t="shared" si="54"/>
        <v>14108.79</v>
      </c>
      <c r="AL82" s="251">
        <f t="shared" si="55"/>
        <v>2591.8</v>
      </c>
      <c r="AM82" s="252">
        <f t="shared" si="56"/>
        <v>199.795714285701</v>
      </c>
      <c r="AN82" s="223">
        <f t="shared" si="57"/>
        <v>17.6624275428603</v>
      </c>
      <c r="AO82" s="269">
        <f t="shared" si="58"/>
        <v>-2582.0031428571</v>
      </c>
      <c r="AP82" s="218">
        <f t="shared" si="59"/>
        <v>-250.04787999268</v>
      </c>
      <c r="AQ82" s="270">
        <f t="shared" si="60"/>
        <v>-6754.7014285714</v>
      </c>
      <c r="AR82" s="271">
        <f t="shared" si="61"/>
        <v>-480.9480202421</v>
      </c>
      <c r="AS82" s="240">
        <f>(AL82-I82)*0.25</f>
        <v>4.41560688571508</v>
      </c>
      <c r="AT82" s="239">
        <f t="shared" si="62"/>
        <v>4.19482654142932</v>
      </c>
      <c r="AU82" s="272">
        <f t="shared" si="63"/>
        <v>0.220780344285754</v>
      </c>
      <c r="AV82" s="273">
        <f t="shared" si="64"/>
        <v>-95.8051734585707</v>
      </c>
      <c r="AW82" s="281">
        <f>VLOOKUP(B:B,重点单品考核及奖励!B:S,18,0)</f>
        <v>-100</v>
      </c>
      <c r="AX82" s="281"/>
      <c r="AY82" s="282">
        <f t="shared" si="65"/>
        <v>-195.805173458571</v>
      </c>
    </row>
    <row r="83" customHeight="1" spans="1:51">
      <c r="A83" s="202">
        <v>81</v>
      </c>
      <c r="B83" s="203">
        <v>732</v>
      </c>
      <c r="C83" s="204" t="s">
        <v>139</v>
      </c>
      <c r="D83" s="204" t="s">
        <v>60</v>
      </c>
      <c r="E83" s="205">
        <v>5348.69542857143</v>
      </c>
      <c r="F83" s="205">
        <f t="shared" si="44"/>
        <v>16046.0862857143</v>
      </c>
      <c r="G83" s="206">
        <v>0.2491625</v>
      </c>
      <c r="H83" s="205">
        <v>1332.69432472143</v>
      </c>
      <c r="I83" s="205">
        <f t="shared" si="45"/>
        <v>3998.08297416429</v>
      </c>
      <c r="J83" s="218">
        <v>6418.43451428571</v>
      </c>
      <c r="K83" s="218">
        <f t="shared" si="46"/>
        <v>19255.3035428571</v>
      </c>
      <c r="L83" s="219">
        <v>0.2292295</v>
      </c>
      <c r="M83" s="218">
        <v>1471.29453449246</v>
      </c>
      <c r="N83" s="218">
        <f t="shared" si="47"/>
        <v>4413.88360347738</v>
      </c>
      <c r="O83" s="220">
        <v>8023.04314285714</v>
      </c>
      <c r="P83" s="220">
        <f t="shared" si="48"/>
        <v>24069.1294285714</v>
      </c>
      <c r="Q83" s="229">
        <v>0.1982835175</v>
      </c>
      <c r="R83" s="220">
        <v>1590.83721541997</v>
      </c>
      <c r="S83" s="220">
        <f t="shared" si="49"/>
        <v>4772.51164625991</v>
      </c>
      <c r="T83" s="146">
        <v>2</v>
      </c>
      <c r="U83" s="230">
        <v>3</v>
      </c>
      <c r="V83" s="230">
        <v>520</v>
      </c>
      <c r="W83" s="231">
        <v>21227.49</v>
      </c>
      <c r="X83" s="231">
        <v>5185.16</v>
      </c>
      <c r="Y83" s="238">
        <v>5</v>
      </c>
      <c r="Z83" s="231">
        <v>3</v>
      </c>
      <c r="AA83" s="238">
        <v>2</v>
      </c>
      <c r="AB83" s="239">
        <f t="shared" si="50"/>
        <v>5181.40371428571</v>
      </c>
      <c r="AC83" s="240">
        <f t="shared" si="51"/>
        <v>1972.18645714287</v>
      </c>
      <c r="AD83" s="239">
        <f t="shared" si="52"/>
        <v>-2841.63942857142</v>
      </c>
      <c r="AE83" s="241">
        <f>T83*150</f>
        <v>300</v>
      </c>
      <c r="AF83" s="241">
        <f t="shared" si="53"/>
        <v>220</v>
      </c>
      <c r="AG83" s="193">
        <v>918</v>
      </c>
      <c r="AH83" s="193">
        <v>140.4</v>
      </c>
      <c r="AI83" s="193">
        <v>1190</v>
      </c>
      <c r="AJ83" s="193">
        <v>40</v>
      </c>
      <c r="AK83" s="251">
        <f t="shared" si="54"/>
        <v>19119.49</v>
      </c>
      <c r="AL83" s="251">
        <f t="shared" si="55"/>
        <v>5004.76</v>
      </c>
      <c r="AM83" s="252">
        <f t="shared" si="56"/>
        <v>3073.4037142857</v>
      </c>
      <c r="AN83" s="223">
        <f t="shared" si="57"/>
        <v>1006.67702583571</v>
      </c>
      <c r="AO83" s="277">
        <f t="shared" si="58"/>
        <v>-135.813542857097</v>
      </c>
      <c r="AP83" s="218">
        <f t="shared" si="59"/>
        <v>590.87639652262</v>
      </c>
      <c r="AQ83" s="270">
        <f t="shared" si="60"/>
        <v>-4949.6394285714</v>
      </c>
      <c r="AR83" s="271">
        <f t="shared" si="61"/>
        <v>232.24835374009</v>
      </c>
      <c r="AS83" s="240">
        <f>(AL83-I83)*0.25</f>
        <v>251.669256458928</v>
      </c>
      <c r="AT83" s="239">
        <f t="shared" si="62"/>
        <v>239.085793635981</v>
      </c>
      <c r="AU83" s="272">
        <f t="shared" si="63"/>
        <v>12.5834628229464</v>
      </c>
      <c r="AV83" s="273">
        <f t="shared" si="64"/>
        <v>19.085793635981</v>
      </c>
      <c r="AW83" s="281">
        <f>VLOOKUP(B:B,重点单品考核及奖励!B:S,18,0)</f>
        <v>0</v>
      </c>
      <c r="AX83" s="281"/>
      <c r="AY83" s="282">
        <f t="shared" si="65"/>
        <v>19.085793635981</v>
      </c>
    </row>
    <row r="84" customHeight="1" spans="1:51">
      <c r="A84" s="202">
        <v>82</v>
      </c>
      <c r="B84" s="203">
        <v>56</v>
      </c>
      <c r="C84" s="204" t="s">
        <v>140</v>
      </c>
      <c r="D84" s="204" t="s">
        <v>79</v>
      </c>
      <c r="E84" s="205">
        <v>5274.45971428571</v>
      </c>
      <c r="F84" s="205">
        <f t="shared" si="44"/>
        <v>15823.3791428571</v>
      </c>
      <c r="G84" s="206">
        <v>0.2753575</v>
      </c>
      <c r="H84" s="205">
        <v>1452.36204077643</v>
      </c>
      <c r="I84" s="205">
        <f t="shared" si="45"/>
        <v>4357.08612232929</v>
      </c>
      <c r="J84" s="218">
        <v>6329.35165714286</v>
      </c>
      <c r="K84" s="218">
        <f t="shared" si="46"/>
        <v>18988.0549714286</v>
      </c>
      <c r="L84" s="219">
        <v>0.2533289</v>
      </c>
      <c r="M84" s="218">
        <v>1603.40769301718</v>
      </c>
      <c r="N84" s="218">
        <f t="shared" si="47"/>
        <v>4810.22307905154</v>
      </c>
      <c r="O84" s="220">
        <v>7911.68957142857</v>
      </c>
      <c r="P84" s="220">
        <f t="shared" si="48"/>
        <v>23735.0687142857</v>
      </c>
      <c r="Q84" s="229">
        <v>0.2191294985</v>
      </c>
      <c r="R84" s="220">
        <v>1733.68456807482</v>
      </c>
      <c r="S84" s="220">
        <f t="shared" si="49"/>
        <v>5201.05370422446</v>
      </c>
      <c r="T84" s="146">
        <v>2</v>
      </c>
      <c r="U84" s="230">
        <v>3</v>
      </c>
      <c r="V84" s="230">
        <v>520</v>
      </c>
      <c r="W84" s="231">
        <v>39004.64</v>
      </c>
      <c r="X84" s="231">
        <v>7031.66</v>
      </c>
      <c r="Y84" s="238">
        <v>8</v>
      </c>
      <c r="Z84" s="231">
        <v>0</v>
      </c>
      <c r="AA84" s="238">
        <v>3</v>
      </c>
      <c r="AB84" s="239">
        <f t="shared" si="50"/>
        <v>23181.2608571429</v>
      </c>
      <c r="AC84" s="239">
        <f t="shared" si="51"/>
        <v>20016.5850285714</v>
      </c>
      <c r="AD84" s="240">
        <f t="shared" si="52"/>
        <v>15269.5712857143</v>
      </c>
      <c r="AE84" s="242">
        <f>T84*260</f>
        <v>520</v>
      </c>
      <c r="AF84" s="241">
        <f t="shared" si="53"/>
        <v>0</v>
      </c>
      <c r="AG84" s="193">
        <v>0</v>
      </c>
      <c r="AH84" s="193">
        <v>0</v>
      </c>
      <c r="AI84" s="193">
        <v>3503</v>
      </c>
      <c r="AJ84" s="193">
        <v>46.8</v>
      </c>
      <c r="AK84" s="251">
        <f t="shared" si="54"/>
        <v>35501.64</v>
      </c>
      <c r="AL84" s="251">
        <f t="shared" si="55"/>
        <v>6984.86</v>
      </c>
      <c r="AM84" s="255">
        <f t="shared" si="56"/>
        <v>19678.2608571429</v>
      </c>
      <c r="AN84" s="220">
        <f t="shared" si="57"/>
        <v>2627.77387767071</v>
      </c>
      <c r="AO84" s="269">
        <f t="shared" si="58"/>
        <v>16513.5850285714</v>
      </c>
      <c r="AP84" s="218">
        <f t="shared" si="59"/>
        <v>2174.63692094846</v>
      </c>
      <c r="AQ84" s="274">
        <f t="shared" si="60"/>
        <v>11766.5712857143</v>
      </c>
      <c r="AR84" s="275">
        <f t="shared" si="61"/>
        <v>1783.80629577554</v>
      </c>
      <c r="AS84" s="240">
        <f>(AL84-I84)*0.4</f>
        <v>1051.10955106828</v>
      </c>
      <c r="AT84" s="239">
        <f t="shared" si="62"/>
        <v>998.55407351487</v>
      </c>
      <c r="AU84" s="272">
        <f t="shared" si="63"/>
        <v>52.5554775534142</v>
      </c>
      <c r="AV84" s="273">
        <f t="shared" si="64"/>
        <v>998.55407351487</v>
      </c>
      <c r="AW84" s="281">
        <f>VLOOKUP(B:B,重点单品考核及奖励!B:S,18,0)</f>
        <v>-50</v>
      </c>
      <c r="AX84" s="281">
        <v>336</v>
      </c>
      <c r="AY84" s="282">
        <f t="shared" si="65"/>
        <v>1284.55407351487</v>
      </c>
    </row>
    <row r="85" customHeight="1" spans="1:51">
      <c r="A85" s="202">
        <v>83</v>
      </c>
      <c r="B85" s="203">
        <v>371</v>
      </c>
      <c r="C85" s="204" t="s">
        <v>141</v>
      </c>
      <c r="D85" s="204" t="s">
        <v>60</v>
      </c>
      <c r="E85" s="205">
        <v>4943.43492857143</v>
      </c>
      <c r="F85" s="205">
        <f t="shared" si="44"/>
        <v>14830.3047857143</v>
      </c>
      <c r="G85" s="206">
        <v>0.2666775</v>
      </c>
      <c r="H85" s="205">
        <v>1318.30286816411</v>
      </c>
      <c r="I85" s="205">
        <f t="shared" si="45"/>
        <v>3954.90860449233</v>
      </c>
      <c r="J85" s="218">
        <v>5932.12191428571</v>
      </c>
      <c r="K85" s="218">
        <f t="shared" si="46"/>
        <v>17796.3657428571</v>
      </c>
      <c r="L85" s="219">
        <v>0.2453433</v>
      </c>
      <c r="M85" s="218">
        <v>1455.40636645317</v>
      </c>
      <c r="N85" s="218">
        <f t="shared" si="47"/>
        <v>4366.21909935951</v>
      </c>
      <c r="O85" s="220">
        <v>7415.15239285714</v>
      </c>
      <c r="P85" s="220">
        <f t="shared" si="48"/>
        <v>22245.4571785714</v>
      </c>
      <c r="Q85" s="229">
        <v>0.2122219545</v>
      </c>
      <c r="R85" s="220">
        <v>1573.65813372749</v>
      </c>
      <c r="S85" s="220">
        <f t="shared" si="49"/>
        <v>4720.97440118247</v>
      </c>
      <c r="T85" s="146">
        <v>3</v>
      </c>
      <c r="U85" s="230">
        <v>3</v>
      </c>
      <c r="V85" s="230">
        <v>780</v>
      </c>
      <c r="W85" s="231">
        <v>20318.49</v>
      </c>
      <c r="X85" s="231">
        <v>4955.09</v>
      </c>
      <c r="Y85" s="238">
        <v>1</v>
      </c>
      <c r="Z85" s="231">
        <v>0</v>
      </c>
      <c r="AA85" s="238">
        <v>0</v>
      </c>
      <c r="AB85" s="239">
        <f t="shared" si="50"/>
        <v>5488.18521428571</v>
      </c>
      <c r="AC85" s="240">
        <f t="shared" si="51"/>
        <v>2522.12425714287</v>
      </c>
      <c r="AD85" s="239">
        <f t="shared" si="52"/>
        <v>-1926.96717857142</v>
      </c>
      <c r="AE85" s="241">
        <f>T85*150</f>
        <v>450</v>
      </c>
      <c r="AF85" s="241">
        <f t="shared" si="53"/>
        <v>330</v>
      </c>
      <c r="AG85" s="193">
        <v>0</v>
      </c>
      <c r="AH85" s="193">
        <v>0</v>
      </c>
      <c r="AI85" s="193">
        <v>2380</v>
      </c>
      <c r="AJ85" s="193">
        <v>80</v>
      </c>
      <c r="AK85" s="251">
        <f t="shared" si="54"/>
        <v>17938.49</v>
      </c>
      <c r="AL85" s="251">
        <f t="shared" si="55"/>
        <v>4875.09</v>
      </c>
      <c r="AM85" s="255">
        <f t="shared" si="56"/>
        <v>3108.1852142857</v>
      </c>
      <c r="AN85" s="220">
        <f t="shared" si="57"/>
        <v>920.18139550767</v>
      </c>
      <c r="AO85" s="276">
        <f t="shared" si="58"/>
        <v>142.124257142903</v>
      </c>
      <c r="AP85" s="221">
        <f t="shared" si="59"/>
        <v>508.87090064049</v>
      </c>
      <c r="AQ85" s="270">
        <f t="shared" si="60"/>
        <v>-4306.9671785714</v>
      </c>
      <c r="AR85" s="271">
        <f t="shared" si="61"/>
        <v>154.115598817531</v>
      </c>
      <c r="AS85" s="240">
        <f>(AL85-I85)*0.3</f>
        <v>276.054418652301</v>
      </c>
      <c r="AT85" s="239">
        <f t="shared" si="62"/>
        <v>262.251697719686</v>
      </c>
      <c r="AU85" s="272">
        <f t="shared" si="63"/>
        <v>13.802720932615</v>
      </c>
      <c r="AV85" s="273">
        <f t="shared" si="64"/>
        <v>-67.748302280314</v>
      </c>
      <c r="AW85" s="281">
        <f>VLOOKUP(B:B,重点单品考核及奖励!B:S,18,0)</f>
        <v>-200</v>
      </c>
      <c r="AX85" s="281"/>
      <c r="AY85" s="282">
        <f t="shared" si="65"/>
        <v>-267.748302280314</v>
      </c>
    </row>
    <row r="86" customHeight="1" spans="1:51">
      <c r="A86" s="202">
        <v>84</v>
      </c>
      <c r="B86" s="203">
        <v>545</v>
      </c>
      <c r="C86" s="204" t="s">
        <v>142</v>
      </c>
      <c r="D86" s="204" t="s">
        <v>63</v>
      </c>
      <c r="E86" s="205">
        <v>5145.36571428571</v>
      </c>
      <c r="F86" s="205">
        <f t="shared" si="44"/>
        <v>15436.0971428571</v>
      </c>
      <c r="G86" s="206">
        <v>0.2578425</v>
      </c>
      <c r="H86" s="205">
        <v>1326.69395918571</v>
      </c>
      <c r="I86" s="205">
        <f t="shared" si="45"/>
        <v>3980.08187755713</v>
      </c>
      <c r="J86" s="218">
        <v>6174.43885714286</v>
      </c>
      <c r="K86" s="218">
        <f t="shared" si="46"/>
        <v>18523.3165714286</v>
      </c>
      <c r="L86" s="219">
        <v>0.2372151</v>
      </c>
      <c r="M86" s="218">
        <v>1464.67013094103</v>
      </c>
      <c r="N86" s="218">
        <f t="shared" si="47"/>
        <v>4394.01039282309</v>
      </c>
      <c r="O86" s="220">
        <v>7718.04857142857</v>
      </c>
      <c r="P86" s="220">
        <f t="shared" si="48"/>
        <v>23154.1457142857</v>
      </c>
      <c r="Q86" s="229">
        <v>0.2051910615</v>
      </c>
      <c r="R86" s="220">
        <v>1583.67457907999</v>
      </c>
      <c r="S86" s="220">
        <f t="shared" si="49"/>
        <v>4751.02373723997</v>
      </c>
      <c r="T86" s="146">
        <v>2</v>
      </c>
      <c r="U86" s="230">
        <v>3</v>
      </c>
      <c r="V86" s="230">
        <v>520</v>
      </c>
      <c r="W86" s="231">
        <v>18626.64</v>
      </c>
      <c r="X86" s="231">
        <v>4472.16</v>
      </c>
      <c r="Y86" s="238">
        <v>0</v>
      </c>
      <c r="Z86" s="231">
        <v>4</v>
      </c>
      <c r="AA86" s="238">
        <v>3</v>
      </c>
      <c r="AB86" s="239">
        <f t="shared" si="50"/>
        <v>3190.54285714287</v>
      </c>
      <c r="AC86" s="240">
        <f t="shared" si="51"/>
        <v>103.323428571421</v>
      </c>
      <c r="AD86" s="239">
        <f t="shared" si="52"/>
        <v>-4527.50571428571</v>
      </c>
      <c r="AE86" s="241">
        <f>T86*150</f>
        <v>300</v>
      </c>
      <c r="AF86" s="241">
        <f t="shared" si="53"/>
        <v>220</v>
      </c>
      <c r="AG86" s="193">
        <v>0</v>
      </c>
      <c r="AH86" s="193">
        <v>0</v>
      </c>
      <c r="AI86" s="193">
        <v>0</v>
      </c>
      <c r="AJ86" s="193">
        <v>0</v>
      </c>
      <c r="AK86" s="251">
        <f t="shared" si="54"/>
        <v>18626.64</v>
      </c>
      <c r="AL86" s="251">
        <f t="shared" si="55"/>
        <v>4472.16</v>
      </c>
      <c r="AM86" s="255">
        <f t="shared" si="56"/>
        <v>3190.5428571429</v>
      </c>
      <c r="AN86" s="220">
        <f t="shared" si="57"/>
        <v>492.07812244287</v>
      </c>
      <c r="AO86" s="276">
        <f t="shared" si="58"/>
        <v>103.323428571399</v>
      </c>
      <c r="AP86" s="221">
        <f t="shared" si="59"/>
        <v>78.1496071769097</v>
      </c>
      <c r="AQ86" s="270">
        <f t="shared" si="60"/>
        <v>-4527.5057142857</v>
      </c>
      <c r="AR86" s="271">
        <f t="shared" si="61"/>
        <v>-278.86373723997</v>
      </c>
      <c r="AS86" s="240">
        <f>(AL86-I86)*0.3</f>
        <v>147.623436732861</v>
      </c>
      <c r="AT86" s="239">
        <f t="shared" si="62"/>
        <v>140.242264896218</v>
      </c>
      <c r="AU86" s="272">
        <f t="shared" si="63"/>
        <v>7.38117183664305</v>
      </c>
      <c r="AV86" s="273">
        <f t="shared" si="64"/>
        <v>-79.757735103782</v>
      </c>
      <c r="AW86" s="281">
        <f>VLOOKUP(B:B,重点单品考核及奖励!B:S,18,0)</f>
        <v>-50</v>
      </c>
      <c r="AX86" s="281"/>
      <c r="AY86" s="282">
        <f t="shared" si="65"/>
        <v>-129.757735103782</v>
      </c>
    </row>
    <row r="87" customHeight="1" spans="1:51">
      <c r="A87" s="202">
        <v>85</v>
      </c>
      <c r="B87" s="203">
        <v>710</v>
      </c>
      <c r="C87" s="204" t="s">
        <v>143</v>
      </c>
      <c r="D87" s="204" t="s">
        <v>79</v>
      </c>
      <c r="E87" s="205">
        <v>4837.17471428571</v>
      </c>
      <c r="F87" s="205">
        <f t="shared" si="44"/>
        <v>14511.5241428571</v>
      </c>
      <c r="G87" s="206">
        <v>0.254975</v>
      </c>
      <c r="H87" s="205">
        <v>1233.358622775</v>
      </c>
      <c r="I87" s="205">
        <f t="shared" si="45"/>
        <v>3700.075868325</v>
      </c>
      <c r="J87" s="218">
        <v>5804.60965714286</v>
      </c>
      <c r="K87" s="218">
        <f t="shared" si="46"/>
        <v>17413.8289714286</v>
      </c>
      <c r="L87" s="219">
        <v>0.234577</v>
      </c>
      <c r="M87" s="218">
        <v>1361.6279195436</v>
      </c>
      <c r="N87" s="218">
        <f t="shared" si="47"/>
        <v>4084.8837586308</v>
      </c>
      <c r="O87" s="220">
        <v>7255.76207142857</v>
      </c>
      <c r="P87" s="220">
        <f t="shared" si="48"/>
        <v>21767.2862142857</v>
      </c>
      <c r="Q87" s="229">
        <v>0.202909105</v>
      </c>
      <c r="R87" s="220">
        <v>1472.26018800652</v>
      </c>
      <c r="S87" s="220">
        <f t="shared" si="49"/>
        <v>4416.78056401956</v>
      </c>
      <c r="T87" s="146">
        <v>2</v>
      </c>
      <c r="U87" s="230">
        <v>3</v>
      </c>
      <c r="V87" s="230">
        <v>520</v>
      </c>
      <c r="W87" s="231">
        <v>25583.48</v>
      </c>
      <c r="X87" s="231">
        <v>6684.4</v>
      </c>
      <c r="Y87" s="238">
        <v>4</v>
      </c>
      <c r="Z87" s="231">
        <v>1</v>
      </c>
      <c r="AA87" s="238">
        <v>2</v>
      </c>
      <c r="AB87" s="239">
        <f t="shared" si="50"/>
        <v>11071.9558571429</v>
      </c>
      <c r="AC87" s="239">
        <f t="shared" si="51"/>
        <v>8169.65102857142</v>
      </c>
      <c r="AD87" s="240">
        <f t="shared" si="52"/>
        <v>3816.19378571429</v>
      </c>
      <c r="AE87" s="242">
        <f>T87*260</f>
        <v>520</v>
      </c>
      <c r="AF87" s="241">
        <f t="shared" si="53"/>
        <v>0</v>
      </c>
      <c r="AG87" s="193">
        <v>0</v>
      </c>
      <c r="AH87" s="193">
        <v>0</v>
      </c>
      <c r="AI87" s="193">
        <v>696.4</v>
      </c>
      <c r="AJ87" s="193">
        <v>104.4</v>
      </c>
      <c r="AK87" s="251">
        <f t="shared" si="54"/>
        <v>24887.08</v>
      </c>
      <c r="AL87" s="251">
        <f t="shared" si="55"/>
        <v>6580</v>
      </c>
      <c r="AM87" s="255">
        <f t="shared" si="56"/>
        <v>10375.5558571429</v>
      </c>
      <c r="AN87" s="220">
        <f t="shared" si="57"/>
        <v>2879.924131675</v>
      </c>
      <c r="AO87" s="269">
        <f t="shared" si="58"/>
        <v>7473.2510285714</v>
      </c>
      <c r="AP87" s="218">
        <f t="shared" si="59"/>
        <v>2495.1162413692</v>
      </c>
      <c r="AQ87" s="274">
        <f t="shared" si="60"/>
        <v>3119.7937857143</v>
      </c>
      <c r="AR87" s="275">
        <f t="shared" si="61"/>
        <v>2163.21943598044</v>
      </c>
      <c r="AS87" s="240">
        <f>(AL87-I87)*0.4</f>
        <v>1151.96965267</v>
      </c>
      <c r="AT87" s="239">
        <f t="shared" si="62"/>
        <v>1094.3711700365</v>
      </c>
      <c r="AU87" s="272">
        <f t="shared" si="63"/>
        <v>57.5984826335</v>
      </c>
      <c r="AV87" s="273">
        <f t="shared" si="64"/>
        <v>1094.3711700365</v>
      </c>
      <c r="AW87" s="281">
        <f>VLOOKUP(B:B,重点单品考核及奖励!B:S,18,0)</f>
        <v>-25</v>
      </c>
      <c r="AX87" s="281"/>
      <c r="AY87" s="282">
        <f t="shared" si="65"/>
        <v>1069.3711700365</v>
      </c>
    </row>
    <row r="88" customHeight="1" spans="1:51">
      <c r="A88" s="202">
        <v>86</v>
      </c>
      <c r="B88" s="203">
        <v>102479</v>
      </c>
      <c r="C88" s="204" t="s">
        <v>144</v>
      </c>
      <c r="D88" s="204" t="s">
        <v>55</v>
      </c>
      <c r="E88" s="205">
        <v>3771.83678571429</v>
      </c>
      <c r="F88" s="205">
        <f t="shared" si="44"/>
        <v>11315.5103571429</v>
      </c>
      <c r="G88" s="206">
        <v>0.22723</v>
      </c>
      <c r="H88" s="205">
        <v>857.074472817857</v>
      </c>
      <c r="I88" s="205">
        <f t="shared" si="45"/>
        <v>2571.22341845357</v>
      </c>
      <c r="J88" s="218">
        <v>4526.20414285714</v>
      </c>
      <c r="K88" s="218">
        <f t="shared" si="46"/>
        <v>13578.6124285714</v>
      </c>
      <c r="L88" s="219">
        <v>0.2090516</v>
      </c>
      <c r="M88" s="218">
        <v>946.210217990914</v>
      </c>
      <c r="N88" s="218">
        <f t="shared" si="47"/>
        <v>2838.63065397274</v>
      </c>
      <c r="O88" s="220">
        <v>5657.75517857143</v>
      </c>
      <c r="P88" s="220">
        <f t="shared" si="48"/>
        <v>16973.2655357143</v>
      </c>
      <c r="Q88" s="229">
        <v>0.180829634</v>
      </c>
      <c r="R88" s="220">
        <v>1023.08979820268</v>
      </c>
      <c r="S88" s="220">
        <f t="shared" si="49"/>
        <v>3069.26939460804</v>
      </c>
      <c r="T88" s="146">
        <v>2</v>
      </c>
      <c r="U88" s="230">
        <v>3</v>
      </c>
      <c r="V88" s="230">
        <v>520</v>
      </c>
      <c r="W88" s="231">
        <v>12711.26</v>
      </c>
      <c r="X88" s="231">
        <v>3505.84</v>
      </c>
      <c r="Y88" s="238">
        <v>4</v>
      </c>
      <c r="Z88" s="231">
        <v>0</v>
      </c>
      <c r="AA88" s="238">
        <v>9</v>
      </c>
      <c r="AB88" s="240">
        <f t="shared" si="50"/>
        <v>1395.74964285713</v>
      </c>
      <c r="AC88" s="239">
        <f t="shared" si="51"/>
        <v>-867.352428571421</v>
      </c>
      <c r="AD88" s="239">
        <f t="shared" si="52"/>
        <v>-4262.00553571429</v>
      </c>
      <c r="AE88" s="242">
        <f>T88*100</f>
        <v>200</v>
      </c>
      <c r="AF88" s="241">
        <f t="shared" si="53"/>
        <v>320</v>
      </c>
      <c r="AG88" s="193">
        <v>0</v>
      </c>
      <c r="AH88" s="193">
        <v>0</v>
      </c>
      <c r="AI88" s="193">
        <v>0</v>
      </c>
      <c r="AJ88" s="193">
        <v>0</v>
      </c>
      <c r="AK88" s="251">
        <f t="shared" si="54"/>
        <v>12711.26</v>
      </c>
      <c r="AL88" s="251">
        <f t="shared" si="55"/>
        <v>3505.84</v>
      </c>
      <c r="AM88" s="252">
        <f t="shared" si="56"/>
        <v>1395.7496428571</v>
      </c>
      <c r="AN88" s="223">
        <f t="shared" si="57"/>
        <v>934.61658154643</v>
      </c>
      <c r="AO88" s="269">
        <f t="shared" si="58"/>
        <v>-867.352428571399</v>
      </c>
      <c r="AP88" s="218">
        <f t="shared" si="59"/>
        <v>667.20934602726</v>
      </c>
      <c r="AQ88" s="270">
        <f t="shared" si="60"/>
        <v>-4262.0055357143</v>
      </c>
      <c r="AR88" s="271">
        <f t="shared" si="61"/>
        <v>436.57060539196</v>
      </c>
      <c r="AS88" s="240">
        <f>(AL88-I88)*0.25</f>
        <v>233.654145386608</v>
      </c>
      <c r="AT88" s="239">
        <f t="shared" si="62"/>
        <v>221.971438117277</v>
      </c>
      <c r="AU88" s="272">
        <f t="shared" si="63"/>
        <v>11.6827072693304</v>
      </c>
      <c r="AV88" s="273">
        <f t="shared" si="64"/>
        <v>-98.028561882723</v>
      </c>
      <c r="AW88" s="281">
        <f>VLOOKUP(B:B,重点单品考核及奖励!B:S,18,0)</f>
        <v>-50</v>
      </c>
      <c r="AX88" s="281"/>
      <c r="AY88" s="282">
        <f t="shared" si="65"/>
        <v>-148.028561882723</v>
      </c>
    </row>
    <row r="89" customHeight="1" spans="1:51">
      <c r="A89" s="202">
        <v>87</v>
      </c>
      <c r="B89" s="203">
        <v>706</v>
      </c>
      <c r="C89" s="204" t="s">
        <v>145</v>
      </c>
      <c r="D89" s="204" t="s">
        <v>79</v>
      </c>
      <c r="E89" s="205">
        <v>4588.63164285714</v>
      </c>
      <c r="F89" s="205">
        <f t="shared" si="44"/>
        <v>13765.8949285714</v>
      </c>
      <c r="G89" s="206">
        <v>0.24087</v>
      </c>
      <c r="H89" s="205">
        <v>1105.263703815</v>
      </c>
      <c r="I89" s="205">
        <f t="shared" si="45"/>
        <v>3315.791111445</v>
      </c>
      <c r="J89" s="218">
        <v>5506.35797142857</v>
      </c>
      <c r="K89" s="218">
        <f t="shared" si="46"/>
        <v>16519.0739142857</v>
      </c>
      <c r="L89" s="219">
        <v>0.2216004</v>
      </c>
      <c r="M89" s="218">
        <v>1220.21112901176</v>
      </c>
      <c r="N89" s="218">
        <f t="shared" si="47"/>
        <v>3660.63338703528</v>
      </c>
      <c r="O89" s="220">
        <v>6882.94746428571</v>
      </c>
      <c r="P89" s="220">
        <f t="shared" si="48"/>
        <v>20648.8423928571</v>
      </c>
      <c r="Q89" s="229">
        <v>0.191684346</v>
      </c>
      <c r="R89" s="220">
        <v>1319.35328324397</v>
      </c>
      <c r="S89" s="220">
        <f t="shared" si="49"/>
        <v>3958.05984973191</v>
      </c>
      <c r="T89" s="146">
        <v>2</v>
      </c>
      <c r="U89" s="230">
        <v>3</v>
      </c>
      <c r="V89" s="230">
        <v>520</v>
      </c>
      <c r="W89" s="231">
        <v>28479.99</v>
      </c>
      <c r="X89" s="231">
        <v>6491.63</v>
      </c>
      <c r="Y89" s="238">
        <v>2</v>
      </c>
      <c r="Z89" s="231">
        <v>6</v>
      </c>
      <c r="AA89" s="238">
        <v>6</v>
      </c>
      <c r="AB89" s="239">
        <f t="shared" si="50"/>
        <v>14714.0950714286</v>
      </c>
      <c r="AC89" s="239">
        <f t="shared" si="51"/>
        <v>11960.9160857143</v>
      </c>
      <c r="AD89" s="240">
        <f t="shared" si="52"/>
        <v>7831.14760714287</v>
      </c>
      <c r="AE89" s="242">
        <f>T89*260</f>
        <v>520</v>
      </c>
      <c r="AF89" s="241">
        <f t="shared" si="53"/>
        <v>0</v>
      </c>
      <c r="AG89" s="193">
        <v>0</v>
      </c>
      <c r="AH89" s="193">
        <v>0</v>
      </c>
      <c r="AI89" s="193">
        <v>1190</v>
      </c>
      <c r="AJ89" s="193">
        <v>40</v>
      </c>
      <c r="AK89" s="251">
        <f t="shared" si="54"/>
        <v>27289.99</v>
      </c>
      <c r="AL89" s="251">
        <f t="shared" si="55"/>
        <v>6451.63</v>
      </c>
      <c r="AM89" s="255">
        <f t="shared" si="56"/>
        <v>13524.0950714286</v>
      </c>
      <c r="AN89" s="220">
        <f t="shared" si="57"/>
        <v>3135.838888555</v>
      </c>
      <c r="AO89" s="269">
        <f t="shared" si="58"/>
        <v>10770.9160857143</v>
      </c>
      <c r="AP89" s="218">
        <f t="shared" si="59"/>
        <v>2790.99661296472</v>
      </c>
      <c r="AQ89" s="274">
        <f t="shared" si="60"/>
        <v>6641.1476071429</v>
      </c>
      <c r="AR89" s="275">
        <f t="shared" si="61"/>
        <v>2493.57015026809</v>
      </c>
      <c r="AS89" s="240">
        <f>(AL89-I89)*0.4</f>
        <v>1254.335555422</v>
      </c>
      <c r="AT89" s="239">
        <f t="shared" si="62"/>
        <v>1191.6187776509</v>
      </c>
      <c r="AU89" s="272">
        <f t="shared" si="63"/>
        <v>62.7167777711</v>
      </c>
      <c r="AV89" s="273">
        <f t="shared" si="64"/>
        <v>1191.6187776509</v>
      </c>
      <c r="AW89" s="281">
        <f>VLOOKUP(B:B,重点单品考核及奖励!B:S,18,0)</f>
        <v>0</v>
      </c>
      <c r="AX89" s="281"/>
      <c r="AY89" s="282">
        <f t="shared" si="65"/>
        <v>1191.6187776509</v>
      </c>
    </row>
    <row r="90" customHeight="1" spans="1:51">
      <c r="A90" s="202">
        <v>88</v>
      </c>
      <c r="B90" s="203">
        <v>102935</v>
      </c>
      <c r="C90" s="204" t="s">
        <v>146</v>
      </c>
      <c r="D90" s="204" t="s">
        <v>55</v>
      </c>
      <c r="E90" s="205">
        <v>3413.70742857143</v>
      </c>
      <c r="F90" s="205">
        <f t="shared" si="44"/>
        <v>10241.1222857143</v>
      </c>
      <c r="G90" s="206">
        <v>0.24645</v>
      </c>
      <c r="H90" s="205">
        <v>841.308195771429</v>
      </c>
      <c r="I90" s="205">
        <f t="shared" si="45"/>
        <v>2523.92458731429</v>
      </c>
      <c r="J90" s="218">
        <v>4096.44891428571</v>
      </c>
      <c r="K90" s="218">
        <f t="shared" si="46"/>
        <v>12289.3467428571</v>
      </c>
      <c r="L90" s="219">
        <v>0.226734</v>
      </c>
      <c r="M90" s="218">
        <v>928.804248131657</v>
      </c>
      <c r="N90" s="218">
        <f t="shared" si="47"/>
        <v>2786.41274439497</v>
      </c>
      <c r="O90" s="220">
        <v>5120.56114285714</v>
      </c>
      <c r="P90" s="220">
        <f t="shared" si="48"/>
        <v>15361.6834285714</v>
      </c>
      <c r="Q90" s="229">
        <v>0.19612491</v>
      </c>
      <c r="R90" s="220">
        <v>1004.26959329235</v>
      </c>
      <c r="S90" s="220">
        <f t="shared" si="49"/>
        <v>3012.80877987705</v>
      </c>
      <c r="T90" s="146">
        <v>4</v>
      </c>
      <c r="U90" s="230">
        <v>3</v>
      </c>
      <c r="V90" s="230">
        <v>1040</v>
      </c>
      <c r="W90" s="231">
        <v>19816.31</v>
      </c>
      <c r="X90" s="231">
        <v>4087.66</v>
      </c>
      <c r="Y90" s="238">
        <v>4</v>
      </c>
      <c r="Z90" s="231">
        <v>0</v>
      </c>
      <c r="AA90" s="238">
        <v>6</v>
      </c>
      <c r="AB90" s="239">
        <f t="shared" si="50"/>
        <v>9575.18771428571</v>
      </c>
      <c r="AC90" s="239">
        <f t="shared" si="51"/>
        <v>7526.96325714287</v>
      </c>
      <c r="AD90" s="240">
        <f t="shared" si="52"/>
        <v>4454.62657142858</v>
      </c>
      <c r="AE90" s="242">
        <f>T90*260</f>
        <v>1040</v>
      </c>
      <c r="AF90" s="241">
        <f t="shared" si="53"/>
        <v>0</v>
      </c>
      <c r="AG90" s="193">
        <v>0</v>
      </c>
      <c r="AH90" s="193">
        <v>0</v>
      </c>
      <c r="AI90" s="193">
        <v>2975</v>
      </c>
      <c r="AJ90" s="193">
        <v>100</v>
      </c>
      <c r="AK90" s="251">
        <f t="shared" si="54"/>
        <v>16841.31</v>
      </c>
      <c r="AL90" s="251">
        <f t="shared" si="55"/>
        <v>3987.66</v>
      </c>
      <c r="AM90" s="255">
        <f t="shared" si="56"/>
        <v>6600.1877142857</v>
      </c>
      <c r="AN90" s="220">
        <f t="shared" si="57"/>
        <v>1463.73541268571</v>
      </c>
      <c r="AO90" s="269">
        <f t="shared" si="58"/>
        <v>4551.9632571429</v>
      </c>
      <c r="AP90" s="218">
        <f t="shared" si="59"/>
        <v>1201.24725560503</v>
      </c>
      <c r="AQ90" s="274">
        <f t="shared" si="60"/>
        <v>1479.6265714286</v>
      </c>
      <c r="AR90" s="275">
        <f t="shared" si="61"/>
        <v>974.85122012295</v>
      </c>
      <c r="AS90" s="240">
        <f>(AL90-I90)*0.4</f>
        <v>585.494165074284</v>
      </c>
      <c r="AT90" s="239">
        <f t="shared" si="62"/>
        <v>556.21945682057</v>
      </c>
      <c r="AU90" s="272">
        <f t="shared" si="63"/>
        <v>29.2747082537142</v>
      </c>
      <c r="AV90" s="273">
        <f t="shared" si="64"/>
        <v>556.21945682057</v>
      </c>
      <c r="AW90" s="281">
        <f>VLOOKUP(B:B,重点单品考核及奖励!B:S,18,0)</f>
        <v>-100</v>
      </c>
      <c r="AX90" s="281"/>
      <c r="AY90" s="282">
        <f t="shared" si="65"/>
        <v>456.21945682057</v>
      </c>
    </row>
    <row r="91" customHeight="1" spans="1:51">
      <c r="A91" s="202">
        <v>89</v>
      </c>
      <c r="B91" s="203">
        <v>741</v>
      </c>
      <c r="C91" s="204" t="s">
        <v>147</v>
      </c>
      <c r="D91" s="204" t="s">
        <v>57</v>
      </c>
      <c r="E91" s="205">
        <v>3985.86857142857</v>
      </c>
      <c r="F91" s="205">
        <f t="shared" si="44"/>
        <v>11957.6057142857</v>
      </c>
      <c r="G91" s="206">
        <v>0.2299425</v>
      </c>
      <c r="H91" s="205">
        <v>916.520583985714</v>
      </c>
      <c r="I91" s="205">
        <f t="shared" si="45"/>
        <v>2749.56175195714</v>
      </c>
      <c r="J91" s="218">
        <v>4783.04228571429</v>
      </c>
      <c r="K91" s="218">
        <f t="shared" si="46"/>
        <v>14349.1268571429</v>
      </c>
      <c r="L91" s="219">
        <v>0.2115471</v>
      </c>
      <c r="M91" s="218">
        <v>1011.83872472023</v>
      </c>
      <c r="N91" s="218">
        <f t="shared" si="47"/>
        <v>3035.51617416069</v>
      </c>
      <c r="O91" s="220">
        <v>5978.80285714286</v>
      </c>
      <c r="P91" s="220">
        <f t="shared" si="48"/>
        <v>17936.4085714286</v>
      </c>
      <c r="Q91" s="229">
        <v>0.1829882415</v>
      </c>
      <c r="R91" s="220">
        <v>1094.05062110375</v>
      </c>
      <c r="S91" s="220">
        <f t="shared" si="49"/>
        <v>3282.15186331125</v>
      </c>
      <c r="T91" s="146">
        <v>3</v>
      </c>
      <c r="U91" s="230">
        <v>3</v>
      </c>
      <c r="V91" s="230">
        <v>780</v>
      </c>
      <c r="W91" s="231">
        <v>19196.67</v>
      </c>
      <c r="X91" s="231">
        <v>3131.07</v>
      </c>
      <c r="Y91" s="238">
        <v>7</v>
      </c>
      <c r="Z91" s="231">
        <v>0</v>
      </c>
      <c r="AA91" s="238">
        <v>0</v>
      </c>
      <c r="AB91" s="239">
        <f t="shared" si="50"/>
        <v>7239.06428571429</v>
      </c>
      <c r="AC91" s="239">
        <f t="shared" si="51"/>
        <v>4847.54314285713</v>
      </c>
      <c r="AD91" s="240">
        <f t="shared" si="52"/>
        <v>1260.26142857142</v>
      </c>
      <c r="AE91" s="242">
        <f>T91*260</f>
        <v>780</v>
      </c>
      <c r="AF91" s="241">
        <f t="shared" si="53"/>
        <v>0</v>
      </c>
      <c r="AG91" s="193">
        <v>0</v>
      </c>
      <c r="AH91" s="193">
        <v>0</v>
      </c>
      <c r="AI91" s="193">
        <v>1785</v>
      </c>
      <c r="AJ91" s="193">
        <v>60</v>
      </c>
      <c r="AK91" s="251">
        <f t="shared" si="54"/>
        <v>17411.67</v>
      </c>
      <c r="AL91" s="251">
        <f t="shared" si="55"/>
        <v>3071.07</v>
      </c>
      <c r="AM91" s="255">
        <f t="shared" si="56"/>
        <v>5454.0642857143</v>
      </c>
      <c r="AN91" s="220">
        <f t="shared" si="57"/>
        <v>321.50824804286</v>
      </c>
      <c r="AO91" s="276">
        <f t="shared" si="58"/>
        <v>3062.5431428571</v>
      </c>
      <c r="AP91" s="221">
        <f t="shared" si="59"/>
        <v>35.5538258393103</v>
      </c>
      <c r="AQ91" s="270">
        <f t="shared" si="60"/>
        <v>-524.738571428603</v>
      </c>
      <c r="AR91" s="271">
        <f t="shared" si="61"/>
        <v>-211.08186331125</v>
      </c>
      <c r="AS91" s="240">
        <f>(AL91-I91)*0.3</f>
        <v>96.452474412858</v>
      </c>
      <c r="AT91" s="239">
        <f t="shared" si="62"/>
        <v>91.6298506922151</v>
      </c>
      <c r="AU91" s="272">
        <f t="shared" si="63"/>
        <v>4.8226237206429</v>
      </c>
      <c r="AV91" s="273">
        <f t="shared" si="64"/>
        <v>91.6298506922151</v>
      </c>
      <c r="AW91" s="281">
        <f>VLOOKUP(B:B,重点单品考核及奖励!B:S,18,0)</f>
        <v>-150</v>
      </c>
      <c r="AX91" s="281"/>
      <c r="AY91" s="282">
        <f t="shared" si="65"/>
        <v>-58.3701493077849</v>
      </c>
    </row>
    <row r="92" customHeight="1" spans="1:51">
      <c r="A92" s="202">
        <v>90</v>
      </c>
      <c r="B92" s="203">
        <v>102567</v>
      </c>
      <c r="C92" s="204" t="s">
        <v>148</v>
      </c>
      <c r="D92" s="204" t="s">
        <v>60</v>
      </c>
      <c r="E92" s="205">
        <v>3354.40028571429</v>
      </c>
      <c r="F92" s="205">
        <f t="shared" si="44"/>
        <v>10063.2008571429</v>
      </c>
      <c r="G92" s="206">
        <v>0.2510225</v>
      </c>
      <c r="H92" s="205">
        <v>842.029945720714</v>
      </c>
      <c r="I92" s="205">
        <f t="shared" si="45"/>
        <v>2526.08983716214</v>
      </c>
      <c r="J92" s="218">
        <v>4025.28034285714</v>
      </c>
      <c r="K92" s="218">
        <f t="shared" si="46"/>
        <v>12075.8410285714</v>
      </c>
      <c r="L92" s="219">
        <v>0.2309407</v>
      </c>
      <c r="M92" s="218">
        <v>929.601060075669</v>
      </c>
      <c r="N92" s="218">
        <f t="shared" si="47"/>
        <v>2788.80318022701</v>
      </c>
      <c r="O92" s="220">
        <v>5031.60042857143</v>
      </c>
      <c r="P92" s="220">
        <f t="shared" si="48"/>
        <v>15094.8012857143</v>
      </c>
      <c r="Q92" s="229">
        <v>0.1997637055</v>
      </c>
      <c r="R92" s="220">
        <v>1005.13114620682</v>
      </c>
      <c r="S92" s="220">
        <f t="shared" si="49"/>
        <v>3015.39343862046</v>
      </c>
      <c r="T92" s="146">
        <v>3</v>
      </c>
      <c r="U92" s="230">
        <v>3</v>
      </c>
      <c r="V92" s="230">
        <v>780</v>
      </c>
      <c r="W92" s="231">
        <v>21530.33</v>
      </c>
      <c r="X92" s="231">
        <v>4340.08</v>
      </c>
      <c r="Y92" s="238">
        <v>2</v>
      </c>
      <c r="Z92" s="231">
        <v>0</v>
      </c>
      <c r="AA92" s="238">
        <v>6</v>
      </c>
      <c r="AB92" s="239">
        <f t="shared" si="50"/>
        <v>11467.1291428571</v>
      </c>
      <c r="AC92" s="239">
        <f t="shared" si="51"/>
        <v>9454.48897142858</v>
      </c>
      <c r="AD92" s="240">
        <f t="shared" si="52"/>
        <v>6435.52871428571</v>
      </c>
      <c r="AE92" s="242">
        <f>T92*260</f>
        <v>780</v>
      </c>
      <c r="AF92" s="241">
        <f t="shared" si="53"/>
        <v>0</v>
      </c>
      <c r="AG92" s="193">
        <v>1120</v>
      </c>
      <c r="AH92" s="193">
        <v>245</v>
      </c>
      <c r="AI92" s="193">
        <v>3570</v>
      </c>
      <c r="AJ92" s="193">
        <v>120</v>
      </c>
      <c r="AK92" s="251">
        <f t="shared" si="54"/>
        <v>16840.33</v>
      </c>
      <c r="AL92" s="251">
        <f t="shared" si="55"/>
        <v>3975.08</v>
      </c>
      <c r="AM92" s="255">
        <f t="shared" si="56"/>
        <v>6777.1291428571</v>
      </c>
      <c r="AN92" s="220">
        <f t="shared" si="57"/>
        <v>1448.99016283786</v>
      </c>
      <c r="AO92" s="269">
        <f t="shared" si="58"/>
        <v>4764.4889714286</v>
      </c>
      <c r="AP92" s="218">
        <f t="shared" si="59"/>
        <v>1186.27681977299</v>
      </c>
      <c r="AQ92" s="274">
        <f t="shared" si="60"/>
        <v>1745.5287142857</v>
      </c>
      <c r="AR92" s="275">
        <f t="shared" si="61"/>
        <v>959.68656137954</v>
      </c>
      <c r="AS92" s="240">
        <f>(AL92-I92)*0.4</f>
        <v>579.596065135144</v>
      </c>
      <c r="AT92" s="239">
        <f t="shared" si="62"/>
        <v>550.616261878387</v>
      </c>
      <c r="AU92" s="272">
        <f t="shared" si="63"/>
        <v>28.9798032567572</v>
      </c>
      <c r="AV92" s="273">
        <f t="shared" si="64"/>
        <v>550.616261878387</v>
      </c>
      <c r="AW92" s="281">
        <f>VLOOKUP(B:B,重点单品考核及奖励!B:S,18,0)</f>
        <v>-100</v>
      </c>
      <c r="AX92" s="281"/>
      <c r="AY92" s="282">
        <f t="shared" si="65"/>
        <v>450.616261878387</v>
      </c>
    </row>
    <row r="93" customHeight="1" spans="1:51">
      <c r="A93" s="202">
        <v>91</v>
      </c>
      <c r="B93" s="203">
        <v>713</v>
      </c>
      <c r="C93" s="204" t="s">
        <v>149</v>
      </c>
      <c r="D93" s="204" t="s">
        <v>79</v>
      </c>
      <c r="E93" s="205">
        <v>3712.90142857143</v>
      </c>
      <c r="F93" s="205">
        <f t="shared" si="44"/>
        <v>11138.7042857143</v>
      </c>
      <c r="G93" s="206">
        <v>0.2631125</v>
      </c>
      <c r="H93" s="205">
        <v>976.910777125</v>
      </c>
      <c r="I93" s="205">
        <f t="shared" si="45"/>
        <v>2930.732331375</v>
      </c>
      <c r="J93" s="218">
        <v>4455.48171428571</v>
      </c>
      <c r="K93" s="218">
        <f t="shared" si="46"/>
        <v>13366.4451428571</v>
      </c>
      <c r="L93" s="219">
        <v>0.2420635</v>
      </c>
      <c r="M93" s="218">
        <v>1078.509497946</v>
      </c>
      <c r="N93" s="218">
        <f t="shared" si="47"/>
        <v>3235.528493838</v>
      </c>
      <c r="O93" s="220">
        <v>5569.35214285714</v>
      </c>
      <c r="P93" s="220">
        <f t="shared" si="48"/>
        <v>16708.0564285714</v>
      </c>
      <c r="Q93" s="229">
        <v>0.2093849275</v>
      </c>
      <c r="R93" s="220">
        <v>1166.13839465411</v>
      </c>
      <c r="S93" s="220">
        <f t="shared" si="49"/>
        <v>3498.41518396233</v>
      </c>
      <c r="T93" s="146">
        <v>2</v>
      </c>
      <c r="U93" s="230">
        <v>3</v>
      </c>
      <c r="V93" s="230">
        <v>520</v>
      </c>
      <c r="W93" s="231">
        <v>18140.17</v>
      </c>
      <c r="X93" s="231">
        <v>4412.4</v>
      </c>
      <c r="Y93" s="238">
        <v>4</v>
      </c>
      <c r="Z93" s="231">
        <v>15</v>
      </c>
      <c r="AA93" s="238">
        <v>6</v>
      </c>
      <c r="AB93" s="239">
        <f t="shared" si="50"/>
        <v>7001.46571428571</v>
      </c>
      <c r="AC93" s="239">
        <f t="shared" si="51"/>
        <v>4773.72485714287</v>
      </c>
      <c r="AD93" s="240">
        <f t="shared" si="52"/>
        <v>1432.11357142858</v>
      </c>
      <c r="AE93" s="242">
        <f>T93*260</f>
        <v>520</v>
      </c>
      <c r="AF93" s="241">
        <f t="shared" si="53"/>
        <v>0</v>
      </c>
      <c r="AG93" s="193">
        <v>0</v>
      </c>
      <c r="AH93" s="193">
        <v>0</v>
      </c>
      <c r="AI93" s="193">
        <v>595</v>
      </c>
      <c r="AJ93" s="193">
        <v>20</v>
      </c>
      <c r="AK93" s="251">
        <f t="shared" si="54"/>
        <v>17545.17</v>
      </c>
      <c r="AL93" s="251">
        <f t="shared" si="55"/>
        <v>4392.4</v>
      </c>
      <c r="AM93" s="255">
        <f t="shared" si="56"/>
        <v>6406.4657142857</v>
      </c>
      <c r="AN93" s="220">
        <f t="shared" si="57"/>
        <v>1461.667668625</v>
      </c>
      <c r="AO93" s="269">
        <f t="shared" si="58"/>
        <v>4178.7248571429</v>
      </c>
      <c r="AP93" s="218">
        <f t="shared" si="59"/>
        <v>1156.871506162</v>
      </c>
      <c r="AQ93" s="274">
        <f t="shared" si="60"/>
        <v>837.113571428599</v>
      </c>
      <c r="AR93" s="275">
        <f t="shared" si="61"/>
        <v>893.98481603767</v>
      </c>
      <c r="AS93" s="240">
        <f>(AL93-I93)*0.4</f>
        <v>584.66706745</v>
      </c>
      <c r="AT93" s="239">
        <f t="shared" si="62"/>
        <v>555.4337140775</v>
      </c>
      <c r="AU93" s="272">
        <f t="shared" si="63"/>
        <v>29.2333533725</v>
      </c>
      <c r="AV93" s="273">
        <f t="shared" si="64"/>
        <v>555.4337140775</v>
      </c>
      <c r="AW93" s="281">
        <f>VLOOKUP(B:B,重点单品考核及奖励!B:S,18,0)</f>
        <v>0</v>
      </c>
      <c r="AX93" s="281"/>
      <c r="AY93" s="282">
        <f t="shared" si="65"/>
        <v>555.4337140775</v>
      </c>
    </row>
    <row r="94" s="181" customFormat="1" customHeight="1" spans="1:52">
      <c r="A94" s="285">
        <v>92</v>
      </c>
      <c r="B94" s="286">
        <v>755</v>
      </c>
      <c r="C94" s="287" t="s">
        <v>150</v>
      </c>
      <c r="D94" s="287" t="s">
        <v>79</v>
      </c>
      <c r="E94" s="288">
        <v>2337.51714285714</v>
      </c>
      <c r="F94" s="288">
        <f t="shared" si="44"/>
        <v>7012.55142857142</v>
      </c>
      <c r="G94" s="289">
        <v>0.236685</v>
      </c>
      <c r="H94" s="288">
        <v>553.255244957143</v>
      </c>
      <c r="I94" s="288">
        <f t="shared" si="45"/>
        <v>1659.76573487143</v>
      </c>
      <c r="J94" s="293">
        <v>2805.02057142857</v>
      </c>
      <c r="K94" s="293">
        <f t="shared" si="46"/>
        <v>8415.06171428571</v>
      </c>
      <c r="L94" s="294">
        <v>0.2177502</v>
      </c>
      <c r="M94" s="293">
        <v>610.793790432686</v>
      </c>
      <c r="N94" s="293">
        <f t="shared" si="47"/>
        <v>1832.38137129806</v>
      </c>
      <c r="O94" s="295">
        <v>3506.27571428571</v>
      </c>
      <c r="P94" s="295">
        <f t="shared" si="48"/>
        <v>10518.8271428571</v>
      </c>
      <c r="Q94" s="299">
        <v>0.188353923</v>
      </c>
      <c r="R94" s="295">
        <v>660.420785905342</v>
      </c>
      <c r="S94" s="295">
        <f t="shared" si="49"/>
        <v>1981.26235771603</v>
      </c>
      <c r="T94" s="300">
        <v>3</v>
      </c>
      <c r="U94" s="301">
        <v>3</v>
      </c>
      <c r="V94" s="301">
        <v>780</v>
      </c>
      <c r="W94" s="302">
        <v>4439.99</v>
      </c>
      <c r="X94" s="302">
        <v>1395.62</v>
      </c>
      <c r="Y94" s="305">
        <v>0</v>
      </c>
      <c r="Z94" s="302">
        <v>0</v>
      </c>
      <c r="AA94" s="305">
        <v>1</v>
      </c>
      <c r="AB94" s="306">
        <f t="shared" si="50"/>
        <v>-2572.56142857142</v>
      </c>
      <c r="AC94" s="306">
        <f t="shared" si="51"/>
        <v>-3975.07171428571</v>
      </c>
      <c r="AD94" s="306">
        <f t="shared" si="52"/>
        <v>-6078.83714285713</v>
      </c>
      <c r="AE94" s="307">
        <v>0</v>
      </c>
      <c r="AF94" s="308">
        <f t="shared" si="53"/>
        <v>780</v>
      </c>
      <c r="AG94" s="312">
        <v>0</v>
      </c>
      <c r="AH94" s="312">
        <v>0</v>
      </c>
      <c r="AI94" s="312">
        <v>0</v>
      </c>
      <c r="AJ94" s="312">
        <v>0</v>
      </c>
      <c r="AK94" s="313">
        <f t="shared" si="54"/>
        <v>4439.99</v>
      </c>
      <c r="AL94" s="313">
        <f t="shared" si="55"/>
        <v>1395.62</v>
      </c>
      <c r="AM94" s="314">
        <f t="shared" si="56"/>
        <v>-2572.56142857142</v>
      </c>
      <c r="AN94" s="295">
        <f t="shared" si="57"/>
        <v>-264.14573487143</v>
      </c>
      <c r="AO94" s="318">
        <f t="shared" si="58"/>
        <v>-3975.07171428571</v>
      </c>
      <c r="AP94" s="293">
        <f t="shared" si="59"/>
        <v>-436.76137129806</v>
      </c>
      <c r="AQ94" s="319">
        <f t="shared" si="60"/>
        <v>-6078.8371428571</v>
      </c>
      <c r="AR94" s="320">
        <f t="shared" si="61"/>
        <v>-585.64235771603</v>
      </c>
      <c r="AS94" s="285">
        <v>0</v>
      </c>
      <c r="AT94" s="306">
        <f t="shared" si="62"/>
        <v>0</v>
      </c>
      <c r="AU94" s="306">
        <f t="shared" si="63"/>
        <v>0</v>
      </c>
      <c r="AV94" s="273">
        <f t="shared" si="64"/>
        <v>-780</v>
      </c>
      <c r="AW94" s="301">
        <f>VLOOKUP(B:B,重点单品考核及奖励!B:S,18,0)</f>
        <v>-125</v>
      </c>
      <c r="AX94" s="281"/>
      <c r="AY94" s="282">
        <f t="shared" si="65"/>
        <v>-905</v>
      </c>
      <c r="AZ94" s="181" t="s">
        <v>151</v>
      </c>
    </row>
    <row r="95" customHeight="1" spans="1:51">
      <c r="A95" s="202">
        <v>93</v>
      </c>
      <c r="B95" s="203">
        <v>102478</v>
      </c>
      <c r="C95" s="204" t="s">
        <v>152</v>
      </c>
      <c r="D95" s="204" t="s">
        <v>55</v>
      </c>
      <c r="E95" s="205">
        <v>2067.08014285714</v>
      </c>
      <c r="F95" s="205">
        <f t="shared" si="44"/>
        <v>6201.24042857142</v>
      </c>
      <c r="G95" s="206">
        <v>0.2110325</v>
      </c>
      <c r="H95" s="205">
        <v>436.2210902475</v>
      </c>
      <c r="I95" s="205">
        <f t="shared" si="45"/>
        <v>1308.6632707425</v>
      </c>
      <c r="J95" s="218">
        <v>2480.49617142857</v>
      </c>
      <c r="K95" s="218">
        <f t="shared" si="46"/>
        <v>7441.48851428571</v>
      </c>
      <c r="L95" s="219">
        <v>0.1941499</v>
      </c>
      <c r="M95" s="218">
        <v>481.58808363324</v>
      </c>
      <c r="N95" s="218">
        <f t="shared" si="47"/>
        <v>1444.76425089972</v>
      </c>
      <c r="O95" s="220">
        <v>3100.62021428571</v>
      </c>
      <c r="P95" s="220">
        <f t="shared" si="48"/>
        <v>9301.86064285713</v>
      </c>
      <c r="Q95" s="229">
        <v>0.1679396635</v>
      </c>
      <c r="R95" s="220">
        <v>520.717115428441</v>
      </c>
      <c r="S95" s="220">
        <f t="shared" si="49"/>
        <v>1562.15134628532</v>
      </c>
      <c r="T95" s="146">
        <v>3</v>
      </c>
      <c r="U95" s="230">
        <v>3</v>
      </c>
      <c r="V95" s="230">
        <v>780</v>
      </c>
      <c r="W95" s="231">
        <v>10557.55</v>
      </c>
      <c r="X95" s="231">
        <v>2195.41</v>
      </c>
      <c r="Y95" s="238">
        <v>4</v>
      </c>
      <c r="Z95" s="231">
        <v>3</v>
      </c>
      <c r="AA95" s="238">
        <v>3</v>
      </c>
      <c r="AB95" s="239">
        <f t="shared" si="50"/>
        <v>4356.30957142858</v>
      </c>
      <c r="AC95" s="239">
        <f t="shared" si="51"/>
        <v>3116.06148571429</v>
      </c>
      <c r="AD95" s="240">
        <f t="shared" si="52"/>
        <v>1255.68935714287</v>
      </c>
      <c r="AE95" s="242">
        <f>T95*260</f>
        <v>780</v>
      </c>
      <c r="AF95" s="241">
        <f t="shared" si="53"/>
        <v>0</v>
      </c>
      <c r="AG95" s="193">
        <v>0</v>
      </c>
      <c r="AH95" s="193">
        <v>0</v>
      </c>
      <c r="AI95" s="193">
        <v>1606</v>
      </c>
      <c r="AJ95" s="193">
        <v>47.1</v>
      </c>
      <c r="AK95" s="251">
        <f t="shared" si="54"/>
        <v>8951.55</v>
      </c>
      <c r="AL95" s="251">
        <f t="shared" si="55"/>
        <v>2148.31</v>
      </c>
      <c r="AM95" s="255">
        <f t="shared" si="56"/>
        <v>2750.30957142858</v>
      </c>
      <c r="AN95" s="220">
        <f t="shared" si="57"/>
        <v>839.6467292575</v>
      </c>
      <c r="AO95" s="276">
        <f t="shared" si="58"/>
        <v>1510.06148571429</v>
      </c>
      <c r="AP95" s="221">
        <f t="shared" si="59"/>
        <v>703.54574910028</v>
      </c>
      <c r="AQ95" s="270">
        <f t="shared" si="60"/>
        <v>-350.31064285713</v>
      </c>
      <c r="AR95" s="271">
        <f t="shared" si="61"/>
        <v>586.15865371468</v>
      </c>
      <c r="AS95" s="240">
        <f>(AL95-I95)*0.3</f>
        <v>251.89401877725</v>
      </c>
      <c r="AT95" s="239">
        <f t="shared" si="62"/>
        <v>239.299317838388</v>
      </c>
      <c r="AU95" s="272">
        <f t="shared" si="63"/>
        <v>12.5947009388625</v>
      </c>
      <c r="AV95" s="273">
        <f t="shared" si="64"/>
        <v>239.299317838388</v>
      </c>
      <c r="AW95" s="281">
        <f>VLOOKUP(B:B,重点单品考核及奖励!B:S,18,0)</f>
        <v>0</v>
      </c>
      <c r="AX95" s="281"/>
      <c r="AY95" s="282">
        <f t="shared" si="65"/>
        <v>239.299317838388</v>
      </c>
    </row>
    <row r="96" customHeight="1" spans="1:52">
      <c r="A96" s="202">
        <v>94</v>
      </c>
      <c r="B96" s="203">
        <v>103639</v>
      </c>
      <c r="C96" s="209" t="s">
        <v>153</v>
      </c>
      <c r="D96" s="204" t="s">
        <v>63</v>
      </c>
      <c r="E96" s="205">
        <v>2655.3924</v>
      </c>
      <c r="F96" s="205">
        <f t="shared" si="44"/>
        <v>7966.1772</v>
      </c>
      <c r="G96" s="206">
        <v>0.3213925</v>
      </c>
      <c r="H96" s="205">
        <v>853.423201917</v>
      </c>
      <c r="I96" s="205">
        <f t="shared" si="45"/>
        <v>2560.269605751</v>
      </c>
      <c r="J96" s="218">
        <v>3186.47088</v>
      </c>
      <c r="K96" s="218">
        <f t="shared" si="46"/>
        <v>9559.41264</v>
      </c>
      <c r="L96" s="219">
        <v>0.2956811</v>
      </c>
      <c r="M96" s="218">
        <v>942.179214916368</v>
      </c>
      <c r="N96" s="218">
        <f t="shared" si="47"/>
        <v>2826.5376447491</v>
      </c>
      <c r="O96" s="220">
        <v>3983.0886</v>
      </c>
      <c r="P96" s="220">
        <f t="shared" si="48"/>
        <v>11949.2658</v>
      </c>
      <c r="Q96" s="229">
        <v>0.2557641515</v>
      </c>
      <c r="R96" s="220">
        <v>1018.73127612832</v>
      </c>
      <c r="S96" s="220">
        <f t="shared" si="49"/>
        <v>3056.19382838496</v>
      </c>
      <c r="T96" s="145">
        <v>5</v>
      </c>
      <c r="U96" s="230">
        <v>3</v>
      </c>
      <c r="V96" s="230">
        <v>1040</v>
      </c>
      <c r="W96" s="231">
        <v>19924.83</v>
      </c>
      <c r="X96" s="231">
        <v>5320.13</v>
      </c>
      <c r="Y96" s="238">
        <v>4</v>
      </c>
      <c r="Z96" s="231">
        <v>0</v>
      </c>
      <c r="AA96" s="238">
        <v>5</v>
      </c>
      <c r="AB96" s="239">
        <f t="shared" si="50"/>
        <v>11958.6528</v>
      </c>
      <c r="AC96" s="239">
        <f t="shared" si="51"/>
        <v>10365.41736</v>
      </c>
      <c r="AD96" s="240">
        <f t="shared" si="52"/>
        <v>7975.5642</v>
      </c>
      <c r="AE96" s="244">
        <f>T96*260</f>
        <v>1300</v>
      </c>
      <c r="AF96" s="241">
        <f t="shared" si="53"/>
        <v>-260</v>
      </c>
      <c r="AG96" s="193">
        <v>0</v>
      </c>
      <c r="AH96" s="193">
        <v>0</v>
      </c>
      <c r="AI96" s="193">
        <v>91.8</v>
      </c>
      <c r="AJ96" s="193">
        <v>17</v>
      </c>
      <c r="AK96" s="251">
        <f t="shared" si="54"/>
        <v>19833.03</v>
      </c>
      <c r="AL96" s="251">
        <f t="shared" si="55"/>
        <v>5303.13</v>
      </c>
      <c r="AM96" s="255">
        <f t="shared" si="56"/>
        <v>11866.8528</v>
      </c>
      <c r="AN96" s="220">
        <f t="shared" si="57"/>
        <v>2742.860394249</v>
      </c>
      <c r="AO96" s="269">
        <f t="shared" si="58"/>
        <v>10273.61736</v>
      </c>
      <c r="AP96" s="218">
        <f t="shared" si="59"/>
        <v>2476.5923552509</v>
      </c>
      <c r="AQ96" s="274">
        <f t="shared" si="60"/>
        <v>7883.7642</v>
      </c>
      <c r="AR96" s="275">
        <f t="shared" si="61"/>
        <v>2246.93617161504</v>
      </c>
      <c r="AS96" s="240">
        <f>(AL96-I96)*0.4</f>
        <v>1097.1441576996</v>
      </c>
      <c r="AT96" s="239">
        <f t="shared" si="62"/>
        <v>1042.28694981462</v>
      </c>
      <c r="AU96" s="272">
        <f t="shared" si="63"/>
        <v>54.85720788498</v>
      </c>
      <c r="AV96" s="273">
        <f t="shared" si="64"/>
        <v>1302.28694981462</v>
      </c>
      <c r="AW96" s="283">
        <f>VLOOKUP(B:B,重点单品考核及奖励!B:S,18,0)</f>
        <v>-125</v>
      </c>
      <c r="AX96" s="281"/>
      <c r="AY96" s="284">
        <f t="shared" si="65"/>
        <v>1177.28694981462</v>
      </c>
      <c r="AZ96" s="185" t="s">
        <v>94</v>
      </c>
    </row>
    <row r="97" customHeight="1" spans="1:51">
      <c r="A97" s="202">
        <v>95</v>
      </c>
      <c r="B97" s="203">
        <v>102564</v>
      </c>
      <c r="C97" s="204" t="s">
        <v>154</v>
      </c>
      <c r="D97" s="204" t="s">
        <v>60</v>
      </c>
      <c r="E97" s="205">
        <v>2094.25</v>
      </c>
      <c r="F97" s="205">
        <f t="shared" si="44"/>
        <v>6282.75</v>
      </c>
      <c r="G97" s="206">
        <v>0.250015</v>
      </c>
      <c r="H97" s="205">
        <v>523.59391375</v>
      </c>
      <c r="I97" s="205">
        <f t="shared" si="45"/>
        <v>1570.78174125</v>
      </c>
      <c r="J97" s="218">
        <v>2513.1</v>
      </c>
      <c r="K97" s="218">
        <f t="shared" si="46"/>
        <v>7539.3</v>
      </c>
      <c r="L97" s="219">
        <v>0.2300138</v>
      </c>
      <c r="M97" s="218">
        <v>578.04768078</v>
      </c>
      <c r="N97" s="218">
        <f t="shared" si="47"/>
        <v>1734.14304234</v>
      </c>
      <c r="O97" s="220">
        <v>3141.375</v>
      </c>
      <c r="P97" s="220">
        <f t="shared" si="48"/>
        <v>9424.125</v>
      </c>
      <c r="Q97" s="229">
        <v>0.198961937</v>
      </c>
      <c r="R97" s="220">
        <v>625.014054843375</v>
      </c>
      <c r="S97" s="220">
        <f t="shared" si="49"/>
        <v>1875.04216453012</v>
      </c>
      <c r="T97" s="146">
        <v>3</v>
      </c>
      <c r="U97" s="230">
        <v>3</v>
      </c>
      <c r="V97" s="230">
        <v>780</v>
      </c>
      <c r="W97" s="231">
        <v>11128.32</v>
      </c>
      <c r="X97" s="231">
        <v>2267.36</v>
      </c>
      <c r="Y97" s="238">
        <v>4</v>
      </c>
      <c r="Z97" s="231">
        <v>0</v>
      </c>
      <c r="AA97" s="238">
        <v>4</v>
      </c>
      <c r="AB97" s="239">
        <f t="shared" si="50"/>
        <v>4845.57</v>
      </c>
      <c r="AC97" s="239">
        <f t="shared" si="51"/>
        <v>3589.02</v>
      </c>
      <c r="AD97" s="240">
        <f t="shared" si="52"/>
        <v>1704.195</v>
      </c>
      <c r="AE97" s="242">
        <f>T97*260</f>
        <v>780</v>
      </c>
      <c r="AF97" s="241">
        <f t="shared" si="53"/>
        <v>0</v>
      </c>
      <c r="AG97" s="193">
        <v>0</v>
      </c>
      <c r="AH97" s="193">
        <v>0</v>
      </c>
      <c r="AI97" s="193">
        <v>0</v>
      </c>
      <c r="AJ97" s="193">
        <v>0</v>
      </c>
      <c r="AK97" s="251">
        <f t="shared" si="54"/>
        <v>11128.32</v>
      </c>
      <c r="AL97" s="251">
        <f t="shared" si="55"/>
        <v>2267.36</v>
      </c>
      <c r="AM97" s="255">
        <f t="shared" si="56"/>
        <v>4845.57</v>
      </c>
      <c r="AN97" s="220">
        <f t="shared" si="57"/>
        <v>696.57825875</v>
      </c>
      <c r="AO97" s="269">
        <f t="shared" si="58"/>
        <v>3589.02</v>
      </c>
      <c r="AP97" s="218">
        <f t="shared" si="59"/>
        <v>533.21695766</v>
      </c>
      <c r="AQ97" s="274">
        <f t="shared" si="60"/>
        <v>1704.195</v>
      </c>
      <c r="AR97" s="275">
        <f t="shared" si="61"/>
        <v>392.31783546988</v>
      </c>
      <c r="AS97" s="240">
        <f>(AL97-I97)*0.4</f>
        <v>278.6313035</v>
      </c>
      <c r="AT97" s="239">
        <f t="shared" si="62"/>
        <v>264.699738325</v>
      </c>
      <c r="AU97" s="272">
        <f t="shared" si="63"/>
        <v>13.931565175</v>
      </c>
      <c r="AV97" s="273">
        <f t="shared" si="64"/>
        <v>264.699738325</v>
      </c>
      <c r="AW97" s="281">
        <f>VLOOKUP(B:B,重点单品考核及奖励!B:S,18,0)</f>
        <v>-75</v>
      </c>
      <c r="AX97" s="281"/>
      <c r="AY97" s="282">
        <f t="shared" si="65"/>
        <v>189.699738325</v>
      </c>
    </row>
    <row r="98" customHeight="1" spans="1:51">
      <c r="A98" s="202">
        <v>96</v>
      </c>
      <c r="B98" s="203">
        <v>103199</v>
      </c>
      <c r="C98" s="204" t="s">
        <v>155</v>
      </c>
      <c r="D98" s="204" t="s">
        <v>57</v>
      </c>
      <c r="E98" s="205">
        <v>2057.94633333333</v>
      </c>
      <c r="F98" s="205">
        <f t="shared" si="44"/>
        <v>6173.83899999999</v>
      </c>
      <c r="G98" s="206">
        <v>0.232345</v>
      </c>
      <c r="H98" s="205">
        <v>478.153540818333</v>
      </c>
      <c r="I98" s="205">
        <f t="shared" si="45"/>
        <v>1434.460622455</v>
      </c>
      <c r="J98" s="218">
        <v>2469.5356</v>
      </c>
      <c r="K98" s="218">
        <f t="shared" si="46"/>
        <v>7408.6068</v>
      </c>
      <c r="L98" s="219">
        <v>0.2137574</v>
      </c>
      <c r="M98" s="218">
        <v>527.88150906344</v>
      </c>
      <c r="N98" s="218">
        <f t="shared" si="47"/>
        <v>1583.64452719032</v>
      </c>
      <c r="O98" s="220">
        <v>3086.9195</v>
      </c>
      <c r="P98" s="220">
        <f t="shared" si="48"/>
        <v>9260.7585</v>
      </c>
      <c r="Q98" s="229">
        <v>0.184900151</v>
      </c>
      <c r="R98" s="220">
        <v>570.771881674845</v>
      </c>
      <c r="S98" s="220">
        <f t="shared" si="49"/>
        <v>1712.31564502453</v>
      </c>
      <c r="T98" s="146">
        <v>3</v>
      </c>
      <c r="U98" s="230">
        <v>2</v>
      </c>
      <c r="V98" s="230">
        <v>450</v>
      </c>
      <c r="W98" s="231">
        <v>16001.45</v>
      </c>
      <c r="X98" s="231">
        <v>4406.88</v>
      </c>
      <c r="Y98" s="238">
        <v>1</v>
      </c>
      <c r="Z98" s="231">
        <v>0</v>
      </c>
      <c r="AA98" s="238">
        <v>5</v>
      </c>
      <c r="AB98" s="239">
        <f t="shared" si="50"/>
        <v>9827.61100000001</v>
      </c>
      <c r="AC98" s="240">
        <f t="shared" si="51"/>
        <v>8592.8432</v>
      </c>
      <c r="AD98" s="240">
        <f t="shared" si="52"/>
        <v>6740.6915</v>
      </c>
      <c r="AE98" s="242">
        <f>T98*150</f>
        <v>450</v>
      </c>
      <c r="AF98" s="241">
        <f t="shared" si="53"/>
        <v>0</v>
      </c>
      <c r="AG98" s="193">
        <v>0</v>
      </c>
      <c r="AH98" s="193">
        <v>0</v>
      </c>
      <c r="AI98" s="193">
        <v>0</v>
      </c>
      <c r="AJ98" s="193">
        <v>0</v>
      </c>
      <c r="AK98" s="251">
        <f t="shared" si="54"/>
        <v>16001.45</v>
      </c>
      <c r="AL98" s="251">
        <f t="shared" si="55"/>
        <v>4406.88</v>
      </c>
      <c r="AM98" s="255">
        <f t="shared" si="56"/>
        <v>9827.61100000001</v>
      </c>
      <c r="AN98" s="220">
        <f t="shared" si="57"/>
        <v>2972.419377545</v>
      </c>
      <c r="AO98" s="269">
        <f t="shared" si="58"/>
        <v>8592.8432</v>
      </c>
      <c r="AP98" s="218">
        <f t="shared" si="59"/>
        <v>2823.23547280968</v>
      </c>
      <c r="AQ98" s="274">
        <f t="shared" si="60"/>
        <v>6740.6915</v>
      </c>
      <c r="AR98" s="275">
        <f t="shared" si="61"/>
        <v>2694.56435497547</v>
      </c>
      <c r="AS98" s="240">
        <f>(AL98-I98)*0.4</f>
        <v>1188.967751018</v>
      </c>
      <c r="AT98" s="239">
        <f t="shared" si="62"/>
        <v>1129.5193634671</v>
      </c>
      <c r="AU98" s="272">
        <f t="shared" si="63"/>
        <v>59.4483875509</v>
      </c>
      <c r="AV98" s="273">
        <f t="shared" si="64"/>
        <v>1129.5193634671</v>
      </c>
      <c r="AW98" s="281">
        <f>VLOOKUP(B:B,重点单品考核及奖励!B:S,18,0)</f>
        <v>-125</v>
      </c>
      <c r="AX98" s="281"/>
      <c r="AY98" s="282">
        <f t="shared" si="65"/>
        <v>1004.5193634671</v>
      </c>
    </row>
    <row r="99" s="182" customFormat="1" customHeight="1" spans="1:51">
      <c r="A99" s="176" t="s">
        <v>156</v>
      </c>
      <c r="B99" s="199" t="s">
        <v>157</v>
      </c>
      <c r="C99" s="290" t="s">
        <v>156</v>
      </c>
      <c r="D99" s="290" t="s">
        <v>156</v>
      </c>
      <c r="E99" s="291">
        <v>1017387.7881619</v>
      </c>
      <c r="F99" s="291">
        <f t="shared" si="44"/>
        <v>3052163.3644857</v>
      </c>
      <c r="G99" s="292">
        <v>0.239961350376753</v>
      </c>
      <c r="H99" s="291">
        <v>244133.747504149</v>
      </c>
      <c r="I99" s="291">
        <f t="shared" si="45"/>
        <v>732401.242512447</v>
      </c>
      <c r="J99" s="296">
        <v>1220865.34579429</v>
      </c>
      <c r="K99" s="296">
        <f t="shared" si="46"/>
        <v>3662596.03738287</v>
      </c>
      <c r="L99" s="297">
        <v>0.220764442346613</v>
      </c>
      <c r="M99" s="296">
        <v>271478.213958646</v>
      </c>
      <c r="N99" s="296">
        <f t="shared" si="47"/>
        <v>814434.641875938</v>
      </c>
      <c r="O99" s="298">
        <v>1526081.68224286</v>
      </c>
      <c r="P99" s="298">
        <f t="shared" si="48"/>
        <v>4578245.04672858</v>
      </c>
      <c r="Q99" s="303">
        <v>0.19096124262982</v>
      </c>
      <c r="R99" s="298">
        <v>291422.454395703</v>
      </c>
      <c r="S99" s="298">
        <f t="shared" si="49"/>
        <v>874267.363187109</v>
      </c>
      <c r="T99" s="304">
        <f>SUM(T3:T98)</f>
        <v>337</v>
      </c>
      <c r="U99" s="157"/>
      <c r="V99" s="157">
        <f t="shared" ref="V99:AA99" si="66">SUM(V3:V98)</f>
        <v>84780</v>
      </c>
      <c r="W99" s="154">
        <f t="shared" si="66"/>
        <v>4482042.9</v>
      </c>
      <c r="X99" s="154">
        <f t="shared" si="66"/>
        <v>1016228.19</v>
      </c>
      <c r="Y99" s="153">
        <f t="shared" si="66"/>
        <v>483</v>
      </c>
      <c r="Z99" s="154">
        <f t="shared" si="66"/>
        <v>269</v>
      </c>
      <c r="AA99" s="153">
        <f t="shared" si="66"/>
        <v>343</v>
      </c>
      <c r="AB99" s="309">
        <f t="shared" si="50"/>
        <v>1429879.5355143</v>
      </c>
      <c r="AC99" s="309">
        <f t="shared" si="51"/>
        <v>819446.862617129</v>
      </c>
      <c r="AD99" s="309">
        <f t="shared" si="52"/>
        <v>-96202.1467285808</v>
      </c>
      <c r="AE99" s="310">
        <f t="shared" ref="AE99:AJ99" si="67">SUM(AE3:AE98)</f>
        <v>67430</v>
      </c>
      <c r="AF99" s="311">
        <f t="shared" si="67"/>
        <v>17350</v>
      </c>
      <c r="AG99" s="315">
        <f t="shared" si="67"/>
        <v>362760.34</v>
      </c>
      <c r="AH99" s="315">
        <f t="shared" si="67"/>
        <v>98850.5025200317</v>
      </c>
      <c r="AI99" s="315">
        <f t="shared" si="67"/>
        <v>281233.34</v>
      </c>
      <c r="AJ99" s="315">
        <f t="shared" si="67"/>
        <v>11802.4755702667</v>
      </c>
      <c r="AK99" s="316">
        <f t="shared" si="54"/>
        <v>3838049.22</v>
      </c>
      <c r="AL99" s="316">
        <f t="shared" si="55"/>
        <v>905575.211909702</v>
      </c>
      <c r="AM99" s="317"/>
      <c r="AN99" s="298"/>
      <c r="AO99" s="321"/>
      <c r="AP99" s="296"/>
      <c r="AQ99" s="322"/>
      <c r="AR99" s="323"/>
      <c r="AS99" s="176">
        <f>SUM(AS3:AS98)</f>
        <v>71286.8964065945</v>
      </c>
      <c r="AT99" s="309">
        <f>SUM(AT3:AT98)</f>
        <v>67722.5515862648</v>
      </c>
      <c r="AU99" s="324">
        <f>SUM(AU3:AU98)</f>
        <v>3564.34482032973</v>
      </c>
      <c r="AV99" s="268"/>
      <c r="AW99" s="199">
        <f>SUM(AW3:AW98)</f>
        <v>-8050</v>
      </c>
      <c r="AX99" s="199">
        <v>2184</v>
      </c>
      <c r="AY99" s="325"/>
    </row>
  </sheetData>
  <mergeCells count="8">
    <mergeCell ref="A1:V1"/>
    <mergeCell ref="W1:X1"/>
    <mergeCell ref="Y1:AA1"/>
    <mergeCell ref="AB1:AD1"/>
    <mergeCell ref="AE1:AF1"/>
    <mergeCell ref="AK1:AL1"/>
    <mergeCell ref="AM1:AR1"/>
    <mergeCell ref="AS1:AY1"/>
  </mergeCells>
  <pageMargins left="0.235416666666667" right="0.235416666666667" top="0.313888888888889" bottom="0.235416666666667" header="0.196527777777778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0"/>
  <sheetViews>
    <sheetView topLeftCell="B16" workbookViewId="0">
      <selection activeCell="E48" sqref="E48"/>
    </sheetView>
  </sheetViews>
  <sheetFormatPr defaultColWidth="9" defaultRowHeight="13.5"/>
  <cols>
    <col min="1" max="1" width="4.625" style="129" customWidth="1"/>
    <col min="2" max="2" width="5.25" style="130" customWidth="1"/>
    <col min="3" max="3" width="22.75" style="131" customWidth="1"/>
    <col min="4" max="4" width="7.25" style="129" customWidth="1"/>
    <col min="5" max="5" width="4.75" style="132" customWidth="1"/>
    <col min="6" max="6" width="13.5" style="133" customWidth="1"/>
    <col min="7" max="7" width="10.75" style="133" customWidth="1"/>
    <col min="8" max="8" width="9.625" style="133" customWidth="1"/>
    <col min="9" max="9" width="8.125" style="134" customWidth="1"/>
    <col min="10" max="10" width="5.25" style="134" customWidth="1"/>
    <col min="11" max="11" width="9.125" style="134" customWidth="1"/>
    <col min="12" max="12" width="7.875" style="134" customWidth="1"/>
    <col min="13" max="13" width="5.375" style="134" customWidth="1"/>
    <col min="14" max="14" width="9.125" style="134" customWidth="1"/>
    <col min="15" max="15" width="5" style="135" customWidth="1"/>
    <col min="16" max="16" width="7.75" style="134" customWidth="1"/>
    <col min="17" max="17" width="6.375" customWidth="1"/>
    <col min="18" max="18" width="9.625" customWidth="1"/>
    <col min="19" max="19" width="11.125" style="136" customWidth="1"/>
    <col min="20" max="20" width="10.375" customWidth="1"/>
  </cols>
  <sheetData>
    <row r="1" ht="21" customHeight="1" spans="1:19">
      <c r="A1" s="137" t="s">
        <v>158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</row>
    <row r="2" ht="28" customHeight="1" spans="1:19">
      <c r="A2" s="138" t="s">
        <v>7</v>
      </c>
      <c r="B2" s="139" t="s">
        <v>8</v>
      </c>
      <c r="C2" s="140" t="s">
        <v>9</v>
      </c>
      <c r="D2" s="140" t="s">
        <v>10</v>
      </c>
      <c r="E2" s="115" t="s">
        <v>26</v>
      </c>
      <c r="F2" s="141" t="s">
        <v>159</v>
      </c>
      <c r="G2" s="141" t="s">
        <v>160</v>
      </c>
      <c r="H2" s="141" t="s">
        <v>33</v>
      </c>
      <c r="I2" s="150" t="s">
        <v>161</v>
      </c>
      <c r="J2" s="150"/>
      <c r="K2" s="150"/>
      <c r="L2" s="151" t="s">
        <v>162</v>
      </c>
      <c r="M2" s="151"/>
      <c r="N2" s="151"/>
      <c r="O2" s="152" t="s">
        <v>163</v>
      </c>
      <c r="P2" s="151" t="s">
        <v>164</v>
      </c>
      <c r="Q2" s="151"/>
      <c r="R2" s="151"/>
      <c r="S2" s="152" t="s">
        <v>165</v>
      </c>
    </row>
    <row r="3" ht="19" customHeight="1" spans="1:19">
      <c r="A3" s="137"/>
      <c r="B3" s="81"/>
      <c r="C3" s="142"/>
      <c r="D3" s="142"/>
      <c r="E3" s="122"/>
      <c r="F3" s="143" t="s">
        <v>166</v>
      </c>
      <c r="G3" s="143" t="s">
        <v>166</v>
      </c>
      <c r="H3" s="143" t="s">
        <v>167</v>
      </c>
      <c r="I3" s="153" t="s">
        <v>31</v>
      </c>
      <c r="J3" s="154" t="s">
        <v>32</v>
      </c>
      <c r="K3" s="153" t="s">
        <v>33</v>
      </c>
      <c r="L3" s="155" t="s">
        <v>31</v>
      </c>
      <c r="M3" s="156" t="s">
        <v>32</v>
      </c>
      <c r="N3" s="155" t="s">
        <v>33</v>
      </c>
      <c r="O3" s="157"/>
      <c r="P3" s="155" t="s">
        <v>31</v>
      </c>
      <c r="Q3" s="156" t="s">
        <v>32</v>
      </c>
      <c r="R3" s="155" t="s">
        <v>33</v>
      </c>
      <c r="S3" s="157"/>
    </row>
    <row r="4" spans="1:19">
      <c r="A4" s="125">
        <v>1</v>
      </c>
      <c r="B4" s="85">
        <v>337</v>
      </c>
      <c r="C4" s="144" t="s">
        <v>54</v>
      </c>
      <c r="D4" s="87" t="s">
        <v>55</v>
      </c>
      <c r="E4" s="145">
        <v>6</v>
      </c>
      <c r="F4" s="90">
        <f t="shared" ref="F4:F67" si="0">E4*2</f>
        <v>12</v>
      </c>
      <c r="G4" s="90">
        <f t="shared" ref="G4:G67" si="1">E4*2</f>
        <v>12</v>
      </c>
      <c r="H4" s="90">
        <f t="shared" ref="H4:H67" si="2">E4*1</f>
        <v>6</v>
      </c>
      <c r="I4" s="158">
        <v>14</v>
      </c>
      <c r="J4" s="158">
        <v>10</v>
      </c>
      <c r="K4" s="158">
        <v>6</v>
      </c>
      <c r="L4" s="159">
        <f>I4-E4</f>
        <v>8</v>
      </c>
      <c r="M4" s="159">
        <f>J4-E4</f>
        <v>4</v>
      </c>
      <c r="N4" s="159">
        <f>K4-E4</f>
        <v>0</v>
      </c>
      <c r="O4" s="160"/>
      <c r="P4" s="159"/>
      <c r="Q4" s="159"/>
      <c r="R4" s="164"/>
      <c r="S4" s="165">
        <f>(P4+Q4+R4)/2</f>
        <v>0</v>
      </c>
    </row>
    <row r="5" spans="1:19">
      <c r="A5" s="125">
        <v>2</v>
      </c>
      <c r="B5" s="85">
        <v>517</v>
      </c>
      <c r="C5" s="86" t="s">
        <v>168</v>
      </c>
      <c r="D5" s="87" t="s">
        <v>55</v>
      </c>
      <c r="E5" s="146">
        <v>5</v>
      </c>
      <c r="F5" s="90">
        <f t="shared" si="0"/>
        <v>10</v>
      </c>
      <c r="G5" s="90">
        <f t="shared" si="1"/>
        <v>10</v>
      </c>
      <c r="H5" s="90">
        <f t="shared" si="2"/>
        <v>5</v>
      </c>
      <c r="I5" s="158">
        <v>1</v>
      </c>
      <c r="J5" s="158">
        <v>0</v>
      </c>
      <c r="K5" s="158">
        <v>9</v>
      </c>
      <c r="L5" s="159">
        <f t="shared" ref="L5:L36" si="3">I5-E5</f>
        <v>-4</v>
      </c>
      <c r="M5" s="159">
        <f t="shared" ref="M5:M36" si="4">J5-E5</f>
        <v>-5</v>
      </c>
      <c r="N5" s="159">
        <f t="shared" ref="N5:N36" si="5">K5-E5</f>
        <v>4</v>
      </c>
      <c r="O5" s="160"/>
      <c r="P5" s="159">
        <f>L5*50</f>
        <v>-200</v>
      </c>
      <c r="Q5" s="159">
        <f>M5*50</f>
        <v>-250</v>
      </c>
      <c r="R5" s="164"/>
      <c r="S5" s="165">
        <f t="shared" ref="S5:S36" si="6">(P5+Q5+R5)/2</f>
        <v>-225</v>
      </c>
    </row>
    <row r="6" spans="1:19">
      <c r="A6" s="125">
        <v>3</v>
      </c>
      <c r="B6" s="85">
        <v>373</v>
      </c>
      <c r="C6" s="86" t="s">
        <v>67</v>
      </c>
      <c r="D6" s="87" t="s">
        <v>55</v>
      </c>
      <c r="E6" s="146">
        <v>4</v>
      </c>
      <c r="F6" s="90">
        <f t="shared" si="0"/>
        <v>8</v>
      </c>
      <c r="G6" s="90">
        <f t="shared" si="1"/>
        <v>8</v>
      </c>
      <c r="H6" s="90">
        <f t="shared" si="2"/>
        <v>4</v>
      </c>
      <c r="I6" s="158">
        <v>0</v>
      </c>
      <c r="J6" s="158">
        <v>0</v>
      </c>
      <c r="K6" s="158">
        <v>3</v>
      </c>
      <c r="L6" s="159">
        <f t="shared" si="3"/>
        <v>-4</v>
      </c>
      <c r="M6" s="159">
        <f t="shared" si="4"/>
        <v>-4</v>
      </c>
      <c r="N6" s="159">
        <f t="shared" si="5"/>
        <v>-1</v>
      </c>
      <c r="O6" s="160"/>
      <c r="P6" s="159">
        <f>L6*50</f>
        <v>-200</v>
      </c>
      <c r="Q6" s="159">
        <f>M6*50</f>
        <v>-200</v>
      </c>
      <c r="R6" s="159">
        <f>N6*50</f>
        <v>-50</v>
      </c>
      <c r="S6" s="165">
        <f t="shared" si="6"/>
        <v>-225</v>
      </c>
    </row>
    <row r="7" spans="1:19">
      <c r="A7" s="125">
        <v>4</v>
      </c>
      <c r="B7" s="85">
        <v>744</v>
      </c>
      <c r="C7" s="86" t="s">
        <v>169</v>
      </c>
      <c r="D7" s="87" t="s">
        <v>55</v>
      </c>
      <c r="E7" s="146">
        <v>3</v>
      </c>
      <c r="F7" s="90">
        <f t="shared" si="0"/>
        <v>6</v>
      </c>
      <c r="G7" s="90">
        <f t="shared" si="1"/>
        <v>6</v>
      </c>
      <c r="H7" s="90">
        <f t="shared" si="2"/>
        <v>3</v>
      </c>
      <c r="I7" s="158">
        <v>13</v>
      </c>
      <c r="J7" s="158">
        <v>4</v>
      </c>
      <c r="K7" s="158">
        <v>6</v>
      </c>
      <c r="L7" s="159">
        <f t="shared" si="3"/>
        <v>10</v>
      </c>
      <c r="M7" s="159">
        <f t="shared" si="4"/>
        <v>1</v>
      </c>
      <c r="N7" s="159">
        <f t="shared" si="5"/>
        <v>3</v>
      </c>
      <c r="O7" s="160">
        <v>118</v>
      </c>
      <c r="P7" s="159"/>
      <c r="Q7" s="159"/>
      <c r="R7" s="164"/>
      <c r="S7" s="165">
        <f t="shared" si="6"/>
        <v>0</v>
      </c>
    </row>
    <row r="8" spans="1:19">
      <c r="A8" s="119">
        <v>5</v>
      </c>
      <c r="B8" s="147">
        <v>742</v>
      </c>
      <c r="C8" s="148" t="s">
        <v>74</v>
      </c>
      <c r="D8" s="149" t="s">
        <v>55</v>
      </c>
      <c r="E8" s="146">
        <v>4</v>
      </c>
      <c r="F8" s="90">
        <f t="shared" si="0"/>
        <v>8</v>
      </c>
      <c r="G8" s="90">
        <f t="shared" si="1"/>
        <v>8</v>
      </c>
      <c r="H8" s="90">
        <f t="shared" si="2"/>
        <v>4</v>
      </c>
      <c r="I8" s="161">
        <v>4</v>
      </c>
      <c r="J8" s="161">
        <v>1</v>
      </c>
      <c r="K8" s="161">
        <v>4</v>
      </c>
      <c r="L8" s="159">
        <f t="shared" si="3"/>
        <v>0</v>
      </c>
      <c r="M8" s="159">
        <f t="shared" si="4"/>
        <v>-3</v>
      </c>
      <c r="N8" s="159">
        <f t="shared" si="5"/>
        <v>0</v>
      </c>
      <c r="O8" s="160"/>
      <c r="P8" s="159">
        <f>L8*50</f>
        <v>0</v>
      </c>
      <c r="Q8" s="159">
        <f>M8*50</f>
        <v>-150</v>
      </c>
      <c r="R8" s="159">
        <f>N8*50</f>
        <v>0</v>
      </c>
      <c r="S8" s="165">
        <f t="shared" si="6"/>
        <v>-75</v>
      </c>
    </row>
    <row r="9" s="127" customFormat="1" spans="1:19">
      <c r="A9" s="119">
        <v>6</v>
      </c>
      <c r="B9" s="147">
        <v>308</v>
      </c>
      <c r="C9" s="148" t="s">
        <v>83</v>
      </c>
      <c r="D9" s="149" t="s">
        <v>55</v>
      </c>
      <c r="E9" s="146">
        <v>5</v>
      </c>
      <c r="F9" s="90">
        <f t="shared" si="0"/>
        <v>10</v>
      </c>
      <c r="G9" s="90">
        <f t="shared" si="1"/>
        <v>10</v>
      </c>
      <c r="H9" s="90">
        <f t="shared" si="2"/>
        <v>5</v>
      </c>
      <c r="I9" s="161">
        <v>10</v>
      </c>
      <c r="J9" s="161">
        <v>0</v>
      </c>
      <c r="K9" s="161">
        <v>6</v>
      </c>
      <c r="L9" s="159">
        <f t="shared" si="3"/>
        <v>5</v>
      </c>
      <c r="M9" s="159">
        <f t="shared" si="4"/>
        <v>-5</v>
      </c>
      <c r="N9" s="159">
        <f t="shared" si="5"/>
        <v>1</v>
      </c>
      <c r="O9" s="162"/>
      <c r="P9" s="163"/>
      <c r="Q9" s="159">
        <f>M9*50</f>
        <v>-250</v>
      </c>
      <c r="R9" s="163"/>
      <c r="S9" s="165">
        <f t="shared" si="6"/>
        <v>-125</v>
      </c>
    </row>
    <row r="10" spans="1:19">
      <c r="A10" s="125">
        <v>7</v>
      </c>
      <c r="B10" s="85">
        <v>355</v>
      </c>
      <c r="C10" s="86" t="s">
        <v>86</v>
      </c>
      <c r="D10" s="87" t="s">
        <v>55</v>
      </c>
      <c r="E10" s="146">
        <v>5</v>
      </c>
      <c r="F10" s="90">
        <f t="shared" si="0"/>
        <v>10</v>
      </c>
      <c r="G10" s="90">
        <f t="shared" si="1"/>
        <v>10</v>
      </c>
      <c r="H10" s="90">
        <f t="shared" si="2"/>
        <v>5</v>
      </c>
      <c r="I10" s="158">
        <v>12</v>
      </c>
      <c r="J10" s="158">
        <v>6</v>
      </c>
      <c r="K10" s="158">
        <v>6</v>
      </c>
      <c r="L10" s="159">
        <f t="shared" si="3"/>
        <v>7</v>
      </c>
      <c r="M10" s="159">
        <f t="shared" si="4"/>
        <v>1</v>
      </c>
      <c r="N10" s="159">
        <f t="shared" si="5"/>
        <v>1</v>
      </c>
      <c r="O10" s="160"/>
      <c r="P10" s="159"/>
      <c r="Q10" s="159"/>
      <c r="R10" s="164"/>
      <c r="S10" s="165">
        <f t="shared" si="6"/>
        <v>0</v>
      </c>
    </row>
    <row r="11" spans="1:19">
      <c r="A11" s="125">
        <v>8</v>
      </c>
      <c r="B11" s="85">
        <v>578</v>
      </c>
      <c r="C11" s="86" t="s">
        <v>170</v>
      </c>
      <c r="D11" s="87" t="s">
        <v>55</v>
      </c>
      <c r="E11" s="146">
        <v>3</v>
      </c>
      <c r="F11" s="90">
        <f t="shared" si="0"/>
        <v>6</v>
      </c>
      <c r="G11" s="90">
        <f t="shared" si="1"/>
        <v>6</v>
      </c>
      <c r="H11" s="90">
        <f t="shared" si="2"/>
        <v>3</v>
      </c>
      <c r="I11" s="158">
        <v>3</v>
      </c>
      <c r="J11" s="158">
        <v>0</v>
      </c>
      <c r="K11" s="158">
        <v>3</v>
      </c>
      <c r="L11" s="159">
        <f t="shared" si="3"/>
        <v>0</v>
      </c>
      <c r="M11" s="159">
        <f t="shared" si="4"/>
        <v>-3</v>
      </c>
      <c r="N11" s="159">
        <f t="shared" si="5"/>
        <v>0</v>
      </c>
      <c r="O11" s="160"/>
      <c r="P11" s="159"/>
      <c r="Q11" s="159">
        <f>M11*50</f>
        <v>-150</v>
      </c>
      <c r="R11" s="164"/>
      <c r="S11" s="165">
        <f t="shared" si="6"/>
        <v>-75</v>
      </c>
    </row>
    <row r="12" spans="1:19">
      <c r="A12" s="125">
        <v>9</v>
      </c>
      <c r="B12" s="85">
        <v>747</v>
      </c>
      <c r="C12" s="86" t="s">
        <v>88</v>
      </c>
      <c r="D12" s="87" t="s">
        <v>55</v>
      </c>
      <c r="E12" s="146">
        <v>3</v>
      </c>
      <c r="F12" s="90">
        <f t="shared" si="0"/>
        <v>6</v>
      </c>
      <c r="G12" s="90">
        <f t="shared" si="1"/>
        <v>6</v>
      </c>
      <c r="H12" s="90">
        <f t="shared" si="2"/>
        <v>3</v>
      </c>
      <c r="I12" s="158">
        <v>15</v>
      </c>
      <c r="J12" s="158">
        <v>11</v>
      </c>
      <c r="K12" s="158">
        <v>3</v>
      </c>
      <c r="L12" s="159">
        <f t="shared" si="3"/>
        <v>12</v>
      </c>
      <c r="M12" s="159">
        <f t="shared" si="4"/>
        <v>8</v>
      </c>
      <c r="N12" s="159">
        <f t="shared" si="5"/>
        <v>0</v>
      </c>
      <c r="O12" s="160">
        <v>118</v>
      </c>
      <c r="P12" s="159"/>
      <c r="Q12" s="164"/>
      <c r="R12" s="164"/>
      <c r="S12" s="165">
        <f t="shared" si="6"/>
        <v>0</v>
      </c>
    </row>
    <row r="13" spans="1:19">
      <c r="A13" s="119">
        <v>10</v>
      </c>
      <c r="B13" s="147">
        <v>391</v>
      </c>
      <c r="C13" s="148" t="s">
        <v>90</v>
      </c>
      <c r="D13" s="149" t="s">
        <v>55</v>
      </c>
      <c r="E13" s="146">
        <v>3</v>
      </c>
      <c r="F13" s="90">
        <f t="shared" si="0"/>
        <v>6</v>
      </c>
      <c r="G13" s="90">
        <f t="shared" si="1"/>
        <v>6</v>
      </c>
      <c r="H13" s="90">
        <f t="shared" si="2"/>
        <v>3</v>
      </c>
      <c r="I13" s="161">
        <v>5</v>
      </c>
      <c r="J13" s="161">
        <v>2</v>
      </c>
      <c r="K13" s="161">
        <v>0</v>
      </c>
      <c r="L13" s="159">
        <f t="shared" si="3"/>
        <v>2</v>
      </c>
      <c r="M13" s="159">
        <f t="shared" si="4"/>
        <v>-1</v>
      </c>
      <c r="N13" s="159">
        <f t="shared" si="5"/>
        <v>-3</v>
      </c>
      <c r="O13" s="160"/>
      <c r="P13" s="159"/>
      <c r="Q13" s="159">
        <f>M13*50</f>
        <v>-50</v>
      </c>
      <c r="R13" s="159">
        <f>N13*50</f>
        <v>-150</v>
      </c>
      <c r="S13" s="165">
        <f t="shared" si="6"/>
        <v>-100</v>
      </c>
    </row>
    <row r="14" spans="1:19">
      <c r="A14" s="119">
        <v>11</v>
      </c>
      <c r="B14" s="147">
        <v>349</v>
      </c>
      <c r="C14" s="148" t="s">
        <v>96</v>
      </c>
      <c r="D14" s="149" t="s">
        <v>55</v>
      </c>
      <c r="E14" s="146">
        <v>3</v>
      </c>
      <c r="F14" s="90">
        <f t="shared" si="0"/>
        <v>6</v>
      </c>
      <c r="G14" s="90">
        <f t="shared" si="1"/>
        <v>6</v>
      </c>
      <c r="H14" s="90">
        <f t="shared" si="2"/>
        <v>3</v>
      </c>
      <c r="I14" s="161">
        <v>9</v>
      </c>
      <c r="J14" s="161">
        <v>3</v>
      </c>
      <c r="K14" s="161">
        <v>0</v>
      </c>
      <c r="L14" s="159">
        <f t="shared" si="3"/>
        <v>6</v>
      </c>
      <c r="M14" s="159">
        <f t="shared" si="4"/>
        <v>0</v>
      </c>
      <c r="N14" s="159">
        <f t="shared" si="5"/>
        <v>-3</v>
      </c>
      <c r="O14" s="160"/>
      <c r="P14" s="159"/>
      <c r="Q14" s="159"/>
      <c r="R14" s="159">
        <f>N14*50</f>
        <v>-150</v>
      </c>
      <c r="S14" s="165">
        <f t="shared" si="6"/>
        <v>-75</v>
      </c>
    </row>
    <row r="15" spans="1:19">
      <c r="A15" s="125">
        <v>12</v>
      </c>
      <c r="B15" s="85">
        <v>515</v>
      </c>
      <c r="C15" s="86" t="s">
        <v>171</v>
      </c>
      <c r="D15" s="87" t="s">
        <v>55</v>
      </c>
      <c r="E15" s="146">
        <v>4</v>
      </c>
      <c r="F15" s="90">
        <f t="shared" si="0"/>
        <v>8</v>
      </c>
      <c r="G15" s="90">
        <f t="shared" si="1"/>
        <v>8</v>
      </c>
      <c r="H15" s="90">
        <f t="shared" si="2"/>
        <v>4</v>
      </c>
      <c r="I15" s="158">
        <v>1</v>
      </c>
      <c r="J15" s="158">
        <v>0</v>
      </c>
      <c r="K15" s="158">
        <v>0</v>
      </c>
      <c r="L15" s="159">
        <f t="shared" si="3"/>
        <v>-3</v>
      </c>
      <c r="M15" s="159">
        <f t="shared" si="4"/>
        <v>-4</v>
      </c>
      <c r="N15" s="159">
        <f t="shared" si="5"/>
        <v>-4</v>
      </c>
      <c r="O15" s="160"/>
      <c r="P15" s="159">
        <f>L15*50</f>
        <v>-150</v>
      </c>
      <c r="Q15" s="159">
        <f>M15*50</f>
        <v>-200</v>
      </c>
      <c r="R15" s="159">
        <f>N15*50</f>
        <v>-200</v>
      </c>
      <c r="S15" s="165">
        <f t="shared" si="6"/>
        <v>-275</v>
      </c>
    </row>
    <row r="16" spans="1:20">
      <c r="A16" s="125">
        <v>13</v>
      </c>
      <c r="B16" s="85">
        <v>511</v>
      </c>
      <c r="C16" s="144" t="s">
        <v>172</v>
      </c>
      <c r="D16" s="87" t="s">
        <v>55</v>
      </c>
      <c r="E16" s="145">
        <v>3</v>
      </c>
      <c r="F16" s="90">
        <f t="shared" si="0"/>
        <v>6</v>
      </c>
      <c r="G16" s="90">
        <f t="shared" si="1"/>
        <v>6</v>
      </c>
      <c r="H16" s="90">
        <f t="shared" si="2"/>
        <v>3</v>
      </c>
      <c r="I16" s="158">
        <v>8</v>
      </c>
      <c r="J16" s="158">
        <v>0</v>
      </c>
      <c r="K16" s="158">
        <v>3</v>
      </c>
      <c r="L16" s="159">
        <f t="shared" si="3"/>
        <v>5</v>
      </c>
      <c r="M16" s="159">
        <f t="shared" si="4"/>
        <v>-3</v>
      </c>
      <c r="N16" s="159">
        <f t="shared" si="5"/>
        <v>0</v>
      </c>
      <c r="O16" s="160"/>
      <c r="P16" s="159"/>
      <c r="Q16" s="159">
        <f>M16*50</f>
        <v>-150</v>
      </c>
      <c r="R16" s="159">
        <f>N16*50</f>
        <v>0</v>
      </c>
      <c r="S16" s="166">
        <f t="shared" si="6"/>
        <v>-75</v>
      </c>
      <c r="T16" t="s">
        <v>173</v>
      </c>
    </row>
    <row r="17" spans="1:19">
      <c r="A17" s="125">
        <v>14</v>
      </c>
      <c r="B17" s="85">
        <v>572</v>
      </c>
      <c r="C17" s="86" t="s">
        <v>105</v>
      </c>
      <c r="D17" s="87" t="s">
        <v>55</v>
      </c>
      <c r="E17" s="146">
        <v>4</v>
      </c>
      <c r="F17" s="90">
        <f t="shared" si="0"/>
        <v>8</v>
      </c>
      <c r="G17" s="90">
        <f t="shared" si="1"/>
        <v>8</v>
      </c>
      <c r="H17" s="90">
        <f t="shared" si="2"/>
        <v>4</v>
      </c>
      <c r="I17" s="158">
        <v>8</v>
      </c>
      <c r="J17" s="158">
        <v>7</v>
      </c>
      <c r="K17" s="158">
        <v>4</v>
      </c>
      <c r="L17" s="159">
        <f t="shared" si="3"/>
        <v>4</v>
      </c>
      <c r="M17" s="159">
        <f t="shared" si="4"/>
        <v>3</v>
      </c>
      <c r="N17" s="159">
        <f t="shared" si="5"/>
        <v>0</v>
      </c>
      <c r="O17" s="160"/>
      <c r="P17" s="159"/>
      <c r="Q17" s="159"/>
      <c r="R17" s="164"/>
      <c r="S17" s="165">
        <f t="shared" si="6"/>
        <v>0</v>
      </c>
    </row>
    <row r="18" spans="1:20">
      <c r="A18" s="125">
        <v>15</v>
      </c>
      <c r="B18" s="85">
        <v>723</v>
      </c>
      <c r="C18" s="144" t="s">
        <v>174</v>
      </c>
      <c r="D18" s="87" t="s">
        <v>55</v>
      </c>
      <c r="E18" s="145">
        <v>2</v>
      </c>
      <c r="F18" s="90">
        <f t="shared" si="0"/>
        <v>4</v>
      </c>
      <c r="G18" s="90">
        <f t="shared" si="1"/>
        <v>4</v>
      </c>
      <c r="H18" s="90">
        <f t="shared" si="2"/>
        <v>2</v>
      </c>
      <c r="I18" s="158">
        <v>0</v>
      </c>
      <c r="J18" s="158">
        <v>0</v>
      </c>
      <c r="K18" s="158">
        <v>4</v>
      </c>
      <c r="L18" s="159">
        <f t="shared" si="3"/>
        <v>-2</v>
      </c>
      <c r="M18" s="159">
        <f t="shared" si="4"/>
        <v>-2</v>
      </c>
      <c r="N18" s="159">
        <f t="shared" si="5"/>
        <v>2</v>
      </c>
      <c r="O18" s="160"/>
      <c r="P18" s="159">
        <f>L18*50</f>
        <v>-100</v>
      </c>
      <c r="Q18" s="159">
        <f>M18*50</f>
        <v>-100</v>
      </c>
      <c r="R18" s="164"/>
      <c r="S18" s="166">
        <f t="shared" si="6"/>
        <v>-100</v>
      </c>
      <c r="T18" t="s">
        <v>173</v>
      </c>
    </row>
    <row r="19" spans="1:19">
      <c r="A19" s="125">
        <v>16</v>
      </c>
      <c r="B19" s="85">
        <v>718</v>
      </c>
      <c r="C19" s="86" t="s">
        <v>138</v>
      </c>
      <c r="D19" s="87" t="s">
        <v>55</v>
      </c>
      <c r="E19" s="146">
        <v>2</v>
      </c>
      <c r="F19" s="90">
        <f t="shared" si="0"/>
        <v>4</v>
      </c>
      <c r="G19" s="90">
        <f t="shared" si="1"/>
        <v>4</v>
      </c>
      <c r="H19" s="90">
        <f t="shared" si="2"/>
        <v>2</v>
      </c>
      <c r="I19" s="158">
        <v>0</v>
      </c>
      <c r="J19" s="158">
        <v>3</v>
      </c>
      <c r="K19" s="158">
        <v>0</v>
      </c>
      <c r="L19" s="159">
        <f t="shared" si="3"/>
        <v>-2</v>
      </c>
      <c r="M19" s="159">
        <f t="shared" si="4"/>
        <v>1</v>
      </c>
      <c r="N19" s="159">
        <f t="shared" si="5"/>
        <v>-2</v>
      </c>
      <c r="O19" s="160"/>
      <c r="P19" s="159">
        <f>L19*50</f>
        <v>-100</v>
      </c>
      <c r="Q19" s="159"/>
      <c r="R19" s="159">
        <f>N19*50</f>
        <v>-100</v>
      </c>
      <c r="S19" s="165">
        <f t="shared" si="6"/>
        <v>-100</v>
      </c>
    </row>
    <row r="20" spans="1:19">
      <c r="A20" s="125">
        <v>17</v>
      </c>
      <c r="B20" s="85">
        <v>102479</v>
      </c>
      <c r="C20" s="86" t="s">
        <v>175</v>
      </c>
      <c r="D20" s="87" t="s">
        <v>55</v>
      </c>
      <c r="E20" s="146">
        <v>2</v>
      </c>
      <c r="F20" s="90">
        <f t="shared" si="0"/>
        <v>4</v>
      </c>
      <c r="G20" s="90">
        <f t="shared" si="1"/>
        <v>4</v>
      </c>
      <c r="H20" s="90">
        <f t="shared" si="2"/>
        <v>2</v>
      </c>
      <c r="I20" s="158">
        <v>4</v>
      </c>
      <c r="J20" s="158">
        <v>0</v>
      </c>
      <c r="K20" s="158">
        <v>9</v>
      </c>
      <c r="L20" s="159">
        <f t="shared" si="3"/>
        <v>2</v>
      </c>
      <c r="M20" s="159">
        <f t="shared" si="4"/>
        <v>-2</v>
      </c>
      <c r="N20" s="159">
        <f t="shared" si="5"/>
        <v>7</v>
      </c>
      <c r="O20" s="160">
        <v>236</v>
      </c>
      <c r="P20" s="159"/>
      <c r="Q20" s="159">
        <f>M20*50</f>
        <v>-100</v>
      </c>
      <c r="R20" s="164"/>
      <c r="S20" s="165">
        <f t="shared" si="6"/>
        <v>-50</v>
      </c>
    </row>
    <row r="21" spans="1:19">
      <c r="A21" s="125">
        <v>18</v>
      </c>
      <c r="B21" s="85">
        <v>102935</v>
      </c>
      <c r="C21" s="86" t="s">
        <v>176</v>
      </c>
      <c r="D21" s="87" t="s">
        <v>55</v>
      </c>
      <c r="E21" s="146">
        <v>4</v>
      </c>
      <c r="F21" s="90">
        <f t="shared" si="0"/>
        <v>8</v>
      </c>
      <c r="G21" s="90">
        <f t="shared" si="1"/>
        <v>8</v>
      </c>
      <c r="H21" s="90">
        <f t="shared" si="2"/>
        <v>4</v>
      </c>
      <c r="I21" s="158">
        <v>4</v>
      </c>
      <c r="J21" s="158">
        <v>0</v>
      </c>
      <c r="K21" s="158">
        <v>6</v>
      </c>
      <c r="L21" s="159">
        <f t="shared" si="3"/>
        <v>0</v>
      </c>
      <c r="M21" s="159">
        <f t="shared" si="4"/>
        <v>-4</v>
      </c>
      <c r="N21" s="159">
        <f t="shared" si="5"/>
        <v>2</v>
      </c>
      <c r="O21" s="160"/>
      <c r="P21" s="159"/>
      <c r="Q21" s="159">
        <f>M21*50</f>
        <v>-200</v>
      </c>
      <c r="R21" s="164"/>
      <c r="S21" s="165">
        <f t="shared" si="6"/>
        <v>-100</v>
      </c>
    </row>
    <row r="22" spans="1:19">
      <c r="A22" s="125">
        <v>19</v>
      </c>
      <c r="B22" s="85">
        <v>102478</v>
      </c>
      <c r="C22" s="86" t="s">
        <v>177</v>
      </c>
      <c r="D22" s="87" t="s">
        <v>55</v>
      </c>
      <c r="E22" s="146">
        <v>3</v>
      </c>
      <c r="F22" s="90">
        <f t="shared" si="0"/>
        <v>6</v>
      </c>
      <c r="G22" s="90">
        <f t="shared" si="1"/>
        <v>6</v>
      </c>
      <c r="H22" s="90">
        <f t="shared" si="2"/>
        <v>3</v>
      </c>
      <c r="I22" s="158">
        <v>4</v>
      </c>
      <c r="J22" s="158">
        <v>3</v>
      </c>
      <c r="K22" s="158">
        <v>3</v>
      </c>
      <c r="L22" s="159">
        <f t="shared" si="3"/>
        <v>1</v>
      </c>
      <c r="M22" s="159">
        <f t="shared" si="4"/>
        <v>0</v>
      </c>
      <c r="N22" s="159">
        <f t="shared" si="5"/>
        <v>0</v>
      </c>
      <c r="O22" s="160"/>
      <c r="P22" s="159"/>
      <c r="Q22" s="159"/>
      <c r="R22" s="164"/>
      <c r="S22" s="165">
        <f t="shared" si="6"/>
        <v>0</v>
      </c>
    </row>
    <row r="23" spans="1:20">
      <c r="A23" s="125">
        <v>20</v>
      </c>
      <c r="B23" s="85">
        <v>571</v>
      </c>
      <c r="C23" s="144" t="s">
        <v>178</v>
      </c>
      <c r="D23" s="87" t="s">
        <v>63</v>
      </c>
      <c r="E23" s="145">
        <v>4</v>
      </c>
      <c r="F23" s="90">
        <f t="shared" si="0"/>
        <v>8</v>
      </c>
      <c r="G23" s="90">
        <f t="shared" si="1"/>
        <v>8</v>
      </c>
      <c r="H23" s="90">
        <f t="shared" si="2"/>
        <v>4</v>
      </c>
      <c r="I23" s="158">
        <v>22</v>
      </c>
      <c r="J23" s="158">
        <v>0</v>
      </c>
      <c r="K23" s="158">
        <v>4</v>
      </c>
      <c r="L23" s="159">
        <f t="shared" si="3"/>
        <v>18</v>
      </c>
      <c r="M23" s="159">
        <f t="shared" si="4"/>
        <v>-4</v>
      </c>
      <c r="N23" s="159">
        <f t="shared" si="5"/>
        <v>0</v>
      </c>
      <c r="O23" s="160">
        <v>118</v>
      </c>
      <c r="P23" s="159"/>
      <c r="Q23" s="159">
        <f t="shared" ref="Q23:Q29" si="7">M23*50</f>
        <v>-200</v>
      </c>
      <c r="R23" s="159">
        <f>N23*50</f>
        <v>0</v>
      </c>
      <c r="S23" s="166">
        <f t="shared" si="6"/>
        <v>-100</v>
      </c>
      <c r="T23" t="s">
        <v>179</v>
      </c>
    </row>
    <row r="24" spans="1:19">
      <c r="A24" s="125">
        <v>21</v>
      </c>
      <c r="B24" s="85">
        <v>750</v>
      </c>
      <c r="C24" s="86" t="s">
        <v>64</v>
      </c>
      <c r="D24" s="87" t="s">
        <v>63</v>
      </c>
      <c r="E24" s="146">
        <v>4</v>
      </c>
      <c r="F24" s="90">
        <f t="shared" si="0"/>
        <v>8</v>
      </c>
      <c r="G24" s="90">
        <f t="shared" si="1"/>
        <v>8</v>
      </c>
      <c r="H24" s="90">
        <f t="shared" si="2"/>
        <v>4</v>
      </c>
      <c r="I24" s="158">
        <v>15</v>
      </c>
      <c r="J24" s="158">
        <v>3</v>
      </c>
      <c r="K24" s="158">
        <v>4</v>
      </c>
      <c r="L24" s="159">
        <f t="shared" si="3"/>
        <v>11</v>
      </c>
      <c r="M24" s="159">
        <f t="shared" si="4"/>
        <v>-1</v>
      </c>
      <c r="N24" s="159">
        <f t="shared" si="5"/>
        <v>0</v>
      </c>
      <c r="O24" s="160"/>
      <c r="P24" s="159"/>
      <c r="Q24" s="159">
        <f t="shared" si="7"/>
        <v>-50</v>
      </c>
      <c r="R24" s="164"/>
      <c r="S24" s="165">
        <f t="shared" si="6"/>
        <v>-25</v>
      </c>
    </row>
    <row r="25" spans="1:19">
      <c r="A25" s="125">
        <v>22</v>
      </c>
      <c r="B25" s="85">
        <v>712</v>
      </c>
      <c r="C25" s="86" t="s">
        <v>180</v>
      </c>
      <c r="D25" s="87" t="s">
        <v>63</v>
      </c>
      <c r="E25" s="146">
        <v>6</v>
      </c>
      <c r="F25" s="90">
        <f t="shared" si="0"/>
        <v>12</v>
      </c>
      <c r="G25" s="90">
        <f t="shared" si="1"/>
        <v>12</v>
      </c>
      <c r="H25" s="90">
        <f t="shared" si="2"/>
        <v>6</v>
      </c>
      <c r="I25" s="158">
        <v>6</v>
      </c>
      <c r="J25" s="158">
        <v>3</v>
      </c>
      <c r="K25" s="158">
        <v>0</v>
      </c>
      <c r="L25" s="159">
        <f t="shared" si="3"/>
        <v>0</v>
      </c>
      <c r="M25" s="159">
        <f t="shared" si="4"/>
        <v>-3</v>
      </c>
      <c r="N25" s="159">
        <f t="shared" si="5"/>
        <v>-6</v>
      </c>
      <c r="O25" s="160"/>
      <c r="P25" s="159"/>
      <c r="Q25" s="159">
        <f t="shared" si="7"/>
        <v>-150</v>
      </c>
      <c r="R25" s="159">
        <f>N25*50</f>
        <v>-300</v>
      </c>
      <c r="S25" s="165">
        <f t="shared" si="6"/>
        <v>-225</v>
      </c>
    </row>
    <row r="26" spans="1:20">
      <c r="A26" s="125">
        <v>23</v>
      </c>
      <c r="B26" s="85">
        <v>541</v>
      </c>
      <c r="C26" s="144" t="s">
        <v>181</v>
      </c>
      <c r="D26" s="87" t="s">
        <v>63</v>
      </c>
      <c r="E26" s="145">
        <v>3</v>
      </c>
      <c r="F26" s="90">
        <f t="shared" si="0"/>
        <v>6</v>
      </c>
      <c r="G26" s="90">
        <f t="shared" si="1"/>
        <v>6</v>
      </c>
      <c r="H26" s="90">
        <f t="shared" si="2"/>
        <v>3</v>
      </c>
      <c r="I26" s="158">
        <v>2</v>
      </c>
      <c r="J26" s="158">
        <v>3</v>
      </c>
      <c r="K26" s="158">
        <v>3</v>
      </c>
      <c r="L26" s="159">
        <f t="shared" si="3"/>
        <v>-1</v>
      </c>
      <c r="M26" s="159">
        <f t="shared" si="4"/>
        <v>0</v>
      </c>
      <c r="N26" s="159">
        <f t="shared" si="5"/>
        <v>0</v>
      </c>
      <c r="O26" s="160"/>
      <c r="P26" s="159">
        <f>L26*50</f>
        <v>-50</v>
      </c>
      <c r="Q26" s="159">
        <f t="shared" si="7"/>
        <v>0</v>
      </c>
      <c r="R26" s="159">
        <f>N26*50</f>
        <v>0</v>
      </c>
      <c r="S26" s="166">
        <f t="shared" si="6"/>
        <v>-25</v>
      </c>
      <c r="T26" t="s">
        <v>173</v>
      </c>
    </row>
    <row r="27" spans="1:19">
      <c r="A27" s="125">
        <v>24</v>
      </c>
      <c r="B27" s="85">
        <v>387</v>
      </c>
      <c r="C27" s="86" t="s">
        <v>71</v>
      </c>
      <c r="D27" s="87" t="s">
        <v>63</v>
      </c>
      <c r="E27" s="146">
        <v>4</v>
      </c>
      <c r="F27" s="90">
        <f t="shared" si="0"/>
        <v>8</v>
      </c>
      <c r="G27" s="90">
        <f t="shared" si="1"/>
        <v>8</v>
      </c>
      <c r="H27" s="90">
        <f t="shared" si="2"/>
        <v>4</v>
      </c>
      <c r="I27" s="158">
        <v>9</v>
      </c>
      <c r="J27" s="158">
        <v>3</v>
      </c>
      <c r="K27" s="158">
        <v>6</v>
      </c>
      <c r="L27" s="159">
        <f t="shared" si="3"/>
        <v>5</v>
      </c>
      <c r="M27" s="159">
        <f t="shared" si="4"/>
        <v>-1</v>
      </c>
      <c r="N27" s="159">
        <f t="shared" si="5"/>
        <v>2</v>
      </c>
      <c r="O27" s="160"/>
      <c r="P27" s="159"/>
      <c r="Q27" s="159">
        <f t="shared" si="7"/>
        <v>-50</v>
      </c>
      <c r="R27" s="164"/>
      <c r="S27" s="165">
        <f t="shared" si="6"/>
        <v>-25</v>
      </c>
    </row>
    <row r="28" spans="1:19">
      <c r="A28" s="125">
        <v>25</v>
      </c>
      <c r="B28" s="85">
        <v>707</v>
      </c>
      <c r="C28" s="86" t="s">
        <v>182</v>
      </c>
      <c r="D28" s="87" t="s">
        <v>63</v>
      </c>
      <c r="E28" s="146">
        <v>5</v>
      </c>
      <c r="F28" s="90">
        <f t="shared" si="0"/>
        <v>10</v>
      </c>
      <c r="G28" s="90">
        <f t="shared" si="1"/>
        <v>10</v>
      </c>
      <c r="H28" s="90">
        <f t="shared" si="2"/>
        <v>5</v>
      </c>
      <c r="I28" s="158">
        <v>11</v>
      </c>
      <c r="J28" s="158">
        <v>3</v>
      </c>
      <c r="K28" s="158">
        <v>5</v>
      </c>
      <c r="L28" s="159">
        <f t="shared" si="3"/>
        <v>6</v>
      </c>
      <c r="M28" s="159">
        <f t="shared" si="4"/>
        <v>-2</v>
      </c>
      <c r="N28" s="159">
        <f t="shared" si="5"/>
        <v>0</v>
      </c>
      <c r="O28" s="160"/>
      <c r="P28" s="159"/>
      <c r="Q28" s="159">
        <f t="shared" si="7"/>
        <v>-100</v>
      </c>
      <c r="R28" s="164"/>
      <c r="S28" s="165">
        <f t="shared" si="6"/>
        <v>-50</v>
      </c>
    </row>
    <row r="29" spans="1:19">
      <c r="A29" s="125">
        <v>26</v>
      </c>
      <c r="B29" s="85">
        <v>724</v>
      </c>
      <c r="C29" s="86" t="s">
        <v>183</v>
      </c>
      <c r="D29" s="87" t="s">
        <v>63</v>
      </c>
      <c r="E29" s="146">
        <v>4</v>
      </c>
      <c r="F29" s="90">
        <f t="shared" si="0"/>
        <v>8</v>
      </c>
      <c r="G29" s="90">
        <f t="shared" si="1"/>
        <v>8</v>
      </c>
      <c r="H29" s="90">
        <f t="shared" si="2"/>
        <v>4</v>
      </c>
      <c r="I29" s="158">
        <v>16</v>
      </c>
      <c r="J29" s="158">
        <v>1</v>
      </c>
      <c r="K29" s="158">
        <v>6</v>
      </c>
      <c r="L29" s="159">
        <f t="shared" si="3"/>
        <v>12</v>
      </c>
      <c r="M29" s="159">
        <f t="shared" si="4"/>
        <v>-3</v>
      </c>
      <c r="N29" s="159">
        <f t="shared" si="5"/>
        <v>2</v>
      </c>
      <c r="O29" s="160"/>
      <c r="P29" s="159"/>
      <c r="Q29" s="159">
        <f t="shared" si="7"/>
        <v>-150</v>
      </c>
      <c r="R29" s="164"/>
      <c r="S29" s="165">
        <f t="shared" si="6"/>
        <v>-75</v>
      </c>
    </row>
    <row r="30" spans="1:19">
      <c r="A30" s="125">
        <v>27</v>
      </c>
      <c r="B30" s="85">
        <v>546</v>
      </c>
      <c r="C30" s="86" t="s">
        <v>184</v>
      </c>
      <c r="D30" s="87" t="s">
        <v>63</v>
      </c>
      <c r="E30" s="146">
        <v>4</v>
      </c>
      <c r="F30" s="90">
        <f t="shared" si="0"/>
        <v>8</v>
      </c>
      <c r="G30" s="90">
        <f t="shared" si="1"/>
        <v>8</v>
      </c>
      <c r="H30" s="90">
        <f t="shared" si="2"/>
        <v>4</v>
      </c>
      <c r="I30" s="158">
        <v>9</v>
      </c>
      <c r="J30" s="158">
        <v>7</v>
      </c>
      <c r="K30" s="158">
        <v>4</v>
      </c>
      <c r="L30" s="159">
        <f t="shared" si="3"/>
        <v>5</v>
      </c>
      <c r="M30" s="159">
        <f t="shared" si="4"/>
        <v>3</v>
      </c>
      <c r="N30" s="159">
        <f t="shared" si="5"/>
        <v>0</v>
      </c>
      <c r="O30" s="160"/>
      <c r="P30" s="159"/>
      <c r="Q30" s="159"/>
      <c r="R30" s="164"/>
      <c r="S30" s="165">
        <f t="shared" si="6"/>
        <v>0</v>
      </c>
    </row>
    <row r="31" spans="1:20">
      <c r="A31" s="125">
        <v>28</v>
      </c>
      <c r="B31" s="85">
        <v>377</v>
      </c>
      <c r="C31" s="144" t="s">
        <v>89</v>
      </c>
      <c r="D31" s="87" t="s">
        <v>63</v>
      </c>
      <c r="E31" s="145">
        <v>2</v>
      </c>
      <c r="F31" s="90">
        <f t="shared" si="0"/>
        <v>4</v>
      </c>
      <c r="G31" s="90">
        <f t="shared" si="1"/>
        <v>4</v>
      </c>
      <c r="H31" s="90">
        <f t="shared" si="2"/>
        <v>2</v>
      </c>
      <c r="I31" s="158">
        <v>7</v>
      </c>
      <c r="J31" s="158">
        <v>0</v>
      </c>
      <c r="K31" s="158">
        <v>6</v>
      </c>
      <c r="L31" s="159">
        <f t="shared" si="3"/>
        <v>5</v>
      </c>
      <c r="M31" s="159">
        <f t="shared" si="4"/>
        <v>-2</v>
      </c>
      <c r="N31" s="159">
        <f t="shared" si="5"/>
        <v>4</v>
      </c>
      <c r="O31" s="160">
        <v>118</v>
      </c>
      <c r="P31" s="159"/>
      <c r="Q31" s="159">
        <f t="shared" ref="Q31:Q40" si="8">M31*50</f>
        <v>-100</v>
      </c>
      <c r="R31" s="164"/>
      <c r="S31" s="166">
        <f t="shared" si="6"/>
        <v>-50</v>
      </c>
      <c r="T31" t="s">
        <v>173</v>
      </c>
    </row>
    <row r="32" spans="1:19">
      <c r="A32" s="125">
        <v>29</v>
      </c>
      <c r="B32" s="85">
        <v>399</v>
      </c>
      <c r="C32" s="86" t="s">
        <v>185</v>
      </c>
      <c r="D32" s="87" t="s">
        <v>63</v>
      </c>
      <c r="E32" s="146">
        <v>3</v>
      </c>
      <c r="F32" s="90">
        <f t="shared" si="0"/>
        <v>6</v>
      </c>
      <c r="G32" s="90">
        <f t="shared" si="1"/>
        <v>6</v>
      </c>
      <c r="H32" s="90">
        <f t="shared" si="2"/>
        <v>3</v>
      </c>
      <c r="I32" s="158">
        <v>3</v>
      </c>
      <c r="J32" s="158">
        <v>0</v>
      </c>
      <c r="K32" s="158">
        <v>4</v>
      </c>
      <c r="L32" s="159">
        <f t="shared" si="3"/>
        <v>0</v>
      </c>
      <c r="M32" s="159">
        <f t="shared" si="4"/>
        <v>-3</v>
      </c>
      <c r="N32" s="159">
        <f t="shared" si="5"/>
        <v>1</v>
      </c>
      <c r="O32" s="160">
        <v>118</v>
      </c>
      <c r="P32" s="159"/>
      <c r="Q32" s="159">
        <f t="shared" si="8"/>
        <v>-150</v>
      </c>
      <c r="R32" s="164"/>
      <c r="S32" s="165">
        <f t="shared" si="6"/>
        <v>-75</v>
      </c>
    </row>
    <row r="33" spans="1:20">
      <c r="A33" s="125">
        <v>30</v>
      </c>
      <c r="B33" s="85">
        <v>737</v>
      </c>
      <c r="C33" s="144" t="s">
        <v>186</v>
      </c>
      <c r="D33" s="87" t="s">
        <v>63</v>
      </c>
      <c r="E33" s="145">
        <v>4</v>
      </c>
      <c r="F33" s="90">
        <f t="shared" si="0"/>
        <v>8</v>
      </c>
      <c r="G33" s="90">
        <f t="shared" si="1"/>
        <v>8</v>
      </c>
      <c r="H33" s="90">
        <f t="shared" si="2"/>
        <v>4</v>
      </c>
      <c r="I33" s="158">
        <v>0</v>
      </c>
      <c r="J33" s="158">
        <v>0</v>
      </c>
      <c r="K33" s="158">
        <v>1</v>
      </c>
      <c r="L33" s="159">
        <f t="shared" si="3"/>
        <v>-4</v>
      </c>
      <c r="M33" s="159">
        <f t="shared" si="4"/>
        <v>-4</v>
      </c>
      <c r="N33" s="159">
        <f t="shared" si="5"/>
        <v>-3</v>
      </c>
      <c r="O33" s="160"/>
      <c r="P33" s="159">
        <f>L33*50</f>
        <v>-200</v>
      </c>
      <c r="Q33" s="159">
        <f t="shared" si="8"/>
        <v>-200</v>
      </c>
      <c r="R33" s="159">
        <f>N33*50</f>
        <v>-150</v>
      </c>
      <c r="S33" s="166">
        <f t="shared" si="6"/>
        <v>-275</v>
      </c>
      <c r="T33" t="s">
        <v>94</v>
      </c>
    </row>
    <row r="34" spans="1:19">
      <c r="A34" s="125">
        <v>31</v>
      </c>
      <c r="B34" s="85">
        <v>598</v>
      </c>
      <c r="C34" s="86" t="s">
        <v>187</v>
      </c>
      <c r="D34" s="87" t="s">
        <v>63</v>
      </c>
      <c r="E34" s="146">
        <v>4</v>
      </c>
      <c r="F34" s="90">
        <f t="shared" si="0"/>
        <v>8</v>
      </c>
      <c r="G34" s="90">
        <f t="shared" si="1"/>
        <v>8</v>
      </c>
      <c r="H34" s="90">
        <f t="shared" si="2"/>
        <v>4</v>
      </c>
      <c r="I34" s="158">
        <v>5</v>
      </c>
      <c r="J34" s="158">
        <v>0</v>
      </c>
      <c r="K34" s="158">
        <v>4</v>
      </c>
      <c r="L34" s="159">
        <f t="shared" si="3"/>
        <v>1</v>
      </c>
      <c r="M34" s="159">
        <f t="shared" si="4"/>
        <v>-4</v>
      </c>
      <c r="N34" s="159">
        <f t="shared" si="5"/>
        <v>0</v>
      </c>
      <c r="O34" s="160"/>
      <c r="P34" s="159"/>
      <c r="Q34" s="159">
        <f t="shared" si="8"/>
        <v>-200</v>
      </c>
      <c r="R34" s="164"/>
      <c r="S34" s="165">
        <f t="shared" si="6"/>
        <v>-100</v>
      </c>
    </row>
    <row r="35" spans="1:19">
      <c r="A35" s="125">
        <v>32</v>
      </c>
      <c r="B35" s="85">
        <v>584</v>
      </c>
      <c r="C35" s="86" t="s">
        <v>111</v>
      </c>
      <c r="D35" s="87" t="s">
        <v>63</v>
      </c>
      <c r="E35" s="146">
        <v>3</v>
      </c>
      <c r="F35" s="90">
        <f t="shared" si="0"/>
        <v>6</v>
      </c>
      <c r="G35" s="90">
        <f t="shared" si="1"/>
        <v>6</v>
      </c>
      <c r="H35" s="90">
        <f t="shared" si="2"/>
        <v>3</v>
      </c>
      <c r="I35" s="158">
        <v>6</v>
      </c>
      <c r="J35" s="158">
        <v>0</v>
      </c>
      <c r="K35" s="158">
        <v>3</v>
      </c>
      <c r="L35" s="159">
        <f t="shared" si="3"/>
        <v>3</v>
      </c>
      <c r="M35" s="159">
        <f t="shared" si="4"/>
        <v>-3</v>
      </c>
      <c r="N35" s="159">
        <f t="shared" si="5"/>
        <v>0</v>
      </c>
      <c r="O35" s="160"/>
      <c r="P35" s="159"/>
      <c r="Q35" s="159">
        <f t="shared" si="8"/>
        <v>-150</v>
      </c>
      <c r="R35" s="164"/>
      <c r="S35" s="165">
        <f t="shared" si="6"/>
        <v>-75</v>
      </c>
    </row>
    <row r="36" spans="1:19">
      <c r="A36" s="125">
        <v>33</v>
      </c>
      <c r="B36" s="85">
        <v>743</v>
      </c>
      <c r="C36" s="86" t="s">
        <v>188</v>
      </c>
      <c r="D36" s="87" t="s">
        <v>63</v>
      </c>
      <c r="E36" s="146">
        <v>3</v>
      </c>
      <c r="F36" s="90">
        <f t="shared" si="0"/>
        <v>6</v>
      </c>
      <c r="G36" s="90">
        <f t="shared" si="1"/>
        <v>6</v>
      </c>
      <c r="H36" s="90">
        <f t="shared" si="2"/>
        <v>3</v>
      </c>
      <c r="I36" s="158">
        <v>0</v>
      </c>
      <c r="J36" s="158">
        <v>1</v>
      </c>
      <c r="K36" s="158">
        <v>4</v>
      </c>
      <c r="L36" s="159">
        <f t="shared" si="3"/>
        <v>-3</v>
      </c>
      <c r="M36" s="159">
        <f t="shared" si="4"/>
        <v>-2</v>
      </c>
      <c r="N36" s="159">
        <f t="shared" si="5"/>
        <v>1</v>
      </c>
      <c r="O36" s="160"/>
      <c r="P36" s="159">
        <f>L36*50</f>
        <v>-150</v>
      </c>
      <c r="Q36" s="159">
        <f t="shared" si="8"/>
        <v>-100</v>
      </c>
      <c r="R36" s="164"/>
      <c r="S36" s="165">
        <f t="shared" si="6"/>
        <v>-125</v>
      </c>
    </row>
    <row r="37" spans="1:19">
      <c r="A37" s="125">
        <v>34</v>
      </c>
      <c r="B37" s="85">
        <v>733</v>
      </c>
      <c r="C37" s="86" t="s">
        <v>129</v>
      </c>
      <c r="D37" s="87" t="s">
        <v>63</v>
      </c>
      <c r="E37" s="146">
        <v>3</v>
      </c>
      <c r="F37" s="90">
        <f t="shared" si="0"/>
        <v>6</v>
      </c>
      <c r="G37" s="90">
        <f t="shared" si="1"/>
        <v>6</v>
      </c>
      <c r="H37" s="90">
        <f t="shared" si="2"/>
        <v>3</v>
      </c>
      <c r="I37" s="158">
        <v>6</v>
      </c>
      <c r="J37" s="158">
        <v>0</v>
      </c>
      <c r="K37" s="158">
        <v>0</v>
      </c>
      <c r="L37" s="159">
        <f t="shared" ref="L37:L68" si="9">I37-E37</f>
        <v>3</v>
      </c>
      <c r="M37" s="159">
        <f t="shared" ref="M37:M68" si="10">J37-E37</f>
        <v>-3</v>
      </c>
      <c r="N37" s="159">
        <f t="shared" ref="N37:N68" si="11">K37-E37</f>
        <v>-3</v>
      </c>
      <c r="O37" s="160"/>
      <c r="P37" s="159"/>
      <c r="Q37" s="159">
        <f t="shared" si="8"/>
        <v>-150</v>
      </c>
      <c r="R37" s="159">
        <f>N37*50</f>
        <v>-150</v>
      </c>
      <c r="S37" s="165">
        <f t="shared" ref="S37:S68" si="12">(P37+Q37+R37)/2</f>
        <v>-150</v>
      </c>
    </row>
    <row r="38" spans="1:19">
      <c r="A38" s="125">
        <v>35</v>
      </c>
      <c r="B38" s="85">
        <v>573</v>
      </c>
      <c r="C38" s="86" t="s">
        <v>132</v>
      </c>
      <c r="D38" s="87" t="s">
        <v>63</v>
      </c>
      <c r="E38" s="146">
        <v>2</v>
      </c>
      <c r="F38" s="90">
        <f t="shared" si="0"/>
        <v>4</v>
      </c>
      <c r="G38" s="90">
        <f t="shared" si="1"/>
        <v>4</v>
      </c>
      <c r="H38" s="90">
        <f t="shared" si="2"/>
        <v>2</v>
      </c>
      <c r="I38" s="158">
        <v>5</v>
      </c>
      <c r="J38" s="158">
        <v>0</v>
      </c>
      <c r="K38" s="158">
        <v>0</v>
      </c>
      <c r="L38" s="159">
        <f t="shared" si="9"/>
        <v>3</v>
      </c>
      <c r="M38" s="159">
        <f t="shared" si="10"/>
        <v>-2</v>
      </c>
      <c r="N38" s="159">
        <f t="shared" si="11"/>
        <v>-2</v>
      </c>
      <c r="O38" s="160"/>
      <c r="P38" s="159"/>
      <c r="Q38" s="159">
        <f t="shared" si="8"/>
        <v>-100</v>
      </c>
      <c r="R38" s="159">
        <f>N38*50</f>
        <v>-100</v>
      </c>
      <c r="S38" s="165">
        <f t="shared" si="12"/>
        <v>-100</v>
      </c>
    </row>
    <row r="39" spans="1:19">
      <c r="A39" s="125">
        <v>36</v>
      </c>
      <c r="B39" s="85">
        <v>753</v>
      </c>
      <c r="C39" s="86" t="s">
        <v>189</v>
      </c>
      <c r="D39" s="87" t="s">
        <v>63</v>
      </c>
      <c r="E39" s="146">
        <v>3</v>
      </c>
      <c r="F39" s="90">
        <f t="shared" si="0"/>
        <v>6</v>
      </c>
      <c r="G39" s="90">
        <f t="shared" si="1"/>
        <v>6</v>
      </c>
      <c r="H39" s="90">
        <f t="shared" si="2"/>
        <v>3</v>
      </c>
      <c r="I39" s="158">
        <v>0</v>
      </c>
      <c r="J39" s="158">
        <v>0</v>
      </c>
      <c r="K39" s="158">
        <v>3</v>
      </c>
      <c r="L39" s="159">
        <f t="shared" si="9"/>
        <v>-3</v>
      </c>
      <c r="M39" s="159">
        <f t="shared" si="10"/>
        <v>-3</v>
      </c>
      <c r="N39" s="159">
        <f t="shared" si="11"/>
        <v>0</v>
      </c>
      <c r="O39" s="160"/>
      <c r="P39" s="159">
        <f>L39*50</f>
        <v>-150</v>
      </c>
      <c r="Q39" s="159">
        <f t="shared" si="8"/>
        <v>-150</v>
      </c>
      <c r="R39" s="164"/>
      <c r="S39" s="165">
        <f t="shared" si="12"/>
        <v>-150</v>
      </c>
    </row>
    <row r="40" spans="1:19">
      <c r="A40" s="125">
        <v>37</v>
      </c>
      <c r="B40" s="85">
        <v>740</v>
      </c>
      <c r="C40" s="86" t="s">
        <v>190</v>
      </c>
      <c r="D40" s="87" t="s">
        <v>63</v>
      </c>
      <c r="E40" s="146">
        <v>2</v>
      </c>
      <c r="F40" s="90">
        <f t="shared" si="0"/>
        <v>4</v>
      </c>
      <c r="G40" s="90">
        <f t="shared" si="1"/>
        <v>4</v>
      </c>
      <c r="H40" s="90">
        <f t="shared" si="2"/>
        <v>2</v>
      </c>
      <c r="I40" s="158">
        <v>2</v>
      </c>
      <c r="J40" s="158">
        <v>0</v>
      </c>
      <c r="K40" s="158">
        <v>2</v>
      </c>
      <c r="L40" s="159">
        <f t="shared" si="9"/>
        <v>0</v>
      </c>
      <c r="M40" s="159">
        <f t="shared" si="10"/>
        <v>-2</v>
      </c>
      <c r="N40" s="159">
        <f t="shared" si="11"/>
        <v>0</v>
      </c>
      <c r="O40" s="160"/>
      <c r="P40" s="159"/>
      <c r="Q40" s="159">
        <f t="shared" si="8"/>
        <v>-100</v>
      </c>
      <c r="R40" s="164"/>
      <c r="S40" s="165">
        <f t="shared" si="12"/>
        <v>-50</v>
      </c>
    </row>
    <row r="41" spans="1:19">
      <c r="A41" s="125">
        <v>38</v>
      </c>
      <c r="B41" s="85">
        <v>545</v>
      </c>
      <c r="C41" s="86" t="s">
        <v>142</v>
      </c>
      <c r="D41" s="87" t="s">
        <v>63</v>
      </c>
      <c r="E41" s="146">
        <v>2</v>
      </c>
      <c r="F41" s="90">
        <f t="shared" si="0"/>
        <v>4</v>
      </c>
      <c r="G41" s="90">
        <f t="shared" si="1"/>
        <v>4</v>
      </c>
      <c r="H41" s="90">
        <f t="shared" si="2"/>
        <v>2</v>
      </c>
      <c r="I41" s="158">
        <v>0</v>
      </c>
      <c r="J41" s="158">
        <v>4</v>
      </c>
      <c r="K41" s="158">
        <v>3</v>
      </c>
      <c r="L41" s="159">
        <f t="shared" si="9"/>
        <v>-2</v>
      </c>
      <c r="M41" s="159">
        <f t="shared" si="10"/>
        <v>2</v>
      </c>
      <c r="N41" s="159">
        <f t="shared" si="11"/>
        <v>1</v>
      </c>
      <c r="O41" s="160"/>
      <c r="P41" s="159">
        <f>L41*50</f>
        <v>-100</v>
      </c>
      <c r="Q41" s="164"/>
      <c r="R41" s="164"/>
      <c r="S41" s="165">
        <f t="shared" si="12"/>
        <v>-50</v>
      </c>
    </row>
    <row r="42" spans="1:20">
      <c r="A42" s="125">
        <v>39</v>
      </c>
      <c r="B42" s="85">
        <v>103639</v>
      </c>
      <c r="C42" s="144" t="s">
        <v>191</v>
      </c>
      <c r="D42" s="87" t="s">
        <v>63</v>
      </c>
      <c r="E42" s="145">
        <v>5</v>
      </c>
      <c r="F42" s="90">
        <f t="shared" si="0"/>
        <v>10</v>
      </c>
      <c r="G42" s="90">
        <f t="shared" si="1"/>
        <v>10</v>
      </c>
      <c r="H42" s="90">
        <f t="shared" si="2"/>
        <v>5</v>
      </c>
      <c r="I42" s="158">
        <v>4</v>
      </c>
      <c r="J42" s="158">
        <v>0</v>
      </c>
      <c r="K42" s="158">
        <v>5</v>
      </c>
      <c r="L42" s="159">
        <f t="shared" si="9"/>
        <v>-1</v>
      </c>
      <c r="M42" s="159">
        <f t="shared" si="10"/>
        <v>-5</v>
      </c>
      <c r="N42" s="159">
        <f t="shared" si="11"/>
        <v>0</v>
      </c>
      <c r="O42" s="160"/>
      <c r="P42" s="159"/>
      <c r="Q42" s="159">
        <f>M42*50</f>
        <v>-250</v>
      </c>
      <c r="R42" s="164"/>
      <c r="S42" s="166">
        <f t="shared" si="12"/>
        <v>-125</v>
      </c>
      <c r="T42" t="s">
        <v>94</v>
      </c>
    </row>
    <row r="43" spans="1:19">
      <c r="A43" s="125">
        <v>40</v>
      </c>
      <c r="B43" s="85">
        <v>341</v>
      </c>
      <c r="C43" s="86" t="s">
        <v>59</v>
      </c>
      <c r="D43" s="87" t="s">
        <v>60</v>
      </c>
      <c r="E43" s="146">
        <v>9</v>
      </c>
      <c r="F43" s="90">
        <f t="shared" si="0"/>
        <v>18</v>
      </c>
      <c r="G43" s="90">
        <f t="shared" si="1"/>
        <v>18</v>
      </c>
      <c r="H43" s="90">
        <f t="shared" si="2"/>
        <v>9</v>
      </c>
      <c r="I43" s="158">
        <v>12</v>
      </c>
      <c r="J43" s="158">
        <v>7</v>
      </c>
      <c r="K43" s="158">
        <v>9</v>
      </c>
      <c r="L43" s="159">
        <f t="shared" si="9"/>
        <v>3</v>
      </c>
      <c r="M43" s="159">
        <f t="shared" si="10"/>
        <v>-2</v>
      </c>
      <c r="N43" s="159">
        <f t="shared" si="11"/>
        <v>0</v>
      </c>
      <c r="O43" s="160"/>
      <c r="P43" s="159"/>
      <c r="Q43" s="159">
        <f>M43*50</f>
        <v>-100</v>
      </c>
      <c r="R43" s="164"/>
      <c r="S43" s="165">
        <f t="shared" si="12"/>
        <v>-50</v>
      </c>
    </row>
    <row r="44" spans="1:19">
      <c r="A44" s="125">
        <v>41</v>
      </c>
      <c r="B44" s="85">
        <v>385</v>
      </c>
      <c r="C44" s="86" t="s">
        <v>66</v>
      </c>
      <c r="D44" s="87" t="s">
        <v>60</v>
      </c>
      <c r="E44" s="146">
        <v>4</v>
      </c>
      <c r="F44" s="90">
        <f t="shared" si="0"/>
        <v>8</v>
      </c>
      <c r="G44" s="90">
        <f t="shared" si="1"/>
        <v>8</v>
      </c>
      <c r="H44" s="90">
        <f t="shared" si="2"/>
        <v>4</v>
      </c>
      <c r="I44" s="158">
        <v>11</v>
      </c>
      <c r="J44" s="158">
        <v>6</v>
      </c>
      <c r="K44" s="158">
        <v>9</v>
      </c>
      <c r="L44" s="159">
        <f t="shared" si="9"/>
        <v>7</v>
      </c>
      <c r="M44" s="159">
        <f t="shared" si="10"/>
        <v>2</v>
      </c>
      <c r="N44" s="159">
        <f t="shared" si="11"/>
        <v>5</v>
      </c>
      <c r="O44" s="160">
        <v>118</v>
      </c>
      <c r="P44" s="159"/>
      <c r="Q44" s="159"/>
      <c r="R44" s="164"/>
      <c r="S44" s="165">
        <f t="shared" si="12"/>
        <v>0</v>
      </c>
    </row>
    <row r="45" spans="1:19">
      <c r="A45" s="125">
        <v>42</v>
      </c>
      <c r="B45" s="85">
        <v>514</v>
      </c>
      <c r="C45" s="86" t="s">
        <v>98</v>
      </c>
      <c r="D45" s="87" t="s">
        <v>60</v>
      </c>
      <c r="E45" s="146">
        <v>4</v>
      </c>
      <c r="F45" s="90">
        <f t="shared" si="0"/>
        <v>8</v>
      </c>
      <c r="G45" s="90">
        <f t="shared" si="1"/>
        <v>8</v>
      </c>
      <c r="H45" s="90">
        <f t="shared" si="2"/>
        <v>4</v>
      </c>
      <c r="I45" s="158">
        <v>7</v>
      </c>
      <c r="J45" s="158">
        <v>7</v>
      </c>
      <c r="K45" s="158">
        <v>4</v>
      </c>
      <c r="L45" s="159">
        <f t="shared" si="9"/>
        <v>3</v>
      </c>
      <c r="M45" s="159">
        <f t="shared" si="10"/>
        <v>3</v>
      </c>
      <c r="N45" s="159">
        <f t="shared" si="11"/>
        <v>0</v>
      </c>
      <c r="O45" s="160"/>
      <c r="P45" s="159"/>
      <c r="Q45" s="159"/>
      <c r="R45" s="164"/>
      <c r="S45" s="165">
        <f t="shared" si="12"/>
        <v>0</v>
      </c>
    </row>
    <row r="46" spans="1:19">
      <c r="A46" s="125">
        <v>43</v>
      </c>
      <c r="B46" s="85">
        <v>746</v>
      </c>
      <c r="C46" s="86" t="s">
        <v>103</v>
      </c>
      <c r="D46" s="87" t="s">
        <v>60</v>
      </c>
      <c r="E46" s="146">
        <v>4</v>
      </c>
      <c r="F46" s="90">
        <f t="shared" si="0"/>
        <v>8</v>
      </c>
      <c r="G46" s="90">
        <f t="shared" si="1"/>
        <v>8</v>
      </c>
      <c r="H46" s="90">
        <f t="shared" si="2"/>
        <v>4</v>
      </c>
      <c r="I46" s="158">
        <v>0</v>
      </c>
      <c r="J46" s="158">
        <v>0</v>
      </c>
      <c r="K46" s="158">
        <v>3</v>
      </c>
      <c r="L46" s="159">
        <f t="shared" si="9"/>
        <v>-4</v>
      </c>
      <c r="M46" s="159">
        <f t="shared" si="10"/>
        <v>-4</v>
      </c>
      <c r="N46" s="159">
        <f t="shared" si="11"/>
        <v>-1</v>
      </c>
      <c r="O46" s="160"/>
      <c r="P46" s="159">
        <f>L46*50</f>
        <v>-200</v>
      </c>
      <c r="Q46" s="159">
        <f>M46*50</f>
        <v>-200</v>
      </c>
      <c r="R46" s="159">
        <f>N46*50</f>
        <v>-50</v>
      </c>
      <c r="S46" s="165">
        <f t="shared" si="12"/>
        <v>-225</v>
      </c>
    </row>
    <row r="47" spans="1:19">
      <c r="A47" s="125">
        <v>44</v>
      </c>
      <c r="B47" s="85">
        <v>721</v>
      </c>
      <c r="C47" s="86" t="s">
        <v>112</v>
      </c>
      <c r="D47" s="87" t="s">
        <v>60</v>
      </c>
      <c r="E47" s="146">
        <v>4</v>
      </c>
      <c r="F47" s="90">
        <f t="shared" si="0"/>
        <v>8</v>
      </c>
      <c r="G47" s="90">
        <f t="shared" si="1"/>
        <v>8</v>
      </c>
      <c r="H47" s="90">
        <f t="shared" si="2"/>
        <v>4</v>
      </c>
      <c r="I47" s="158">
        <v>4</v>
      </c>
      <c r="J47" s="158">
        <v>0</v>
      </c>
      <c r="K47" s="158">
        <v>6</v>
      </c>
      <c r="L47" s="159">
        <f t="shared" si="9"/>
        <v>0</v>
      </c>
      <c r="M47" s="159">
        <f t="shared" si="10"/>
        <v>-4</v>
      </c>
      <c r="N47" s="159">
        <f t="shared" si="11"/>
        <v>2</v>
      </c>
      <c r="O47" s="160"/>
      <c r="P47" s="159"/>
      <c r="Q47" s="159">
        <f>M47*50</f>
        <v>-200</v>
      </c>
      <c r="R47" s="164"/>
      <c r="S47" s="165">
        <f t="shared" si="12"/>
        <v>-100</v>
      </c>
    </row>
    <row r="48" spans="1:19">
      <c r="A48" s="125">
        <v>45</v>
      </c>
      <c r="B48" s="85">
        <v>748</v>
      </c>
      <c r="C48" s="86" t="s">
        <v>114</v>
      </c>
      <c r="D48" s="87" t="s">
        <v>60</v>
      </c>
      <c r="E48" s="145">
        <v>2</v>
      </c>
      <c r="F48" s="90">
        <f t="shared" si="0"/>
        <v>4</v>
      </c>
      <c r="G48" s="90">
        <f t="shared" si="1"/>
        <v>4</v>
      </c>
      <c r="H48" s="90">
        <f t="shared" si="2"/>
        <v>2</v>
      </c>
      <c r="I48" s="158">
        <v>4</v>
      </c>
      <c r="J48" s="158">
        <v>6</v>
      </c>
      <c r="K48" s="158">
        <v>3</v>
      </c>
      <c r="L48" s="159">
        <f t="shared" si="9"/>
        <v>2</v>
      </c>
      <c r="M48" s="159">
        <f t="shared" si="10"/>
        <v>4</v>
      </c>
      <c r="N48" s="159">
        <f t="shared" si="11"/>
        <v>1</v>
      </c>
      <c r="O48" s="160"/>
      <c r="P48" s="159"/>
      <c r="Q48" s="164"/>
      <c r="R48" s="164"/>
      <c r="S48" s="165">
        <f t="shared" si="12"/>
        <v>0</v>
      </c>
    </row>
    <row r="49" spans="1:19">
      <c r="A49" s="125">
        <v>46</v>
      </c>
      <c r="B49" s="85">
        <v>720</v>
      </c>
      <c r="C49" s="86" t="s">
        <v>116</v>
      </c>
      <c r="D49" s="87" t="s">
        <v>60</v>
      </c>
      <c r="E49" s="146">
        <v>3</v>
      </c>
      <c r="F49" s="90">
        <f t="shared" si="0"/>
        <v>6</v>
      </c>
      <c r="G49" s="90">
        <f t="shared" si="1"/>
        <v>6</v>
      </c>
      <c r="H49" s="90">
        <f t="shared" si="2"/>
        <v>3</v>
      </c>
      <c r="I49" s="158">
        <v>2</v>
      </c>
      <c r="J49" s="158">
        <v>0</v>
      </c>
      <c r="K49" s="158">
        <v>0</v>
      </c>
      <c r="L49" s="159">
        <f t="shared" si="9"/>
        <v>-1</v>
      </c>
      <c r="M49" s="159">
        <f t="shared" si="10"/>
        <v>-3</v>
      </c>
      <c r="N49" s="159">
        <f t="shared" si="11"/>
        <v>-3</v>
      </c>
      <c r="O49" s="160"/>
      <c r="P49" s="159">
        <f>L49*50</f>
        <v>-50</v>
      </c>
      <c r="Q49" s="159">
        <f t="shared" ref="Q49:Q55" si="13">M49*50</f>
        <v>-150</v>
      </c>
      <c r="R49" s="159">
        <f>N49*50</f>
        <v>-150</v>
      </c>
      <c r="S49" s="165">
        <f t="shared" si="12"/>
        <v>-175</v>
      </c>
    </row>
    <row r="50" spans="1:19">
      <c r="A50" s="125">
        <v>47</v>
      </c>
      <c r="B50" s="85">
        <v>549</v>
      </c>
      <c r="C50" s="86" t="s">
        <v>123</v>
      </c>
      <c r="D50" s="87" t="s">
        <v>60</v>
      </c>
      <c r="E50" s="146">
        <v>2</v>
      </c>
      <c r="F50" s="90">
        <f t="shared" si="0"/>
        <v>4</v>
      </c>
      <c r="G50" s="90">
        <f t="shared" si="1"/>
        <v>4</v>
      </c>
      <c r="H50" s="90">
        <f t="shared" si="2"/>
        <v>2</v>
      </c>
      <c r="I50" s="158">
        <v>2</v>
      </c>
      <c r="J50" s="158">
        <v>0</v>
      </c>
      <c r="K50" s="158">
        <v>3</v>
      </c>
      <c r="L50" s="159">
        <f t="shared" si="9"/>
        <v>0</v>
      </c>
      <c r="M50" s="159">
        <f t="shared" si="10"/>
        <v>-2</v>
      </c>
      <c r="N50" s="159">
        <f t="shared" si="11"/>
        <v>1</v>
      </c>
      <c r="O50" s="160"/>
      <c r="P50" s="159"/>
      <c r="Q50" s="159">
        <f t="shared" si="13"/>
        <v>-100</v>
      </c>
      <c r="R50" s="164"/>
      <c r="S50" s="165">
        <f t="shared" si="12"/>
        <v>-50</v>
      </c>
    </row>
    <row r="51" spans="1:19">
      <c r="A51" s="125">
        <v>48</v>
      </c>
      <c r="B51" s="85">
        <v>591</v>
      </c>
      <c r="C51" s="86" t="s">
        <v>125</v>
      </c>
      <c r="D51" s="87" t="s">
        <v>60</v>
      </c>
      <c r="E51" s="146">
        <v>4</v>
      </c>
      <c r="F51" s="90">
        <f t="shared" si="0"/>
        <v>8</v>
      </c>
      <c r="G51" s="90">
        <f t="shared" si="1"/>
        <v>8</v>
      </c>
      <c r="H51" s="90">
        <f t="shared" si="2"/>
        <v>4</v>
      </c>
      <c r="I51" s="158">
        <v>8</v>
      </c>
      <c r="J51" s="158">
        <v>0</v>
      </c>
      <c r="K51" s="158">
        <v>5</v>
      </c>
      <c r="L51" s="159">
        <f t="shared" si="9"/>
        <v>4</v>
      </c>
      <c r="M51" s="159">
        <f t="shared" si="10"/>
        <v>-4</v>
      </c>
      <c r="N51" s="159">
        <f t="shared" si="11"/>
        <v>1</v>
      </c>
      <c r="O51" s="160"/>
      <c r="P51" s="159"/>
      <c r="Q51" s="159">
        <f t="shared" si="13"/>
        <v>-200</v>
      </c>
      <c r="R51" s="164"/>
      <c r="S51" s="165">
        <f t="shared" si="12"/>
        <v>-100</v>
      </c>
    </row>
    <row r="52" spans="1:19">
      <c r="A52" s="125">
        <v>49</v>
      </c>
      <c r="B52" s="85">
        <v>717</v>
      </c>
      <c r="C52" s="86" t="s">
        <v>128</v>
      </c>
      <c r="D52" s="87" t="s">
        <v>60</v>
      </c>
      <c r="E52" s="146">
        <v>2</v>
      </c>
      <c r="F52" s="90">
        <f t="shared" si="0"/>
        <v>4</v>
      </c>
      <c r="G52" s="90">
        <f t="shared" si="1"/>
        <v>4</v>
      </c>
      <c r="H52" s="90">
        <f t="shared" si="2"/>
        <v>2</v>
      </c>
      <c r="I52" s="158">
        <v>2</v>
      </c>
      <c r="J52" s="158">
        <v>1</v>
      </c>
      <c r="K52" s="158">
        <v>2</v>
      </c>
      <c r="L52" s="159">
        <f t="shared" si="9"/>
        <v>0</v>
      </c>
      <c r="M52" s="159">
        <f t="shared" si="10"/>
        <v>-1</v>
      </c>
      <c r="N52" s="159">
        <f t="shared" si="11"/>
        <v>0</v>
      </c>
      <c r="O52" s="160"/>
      <c r="P52" s="159"/>
      <c r="Q52" s="159">
        <f t="shared" si="13"/>
        <v>-50</v>
      </c>
      <c r="R52" s="164"/>
      <c r="S52" s="165">
        <f t="shared" si="12"/>
        <v>-25</v>
      </c>
    </row>
    <row r="53" spans="1:19">
      <c r="A53" s="125">
        <v>50</v>
      </c>
      <c r="B53" s="85">
        <v>539</v>
      </c>
      <c r="C53" s="86" t="s">
        <v>130</v>
      </c>
      <c r="D53" s="87" t="s">
        <v>60</v>
      </c>
      <c r="E53" s="146">
        <v>3</v>
      </c>
      <c r="F53" s="90">
        <f t="shared" si="0"/>
        <v>6</v>
      </c>
      <c r="G53" s="90">
        <f t="shared" si="1"/>
        <v>6</v>
      </c>
      <c r="H53" s="90">
        <f t="shared" si="2"/>
        <v>3</v>
      </c>
      <c r="I53" s="158">
        <v>3</v>
      </c>
      <c r="J53" s="158">
        <v>0</v>
      </c>
      <c r="K53" s="158">
        <v>3</v>
      </c>
      <c r="L53" s="159">
        <f t="shared" si="9"/>
        <v>0</v>
      </c>
      <c r="M53" s="159">
        <f t="shared" si="10"/>
        <v>-3</v>
      </c>
      <c r="N53" s="159">
        <f t="shared" si="11"/>
        <v>0</v>
      </c>
      <c r="O53" s="160"/>
      <c r="P53" s="159"/>
      <c r="Q53" s="159">
        <f t="shared" si="13"/>
        <v>-150</v>
      </c>
      <c r="R53" s="164"/>
      <c r="S53" s="165">
        <f t="shared" si="12"/>
        <v>-75</v>
      </c>
    </row>
    <row r="54" spans="1:19">
      <c r="A54" s="125">
        <v>51</v>
      </c>
      <c r="B54" s="85">
        <v>716</v>
      </c>
      <c r="C54" s="86" t="s">
        <v>133</v>
      </c>
      <c r="D54" s="87" t="s">
        <v>60</v>
      </c>
      <c r="E54" s="146">
        <v>3</v>
      </c>
      <c r="F54" s="90">
        <f t="shared" si="0"/>
        <v>6</v>
      </c>
      <c r="G54" s="90">
        <f t="shared" si="1"/>
        <v>6</v>
      </c>
      <c r="H54" s="90">
        <f t="shared" si="2"/>
        <v>3</v>
      </c>
      <c r="I54" s="158">
        <v>0</v>
      </c>
      <c r="J54" s="158">
        <v>0</v>
      </c>
      <c r="K54" s="158">
        <v>7</v>
      </c>
      <c r="L54" s="159">
        <f t="shared" si="9"/>
        <v>-3</v>
      </c>
      <c r="M54" s="159">
        <f t="shared" si="10"/>
        <v>-3</v>
      </c>
      <c r="N54" s="159">
        <f t="shared" si="11"/>
        <v>4</v>
      </c>
      <c r="O54" s="160">
        <v>118</v>
      </c>
      <c r="P54" s="159">
        <f>L54*50</f>
        <v>-150</v>
      </c>
      <c r="Q54" s="159">
        <f t="shared" si="13"/>
        <v>-150</v>
      </c>
      <c r="R54" s="164"/>
      <c r="S54" s="165">
        <f t="shared" si="12"/>
        <v>-150</v>
      </c>
    </row>
    <row r="55" spans="1:19">
      <c r="A55" s="125">
        <v>52</v>
      </c>
      <c r="B55" s="85">
        <v>594</v>
      </c>
      <c r="C55" s="86" t="s">
        <v>137</v>
      </c>
      <c r="D55" s="87" t="s">
        <v>60</v>
      </c>
      <c r="E55" s="146">
        <v>2</v>
      </c>
      <c r="F55" s="90">
        <f t="shared" si="0"/>
        <v>4</v>
      </c>
      <c r="G55" s="90">
        <f t="shared" si="1"/>
        <v>4</v>
      </c>
      <c r="H55" s="90">
        <f t="shared" si="2"/>
        <v>2</v>
      </c>
      <c r="I55" s="158">
        <v>0</v>
      </c>
      <c r="J55" s="158">
        <v>1</v>
      </c>
      <c r="K55" s="158">
        <v>3</v>
      </c>
      <c r="L55" s="159">
        <f t="shared" si="9"/>
        <v>-2</v>
      </c>
      <c r="M55" s="159">
        <f t="shared" si="10"/>
        <v>-1</v>
      </c>
      <c r="N55" s="159">
        <f t="shared" si="11"/>
        <v>1</v>
      </c>
      <c r="O55" s="160"/>
      <c r="P55" s="159">
        <f>L55*50</f>
        <v>-100</v>
      </c>
      <c r="Q55" s="159">
        <f t="shared" si="13"/>
        <v>-50</v>
      </c>
      <c r="R55" s="164"/>
      <c r="S55" s="165">
        <f t="shared" si="12"/>
        <v>-75</v>
      </c>
    </row>
    <row r="56" spans="1:19">
      <c r="A56" s="125">
        <v>53</v>
      </c>
      <c r="B56" s="85">
        <v>732</v>
      </c>
      <c r="C56" s="86" t="s">
        <v>139</v>
      </c>
      <c r="D56" s="87" t="s">
        <v>60</v>
      </c>
      <c r="E56" s="146">
        <v>2</v>
      </c>
      <c r="F56" s="90">
        <f t="shared" si="0"/>
        <v>4</v>
      </c>
      <c r="G56" s="90">
        <f t="shared" si="1"/>
        <v>4</v>
      </c>
      <c r="H56" s="90">
        <f t="shared" si="2"/>
        <v>2</v>
      </c>
      <c r="I56" s="158">
        <v>5</v>
      </c>
      <c r="J56" s="158">
        <v>3</v>
      </c>
      <c r="K56" s="158">
        <v>2</v>
      </c>
      <c r="L56" s="159">
        <f t="shared" si="9"/>
        <v>3</v>
      </c>
      <c r="M56" s="159">
        <f t="shared" si="10"/>
        <v>1</v>
      </c>
      <c r="N56" s="159">
        <f t="shared" si="11"/>
        <v>0</v>
      </c>
      <c r="O56" s="160"/>
      <c r="P56" s="159"/>
      <c r="Q56" s="159"/>
      <c r="R56" s="164"/>
      <c r="S56" s="165">
        <f t="shared" si="12"/>
        <v>0</v>
      </c>
    </row>
    <row r="57" spans="1:19">
      <c r="A57" s="125">
        <v>54</v>
      </c>
      <c r="B57" s="85">
        <v>371</v>
      </c>
      <c r="C57" s="86" t="s">
        <v>141</v>
      </c>
      <c r="D57" s="87" t="s">
        <v>60</v>
      </c>
      <c r="E57" s="146">
        <v>3</v>
      </c>
      <c r="F57" s="90">
        <f t="shared" si="0"/>
        <v>6</v>
      </c>
      <c r="G57" s="90">
        <f t="shared" si="1"/>
        <v>6</v>
      </c>
      <c r="H57" s="90">
        <f t="shared" si="2"/>
        <v>3</v>
      </c>
      <c r="I57" s="158">
        <v>1</v>
      </c>
      <c r="J57" s="158">
        <v>0</v>
      </c>
      <c r="K57" s="158">
        <v>0</v>
      </c>
      <c r="L57" s="159">
        <f t="shared" si="9"/>
        <v>-2</v>
      </c>
      <c r="M57" s="159">
        <f t="shared" si="10"/>
        <v>-3</v>
      </c>
      <c r="N57" s="159">
        <f t="shared" si="11"/>
        <v>-3</v>
      </c>
      <c r="O57" s="160"/>
      <c r="P57" s="159">
        <f>L57*50</f>
        <v>-100</v>
      </c>
      <c r="Q57" s="159">
        <f>M57*50</f>
        <v>-150</v>
      </c>
      <c r="R57" s="159">
        <f>N57*50</f>
        <v>-150</v>
      </c>
      <c r="S57" s="165">
        <f t="shared" si="12"/>
        <v>-200</v>
      </c>
    </row>
    <row r="58" spans="1:19">
      <c r="A58" s="125">
        <v>55</v>
      </c>
      <c r="B58" s="85">
        <v>102567</v>
      </c>
      <c r="C58" s="86" t="s">
        <v>148</v>
      </c>
      <c r="D58" s="87" t="s">
        <v>60</v>
      </c>
      <c r="E58" s="146">
        <v>3</v>
      </c>
      <c r="F58" s="90">
        <f t="shared" si="0"/>
        <v>6</v>
      </c>
      <c r="G58" s="90">
        <f t="shared" si="1"/>
        <v>6</v>
      </c>
      <c r="H58" s="90">
        <f t="shared" si="2"/>
        <v>3</v>
      </c>
      <c r="I58" s="158">
        <v>2</v>
      </c>
      <c r="J58" s="158">
        <v>0</v>
      </c>
      <c r="K58" s="158">
        <v>6</v>
      </c>
      <c r="L58" s="159">
        <f t="shared" si="9"/>
        <v>-1</v>
      </c>
      <c r="M58" s="159">
        <f t="shared" si="10"/>
        <v>-3</v>
      </c>
      <c r="N58" s="159">
        <f t="shared" si="11"/>
        <v>3</v>
      </c>
      <c r="O58" s="160"/>
      <c r="P58" s="159">
        <f>L58*50</f>
        <v>-50</v>
      </c>
      <c r="Q58" s="159">
        <f>M58*50</f>
        <v>-150</v>
      </c>
      <c r="R58" s="164"/>
      <c r="S58" s="165">
        <f t="shared" si="12"/>
        <v>-100</v>
      </c>
    </row>
    <row r="59" spans="1:19">
      <c r="A59" s="125">
        <v>56</v>
      </c>
      <c r="B59" s="85">
        <v>102564</v>
      </c>
      <c r="C59" s="86" t="s">
        <v>154</v>
      </c>
      <c r="D59" s="87" t="s">
        <v>60</v>
      </c>
      <c r="E59" s="146">
        <v>3</v>
      </c>
      <c r="F59" s="90">
        <f t="shared" si="0"/>
        <v>6</v>
      </c>
      <c r="G59" s="90">
        <f t="shared" si="1"/>
        <v>6</v>
      </c>
      <c r="H59" s="90">
        <f t="shared" si="2"/>
        <v>3</v>
      </c>
      <c r="I59" s="158">
        <v>4</v>
      </c>
      <c r="J59" s="158">
        <v>0</v>
      </c>
      <c r="K59" s="158">
        <v>4</v>
      </c>
      <c r="L59" s="159">
        <f t="shared" si="9"/>
        <v>1</v>
      </c>
      <c r="M59" s="159">
        <f t="shared" si="10"/>
        <v>-3</v>
      </c>
      <c r="N59" s="159">
        <f t="shared" si="11"/>
        <v>1</v>
      </c>
      <c r="O59" s="160"/>
      <c r="P59" s="159"/>
      <c r="Q59" s="159">
        <f>M59*50</f>
        <v>-150</v>
      </c>
      <c r="R59" s="164"/>
      <c r="S59" s="165">
        <f t="shared" si="12"/>
        <v>-75</v>
      </c>
    </row>
    <row r="60" spans="1:19">
      <c r="A60" s="125">
        <v>57</v>
      </c>
      <c r="B60" s="85">
        <v>754</v>
      </c>
      <c r="C60" s="86" t="s">
        <v>78</v>
      </c>
      <c r="D60" s="87" t="s">
        <v>79</v>
      </c>
      <c r="E60" s="146">
        <v>3</v>
      </c>
      <c r="F60" s="90">
        <f t="shared" si="0"/>
        <v>6</v>
      </c>
      <c r="G60" s="90">
        <f t="shared" si="1"/>
        <v>6</v>
      </c>
      <c r="H60" s="90">
        <f t="shared" si="2"/>
        <v>3</v>
      </c>
      <c r="I60" s="158">
        <v>4</v>
      </c>
      <c r="J60" s="158">
        <v>3</v>
      </c>
      <c r="K60" s="158">
        <v>4</v>
      </c>
      <c r="L60" s="159">
        <f t="shared" si="9"/>
        <v>1</v>
      </c>
      <c r="M60" s="159">
        <f t="shared" si="10"/>
        <v>0</v>
      </c>
      <c r="N60" s="159">
        <f t="shared" si="11"/>
        <v>1</v>
      </c>
      <c r="O60" s="160"/>
      <c r="P60" s="159"/>
      <c r="Q60" s="159"/>
      <c r="R60" s="164"/>
      <c r="S60" s="165">
        <f t="shared" si="12"/>
        <v>0</v>
      </c>
    </row>
    <row r="61" spans="1:19">
      <c r="A61" s="125">
        <v>58</v>
      </c>
      <c r="B61" s="85">
        <v>329</v>
      </c>
      <c r="C61" s="86" t="s">
        <v>97</v>
      </c>
      <c r="D61" s="87" t="s">
        <v>79</v>
      </c>
      <c r="E61" s="146">
        <v>3</v>
      </c>
      <c r="F61" s="90">
        <f t="shared" si="0"/>
        <v>6</v>
      </c>
      <c r="G61" s="90">
        <f t="shared" si="1"/>
        <v>6</v>
      </c>
      <c r="H61" s="90">
        <f t="shared" si="2"/>
        <v>3</v>
      </c>
      <c r="I61" s="158">
        <v>2</v>
      </c>
      <c r="J61" s="158">
        <v>6</v>
      </c>
      <c r="K61" s="158">
        <v>3</v>
      </c>
      <c r="L61" s="159">
        <f t="shared" si="9"/>
        <v>-1</v>
      </c>
      <c r="M61" s="159">
        <f t="shared" si="10"/>
        <v>3</v>
      </c>
      <c r="N61" s="159">
        <f t="shared" si="11"/>
        <v>0</v>
      </c>
      <c r="O61" s="160"/>
      <c r="P61" s="159">
        <f>L61*50</f>
        <v>-50</v>
      </c>
      <c r="Q61" s="164"/>
      <c r="R61" s="164"/>
      <c r="S61" s="165">
        <f t="shared" si="12"/>
        <v>-25</v>
      </c>
    </row>
    <row r="62" spans="1:19">
      <c r="A62" s="125">
        <v>59</v>
      </c>
      <c r="B62" s="85">
        <v>52</v>
      </c>
      <c r="C62" s="86" t="s">
        <v>100</v>
      </c>
      <c r="D62" s="87" t="s">
        <v>79</v>
      </c>
      <c r="E62" s="146">
        <v>4</v>
      </c>
      <c r="F62" s="90">
        <f t="shared" si="0"/>
        <v>8</v>
      </c>
      <c r="G62" s="90">
        <f t="shared" si="1"/>
        <v>8</v>
      </c>
      <c r="H62" s="90">
        <f t="shared" si="2"/>
        <v>4</v>
      </c>
      <c r="I62" s="158">
        <v>1</v>
      </c>
      <c r="J62" s="158">
        <v>0</v>
      </c>
      <c r="K62" s="158">
        <v>6</v>
      </c>
      <c r="L62" s="159">
        <f t="shared" si="9"/>
        <v>-3</v>
      </c>
      <c r="M62" s="159">
        <f t="shared" si="10"/>
        <v>-4</v>
      </c>
      <c r="N62" s="159">
        <f t="shared" si="11"/>
        <v>2</v>
      </c>
      <c r="O62" s="160"/>
      <c r="P62" s="159">
        <f>L62*50</f>
        <v>-150</v>
      </c>
      <c r="Q62" s="159">
        <f>M62*50</f>
        <v>-200</v>
      </c>
      <c r="R62" s="164"/>
      <c r="S62" s="165">
        <f t="shared" si="12"/>
        <v>-175</v>
      </c>
    </row>
    <row r="63" spans="1:19">
      <c r="A63" s="125">
        <v>60</v>
      </c>
      <c r="B63" s="85">
        <v>367</v>
      </c>
      <c r="C63" s="86" t="s">
        <v>106</v>
      </c>
      <c r="D63" s="87" t="s">
        <v>79</v>
      </c>
      <c r="E63" s="146">
        <v>4</v>
      </c>
      <c r="F63" s="90">
        <f t="shared" si="0"/>
        <v>8</v>
      </c>
      <c r="G63" s="90">
        <f t="shared" si="1"/>
        <v>8</v>
      </c>
      <c r="H63" s="90">
        <f t="shared" si="2"/>
        <v>4</v>
      </c>
      <c r="I63" s="158">
        <v>5</v>
      </c>
      <c r="J63" s="158">
        <v>2</v>
      </c>
      <c r="K63" s="158">
        <v>4</v>
      </c>
      <c r="L63" s="159">
        <f t="shared" si="9"/>
        <v>1</v>
      </c>
      <c r="M63" s="159">
        <f t="shared" si="10"/>
        <v>-2</v>
      </c>
      <c r="N63" s="159">
        <f t="shared" si="11"/>
        <v>0</v>
      </c>
      <c r="O63" s="160"/>
      <c r="P63" s="159"/>
      <c r="Q63" s="159">
        <f>M63*50</f>
        <v>-100</v>
      </c>
      <c r="R63" s="164"/>
      <c r="S63" s="165">
        <f t="shared" si="12"/>
        <v>-50</v>
      </c>
    </row>
    <row r="64" spans="1:19">
      <c r="A64" s="125">
        <v>61</v>
      </c>
      <c r="B64" s="85">
        <v>54</v>
      </c>
      <c r="C64" s="86" t="s">
        <v>108</v>
      </c>
      <c r="D64" s="87" t="s">
        <v>79</v>
      </c>
      <c r="E64" s="146">
        <v>4</v>
      </c>
      <c r="F64" s="90">
        <f t="shared" si="0"/>
        <v>8</v>
      </c>
      <c r="G64" s="90">
        <f t="shared" si="1"/>
        <v>8</v>
      </c>
      <c r="H64" s="90">
        <f t="shared" si="2"/>
        <v>4</v>
      </c>
      <c r="I64" s="158">
        <v>4</v>
      </c>
      <c r="J64" s="158">
        <v>11</v>
      </c>
      <c r="K64" s="158">
        <v>0</v>
      </c>
      <c r="L64" s="159">
        <f t="shared" si="9"/>
        <v>0</v>
      </c>
      <c r="M64" s="159">
        <f t="shared" si="10"/>
        <v>7</v>
      </c>
      <c r="N64" s="159">
        <f t="shared" si="11"/>
        <v>-4</v>
      </c>
      <c r="O64" s="160"/>
      <c r="P64" s="159"/>
      <c r="Q64" s="164"/>
      <c r="R64" s="159">
        <f>N64*50</f>
        <v>-200</v>
      </c>
      <c r="S64" s="165">
        <f t="shared" si="12"/>
        <v>-100</v>
      </c>
    </row>
    <row r="65" spans="1:19">
      <c r="A65" s="125">
        <v>62</v>
      </c>
      <c r="B65" s="85">
        <v>704</v>
      </c>
      <c r="C65" s="86" t="s">
        <v>110</v>
      </c>
      <c r="D65" s="87" t="s">
        <v>79</v>
      </c>
      <c r="E65" s="146">
        <v>3</v>
      </c>
      <c r="F65" s="90">
        <f t="shared" si="0"/>
        <v>6</v>
      </c>
      <c r="G65" s="90">
        <f t="shared" si="1"/>
        <v>6</v>
      </c>
      <c r="H65" s="90">
        <f t="shared" si="2"/>
        <v>3</v>
      </c>
      <c r="I65" s="158">
        <v>4</v>
      </c>
      <c r="J65" s="158">
        <v>3</v>
      </c>
      <c r="K65" s="158">
        <v>3</v>
      </c>
      <c r="L65" s="159">
        <f t="shared" si="9"/>
        <v>1</v>
      </c>
      <c r="M65" s="159">
        <f t="shared" si="10"/>
        <v>0</v>
      </c>
      <c r="N65" s="159">
        <f t="shared" si="11"/>
        <v>0</v>
      </c>
      <c r="O65" s="160"/>
      <c r="P65" s="159"/>
      <c r="Q65" s="159"/>
      <c r="R65" s="164"/>
      <c r="S65" s="165">
        <f t="shared" si="12"/>
        <v>0</v>
      </c>
    </row>
    <row r="66" spans="1:19">
      <c r="A66" s="125">
        <v>63</v>
      </c>
      <c r="B66" s="85">
        <v>587</v>
      </c>
      <c r="C66" s="86" t="s">
        <v>113</v>
      </c>
      <c r="D66" s="87" t="s">
        <v>79</v>
      </c>
      <c r="E66" s="146">
        <v>4</v>
      </c>
      <c r="F66" s="90">
        <f t="shared" si="0"/>
        <v>8</v>
      </c>
      <c r="G66" s="90">
        <f t="shared" si="1"/>
        <v>8</v>
      </c>
      <c r="H66" s="90">
        <f t="shared" si="2"/>
        <v>4</v>
      </c>
      <c r="I66" s="158">
        <v>4</v>
      </c>
      <c r="J66" s="158">
        <v>3</v>
      </c>
      <c r="K66" s="158">
        <v>3</v>
      </c>
      <c r="L66" s="159">
        <f t="shared" si="9"/>
        <v>0</v>
      </c>
      <c r="M66" s="159">
        <f t="shared" si="10"/>
        <v>-1</v>
      </c>
      <c r="N66" s="159">
        <f t="shared" si="11"/>
        <v>-1</v>
      </c>
      <c r="O66" s="160"/>
      <c r="P66" s="159"/>
      <c r="Q66" s="159">
        <f>M66*50</f>
        <v>-50</v>
      </c>
      <c r="R66" s="159">
        <f>N66*50</f>
        <v>-50</v>
      </c>
      <c r="S66" s="165">
        <f t="shared" si="12"/>
        <v>-50</v>
      </c>
    </row>
    <row r="67" spans="1:19">
      <c r="A67" s="125">
        <v>64</v>
      </c>
      <c r="B67" s="85">
        <v>101453</v>
      </c>
      <c r="C67" s="86" t="s">
        <v>120</v>
      </c>
      <c r="D67" s="87" t="s">
        <v>79</v>
      </c>
      <c r="E67" s="146">
        <v>4</v>
      </c>
      <c r="F67" s="90">
        <f t="shared" si="0"/>
        <v>8</v>
      </c>
      <c r="G67" s="90">
        <f t="shared" si="1"/>
        <v>8</v>
      </c>
      <c r="H67" s="90">
        <f t="shared" si="2"/>
        <v>4</v>
      </c>
      <c r="I67" s="158">
        <v>8</v>
      </c>
      <c r="J67" s="158">
        <v>0</v>
      </c>
      <c r="K67" s="158">
        <v>6</v>
      </c>
      <c r="L67" s="159">
        <f t="shared" si="9"/>
        <v>4</v>
      </c>
      <c r="M67" s="159">
        <f t="shared" si="10"/>
        <v>-4</v>
      </c>
      <c r="N67" s="159">
        <f t="shared" si="11"/>
        <v>2</v>
      </c>
      <c r="O67" s="160"/>
      <c r="P67" s="159"/>
      <c r="Q67" s="159">
        <f>M67*50</f>
        <v>-200</v>
      </c>
      <c r="R67" s="164"/>
      <c r="S67" s="165">
        <f t="shared" si="12"/>
        <v>-100</v>
      </c>
    </row>
    <row r="68" spans="1:19">
      <c r="A68" s="125">
        <v>65</v>
      </c>
      <c r="B68" s="85">
        <v>351</v>
      </c>
      <c r="C68" s="86" t="s">
        <v>131</v>
      </c>
      <c r="D68" s="87" t="s">
        <v>79</v>
      </c>
      <c r="E68" s="146">
        <v>4</v>
      </c>
      <c r="F68" s="90">
        <f t="shared" ref="F68:F98" si="14">E68*2</f>
        <v>8</v>
      </c>
      <c r="G68" s="90">
        <f t="shared" ref="G68:G98" si="15">E68*2</f>
        <v>8</v>
      </c>
      <c r="H68" s="90">
        <f t="shared" ref="H68:H98" si="16">E68*1</f>
        <v>4</v>
      </c>
      <c r="I68" s="158">
        <v>2</v>
      </c>
      <c r="J68" s="158">
        <v>9</v>
      </c>
      <c r="K68" s="158">
        <v>4</v>
      </c>
      <c r="L68" s="159">
        <f t="shared" si="9"/>
        <v>-2</v>
      </c>
      <c r="M68" s="159">
        <f t="shared" si="10"/>
        <v>5</v>
      </c>
      <c r="N68" s="159">
        <f t="shared" si="11"/>
        <v>0</v>
      </c>
      <c r="O68" s="160">
        <v>118</v>
      </c>
      <c r="P68" s="159">
        <f>L68*50</f>
        <v>-100</v>
      </c>
      <c r="Q68" s="164"/>
      <c r="R68" s="164"/>
      <c r="S68" s="165">
        <f t="shared" si="12"/>
        <v>-50</v>
      </c>
    </row>
    <row r="69" spans="1:19">
      <c r="A69" s="125">
        <v>66</v>
      </c>
      <c r="B69" s="85">
        <v>738</v>
      </c>
      <c r="C69" s="86" t="s">
        <v>134</v>
      </c>
      <c r="D69" s="87" t="s">
        <v>79</v>
      </c>
      <c r="E69" s="146">
        <v>3</v>
      </c>
      <c r="F69" s="90">
        <f t="shared" si="14"/>
        <v>6</v>
      </c>
      <c r="G69" s="90">
        <f t="shared" si="15"/>
        <v>6</v>
      </c>
      <c r="H69" s="90">
        <f t="shared" si="16"/>
        <v>3</v>
      </c>
      <c r="I69" s="158">
        <v>5</v>
      </c>
      <c r="J69" s="158">
        <v>6</v>
      </c>
      <c r="K69" s="158">
        <v>3</v>
      </c>
      <c r="L69" s="159">
        <f t="shared" ref="L69:L100" si="17">I69-E69</f>
        <v>2</v>
      </c>
      <c r="M69" s="159">
        <f t="shared" ref="M69:M100" si="18">J69-E69</f>
        <v>3</v>
      </c>
      <c r="N69" s="159">
        <f t="shared" ref="N69:N99" si="19">K69-E69</f>
        <v>0</v>
      </c>
      <c r="O69" s="160"/>
      <c r="P69" s="159"/>
      <c r="Q69" s="164"/>
      <c r="R69" s="164"/>
      <c r="S69" s="165">
        <f t="shared" ref="S69:S99" si="20">(P69+Q69+R69)/2</f>
        <v>0</v>
      </c>
    </row>
    <row r="70" spans="1:19">
      <c r="A70" s="125">
        <v>67</v>
      </c>
      <c r="B70" s="85">
        <v>56</v>
      </c>
      <c r="C70" s="86" t="s">
        <v>140</v>
      </c>
      <c r="D70" s="87" t="s">
        <v>79</v>
      </c>
      <c r="E70" s="146">
        <v>2</v>
      </c>
      <c r="F70" s="90">
        <f t="shared" si="14"/>
        <v>4</v>
      </c>
      <c r="G70" s="90">
        <f t="shared" si="15"/>
        <v>4</v>
      </c>
      <c r="H70" s="90">
        <f t="shared" si="16"/>
        <v>2</v>
      </c>
      <c r="I70" s="158">
        <v>8</v>
      </c>
      <c r="J70" s="158">
        <v>0</v>
      </c>
      <c r="K70" s="158">
        <v>3</v>
      </c>
      <c r="L70" s="159">
        <f t="shared" si="17"/>
        <v>6</v>
      </c>
      <c r="M70" s="159">
        <f t="shared" si="18"/>
        <v>-2</v>
      </c>
      <c r="N70" s="159">
        <f t="shared" si="19"/>
        <v>1</v>
      </c>
      <c r="O70" s="160">
        <v>118</v>
      </c>
      <c r="P70" s="159"/>
      <c r="Q70" s="159">
        <f>M70*50</f>
        <v>-100</v>
      </c>
      <c r="R70" s="164"/>
      <c r="S70" s="165">
        <f t="shared" si="20"/>
        <v>-50</v>
      </c>
    </row>
    <row r="71" spans="1:19">
      <c r="A71" s="125">
        <v>68</v>
      </c>
      <c r="B71" s="85">
        <v>710</v>
      </c>
      <c r="C71" s="86" t="s">
        <v>143</v>
      </c>
      <c r="D71" s="87" t="s">
        <v>79</v>
      </c>
      <c r="E71" s="146">
        <v>2</v>
      </c>
      <c r="F71" s="90">
        <f t="shared" si="14"/>
        <v>4</v>
      </c>
      <c r="G71" s="90">
        <f t="shared" si="15"/>
        <v>4</v>
      </c>
      <c r="H71" s="90">
        <f t="shared" si="16"/>
        <v>2</v>
      </c>
      <c r="I71" s="158">
        <v>4</v>
      </c>
      <c r="J71" s="158">
        <v>1</v>
      </c>
      <c r="K71" s="158">
        <v>2</v>
      </c>
      <c r="L71" s="159">
        <f t="shared" si="17"/>
        <v>2</v>
      </c>
      <c r="M71" s="159">
        <f t="shared" si="18"/>
        <v>-1</v>
      </c>
      <c r="N71" s="159">
        <f t="shared" si="19"/>
        <v>0</v>
      </c>
      <c r="O71" s="160"/>
      <c r="P71" s="159"/>
      <c r="Q71" s="159">
        <f>M71*50</f>
        <v>-50</v>
      </c>
      <c r="R71" s="164"/>
      <c r="S71" s="165">
        <f t="shared" si="20"/>
        <v>-25</v>
      </c>
    </row>
    <row r="72" spans="1:19">
      <c r="A72" s="125">
        <v>69</v>
      </c>
      <c r="B72" s="85">
        <v>706</v>
      </c>
      <c r="C72" s="86" t="s">
        <v>145</v>
      </c>
      <c r="D72" s="87" t="s">
        <v>79</v>
      </c>
      <c r="E72" s="146">
        <v>2</v>
      </c>
      <c r="F72" s="90">
        <f t="shared" si="14"/>
        <v>4</v>
      </c>
      <c r="G72" s="90">
        <f t="shared" si="15"/>
        <v>4</v>
      </c>
      <c r="H72" s="90">
        <f t="shared" si="16"/>
        <v>2</v>
      </c>
      <c r="I72" s="158">
        <v>2</v>
      </c>
      <c r="J72" s="158">
        <v>6</v>
      </c>
      <c r="K72" s="158">
        <v>6</v>
      </c>
      <c r="L72" s="159">
        <f t="shared" si="17"/>
        <v>0</v>
      </c>
      <c r="M72" s="159">
        <f t="shared" si="18"/>
        <v>4</v>
      </c>
      <c r="N72" s="159">
        <f t="shared" si="19"/>
        <v>4</v>
      </c>
      <c r="O72" s="160">
        <v>236</v>
      </c>
      <c r="P72" s="159"/>
      <c r="Q72" s="164"/>
      <c r="R72" s="164"/>
      <c r="S72" s="165">
        <f t="shared" si="20"/>
        <v>0</v>
      </c>
    </row>
    <row r="73" spans="1:19">
      <c r="A73" s="125">
        <v>70</v>
      </c>
      <c r="B73" s="85">
        <v>713</v>
      </c>
      <c r="C73" s="86" t="s">
        <v>149</v>
      </c>
      <c r="D73" s="87" t="s">
        <v>79</v>
      </c>
      <c r="E73" s="146">
        <v>2</v>
      </c>
      <c r="F73" s="90">
        <f t="shared" si="14"/>
        <v>4</v>
      </c>
      <c r="G73" s="90">
        <f t="shared" si="15"/>
        <v>4</v>
      </c>
      <c r="H73" s="90">
        <f t="shared" si="16"/>
        <v>2</v>
      </c>
      <c r="I73" s="158">
        <v>4</v>
      </c>
      <c r="J73" s="158">
        <v>15</v>
      </c>
      <c r="K73" s="158">
        <v>6</v>
      </c>
      <c r="L73" s="159">
        <f t="shared" si="17"/>
        <v>2</v>
      </c>
      <c r="M73" s="159">
        <f t="shared" si="18"/>
        <v>13</v>
      </c>
      <c r="N73" s="159">
        <f t="shared" si="19"/>
        <v>4</v>
      </c>
      <c r="O73" s="160">
        <v>236</v>
      </c>
      <c r="P73" s="159"/>
      <c r="Q73" s="164"/>
      <c r="R73" s="164"/>
      <c r="S73" s="165">
        <f t="shared" si="20"/>
        <v>0</v>
      </c>
    </row>
    <row r="74" spans="1:19">
      <c r="A74" s="167">
        <v>71</v>
      </c>
      <c r="B74" s="168">
        <v>755</v>
      </c>
      <c r="C74" s="169" t="s">
        <v>150</v>
      </c>
      <c r="D74" s="170" t="s">
        <v>79</v>
      </c>
      <c r="E74" s="171">
        <v>2</v>
      </c>
      <c r="F74" s="90">
        <f t="shared" si="14"/>
        <v>4</v>
      </c>
      <c r="G74" s="90">
        <f t="shared" si="15"/>
        <v>4</v>
      </c>
      <c r="H74" s="90">
        <f t="shared" si="16"/>
        <v>2</v>
      </c>
      <c r="I74" s="158">
        <v>0</v>
      </c>
      <c r="J74" s="158">
        <v>0</v>
      </c>
      <c r="K74" s="158">
        <v>1</v>
      </c>
      <c r="L74" s="159">
        <f t="shared" si="17"/>
        <v>-2</v>
      </c>
      <c r="M74" s="159">
        <f t="shared" si="18"/>
        <v>-2</v>
      </c>
      <c r="N74" s="159">
        <f t="shared" si="19"/>
        <v>-1</v>
      </c>
      <c r="O74" s="160"/>
      <c r="P74" s="159">
        <f>L74*50</f>
        <v>-100</v>
      </c>
      <c r="Q74" s="159">
        <f>M74*50</f>
        <v>-100</v>
      </c>
      <c r="R74" s="159">
        <f>N74*50</f>
        <v>-50</v>
      </c>
      <c r="S74" s="166">
        <f t="shared" si="20"/>
        <v>-125</v>
      </c>
    </row>
    <row r="75" spans="1:19">
      <c r="A75" s="119">
        <v>72</v>
      </c>
      <c r="B75" s="147">
        <v>582</v>
      </c>
      <c r="C75" s="148" t="s">
        <v>192</v>
      </c>
      <c r="D75" s="149" t="s">
        <v>57</v>
      </c>
      <c r="E75" s="146">
        <v>6</v>
      </c>
      <c r="F75" s="90">
        <f t="shared" si="14"/>
        <v>12</v>
      </c>
      <c r="G75" s="90">
        <f t="shared" si="15"/>
        <v>12</v>
      </c>
      <c r="H75" s="90">
        <f t="shared" si="16"/>
        <v>6</v>
      </c>
      <c r="I75" s="161">
        <v>28</v>
      </c>
      <c r="J75" s="161">
        <v>0</v>
      </c>
      <c r="K75" s="161">
        <v>6</v>
      </c>
      <c r="L75" s="159">
        <f t="shared" si="17"/>
        <v>22</v>
      </c>
      <c r="M75" s="159">
        <f t="shared" si="18"/>
        <v>-6</v>
      </c>
      <c r="N75" s="159">
        <f t="shared" si="19"/>
        <v>0</v>
      </c>
      <c r="O75" s="160"/>
      <c r="P75" s="159"/>
      <c r="Q75" s="159">
        <f>M75*50</f>
        <v>-300</v>
      </c>
      <c r="R75" s="164"/>
      <c r="S75" s="165">
        <f t="shared" si="20"/>
        <v>-150</v>
      </c>
    </row>
    <row r="76" spans="1:19">
      <c r="A76" s="125">
        <v>73</v>
      </c>
      <c r="B76" s="85">
        <v>343</v>
      </c>
      <c r="C76" s="86" t="s">
        <v>61</v>
      </c>
      <c r="D76" s="87" t="s">
        <v>57</v>
      </c>
      <c r="E76" s="146">
        <v>6</v>
      </c>
      <c r="F76" s="90">
        <f t="shared" si="14"/>
        <v>12</v>
      </c>
      <c r="G76" s="90">
        <f t="shared" si="15"/>
        <v>12</v>
      </c>
      <c r="H76" s="90">
        <f t="shared" si="16"/>
        <v>6</v>
      </c>
      <c r="I76" s="158">
        <v>8</v>
      </c>
      <c r="J76" s="158">
        <v>9</v>
      </c>
      <c r="K76" s="158">
        <v>0</v>
      </c>
      <c r="L76" s="159">
        <f t="shared" si="17"/>
        <v>2</v>
      </c>
      <c r="M76" s="159">
        <f t="shared" si="18"/>
        <v>3</v>
      </c>
      <c r="N76" s="159">
        <f t="shared" si="19"/>
        <v>-6</v>
      </c>
      <c r="O76" s="160"/>
      <c r="P76" s="159"/>
      <c r="Q76" s="159"/>
      <c r="R76" s="159">
        <f>N76*50</f>
        <v>-300</v>
      </c>
      <c r="S76" s="165">
        <f t="shared" si="20"/>
        <v>-150</v>
      </c>
    </row>
    <row r="77" spans="1:19">
      <c r="A77" s="125">
        <v>74</v>
      </c>
      <c r="B77" s="85">
        <v>585</v>
      </c>
      <c r="C77" s="86" t="s">
        <v>193</v>
      </c>
      <c r="D77" s="87" t="s">
        <v>57</v>
      </c>
      <c r="E77" s="146">
        <v>4</v>
      </c>
      <c r="F77" s="90">
        <f t="shared" si="14"/>
        <v>8</v>
      </c>
      <c r="G77" s="90">
        <f t="shared" si="15"/>
        <v>8</v>
      </c>
      <c r="H77" s="90">
        <f t="shared" si="16"/>
        <v>4</v>
      </c>
      <c r="I77" s="158">
        <v>4</v>
      </c>
      <c r="J77" s="158">
        <v>0</v>
      </c>
      <c r="K77" s="158">
        <v>6</v>
      </c>
      <c r="L77" s="159">
        <f t="shared" si="17"/>
        <v>0</v>
      </c>
      <c r="M77" s="159">
        <f t="shared" si="18"/>
        <v>-4</v>
      </c>
      <c r="N77" s="159">
        <f t="shared" si="19"/>
        <v>2</v>
      </c>
      <c r="O77" s="160"/>
      <c r="P77" s="159"/>
      <c r="Q77" s="159">
        <f>M77*50</f>
        <v>-200</v>
      </c>
      <c r="R77" s="164"/>
      <c r="S77" s="165">
        <f t="shared" si="20"/>
        <v>-100</v>
      </c>
    </row>
    <row r="78" spans="1:19">
      <c r="A78" s="125">
        <v>75</v>
      </c>
      <c r="B78" s="85">
        <v>730</v>
      </c>
      <c r="C78" s="86" t="s">
        <v>73</v>
      </c>
      <c r="D78" s="87" t="s">
        <v>57</v>
      </c>
      <c r="E78" s="146">
        <v>4</v>
      </c>
      <c r="F78" s="90">
        <f t="shared" si="14"/>
        <v>8</v>
      </c>
      <c r="G78" s="90">
        <f t="shared" si="15"/>
        <v>8</v>
      </c>
      <c r="H78" s="90">
        <f t="shared" si="16"/>
        <v>4</v>
      </c>
      <c r="I78" s="158">
        <v>6</v>
      </c>
      <c r="J78" s="158">
        <v>7</v>
      </c>
      <c r="K78" s="158">
        <v>6</v>
      </c>
      <c r="L78" s="159">
        <f t="shared" si="17"/>
        <v>2</v>
      </c>
      <c r="M78" s="159">
        <f t="shared" si="18"/>
        <v>3</v>
      </c>
      <c r="N78" s="159">
        <f t="shared" si="19"/>
        <v>2</v>
      </c>
      <c r="O78" s="160"/>
      <c r="P78" s="159"/>
      <c r="Q78" s="159"/>
      <c r="R78" s="164"/>
      <c r="S78" s="165">
        <f t="shared" si="20"/>
        <v>0</v>
      </c>
    </row>
    <row r="79" spans="1:19">
      <c r="A79" s="125">
        <v>76</v>
      </c>
      <c r="B79" s="85">
        <v>581</v>
      </c>
      <c r="C79" s="86" t="s">
        <v>75</v>
      </c>
      <c r="D79" s="87" t="s">
        <v>57</v>
      </c>
      <c r="E79" s="146">
        <v>4</v>
      </c>
      <c r="F79" s="90">
        <f t="shared" si="14"/>
        <v>8</v>
      </c>
      <c r="G79" s="90">
        <f t="shared" si="15"/>
        <v>8</v>
      </c>
      <c r="H79" s="90">
        <f t="shared" si="16"/>
        <v>4</v>
      </c>
      <c r="I79" s="158">
        <v>3</v>
      </c>
      <c r="J79" s="158">
        <v>3</v>
      </c>
      <c r="K79" s="158">
        <v>6</v>
      </c>
      <c r="L79" s="159">
        <f t="shared" si="17"/>
        <v>-1</v>
      </c>
      <c r="M79" s="159">
        <f t="shared" si="18"/>
        <v>-1</v>
      </c>
      <c r="N79" s="159">
        <f t="shared" si="19"/>
        <v>2</v>
      </c>
      <c r="O79" s="160"/>
      <c r="P79" s="159">
        <f>L79*50</f>
        <v>-50</v>
      </c>
      <c r="Q79" s="159">
        <f>M79*50</f>
        <v>-50</v>
      </c>
      <c r="R79" s="164"/>
      <c r="S79" s="165">
        <f t="shared" si="20"/>
        <v>-50</v>
      </c>
    </row>
    <row r="80" spans="1:19">
      <c r="A80" s="125">
        <v>77</v>
      </c>
      <c r="B80" s="85">
        <v>365</v>
      </c>
      <c r="C80" s="86" t="s">
        <v>76</v>
      </c>
      <c r="D80" s="87" t="s">
        <v>57</v>
      </c>
      <c r="E80" s="146">
        <v>4</v>
      </c>
      <c r="F80" s="90">
        <f t="shared" si="14"/>
        <v>8</v>
      </c>
      <c r="G80" s="90">
        <f t="shared" si="15"/>
        <v>8</v>
      </c>
      <c r="H80" s="90">
        <f t="shared" si="16"/>
        <v>4</v>
      </c>
      <c r="I80" s="158">
        <v>17</v>
      </c>
      <c r="J80" s="158">
        <v>0</v>
      </c>
      <c r="K80" s="158">
        <v>4</v>
      </c>
      <c r="L80" s="159">
        <f t="shared" si="17"/>
        <v>13</v>
      </c>
      <c r="M80" s="159">
        <f t="shared" si="18"/>
        <v>-4</v>
      </c>
      <c r="N80" s="159">
        <f t="shared" si="19"/>
        <v>0</v>
      </c>
      <c r="O80" s="160"/>
      <c r="P80" s="159"/>
      <c r="Q80" s="159">
        <f>M80*50</f>
        <v>-200</v>
      </c>
      <c r="R80" s="164"/>
      <c r="S80" s="165">
        <f t="shared" si="20"/>
        <v>-100</v>
      </c>
    </row>
    <row r="81" spans="1:19">
      <c r="A81" s="125">
        <v>78</v>
      </c>
      <c r="B81" s="85">
        <v>726</v>
      </c>
      <c r="C81" s="86" t="s">
        <v>194</v>
      </c>
      <c r="D81" s="87" t="s">
        <v>57</v>
      </c>
      <c r="E81" s="146">
        <v>4</v>
      </c>
      <c r="F81" s="90">
        <f t="shared" si="14"/>
        <v>8</v>
      </c>
      <c r="G81" s="90">
        <f t="shared" si="15"/>
        <v>8</v>
      </c>
      <c r="H81" s="90">
        <f t="shared" si="16"/>
        <v>4</v>
      </c>
      <c r="I81" s="158">
        <v>12</v>
      </c>
      <c r="J81" s="158">
        <v>6</v>
      </c>
      <c r="K81" s="158">
        <v>4</v>
      </c>
      <c r="L81" s="159">
        <f t="shared" si="17"/>
        <v>8</v>
      </c>
      <c r="M81" s="159">
        <f t="shared" si="18"/>
        <v>2</v>
      </c>
      <c r="N81" s="159">
        <f t="shared" si="19"/>
        <v>0</v>
      </c>
      <c r="O81" s="160"/>
      <c r="P81" s="159"/>
      <c r="Q81" s="159"/>
      <c r="R81" s="164"/>
      <c r="S81" s="165">
        <f t="shared" si="20"/>
        <v>0</v>
      </c>
    </row>
    <row r="82" spans="1:19">
      <c r="A82" s="125">
        <v>79</v>
      </c>
      <c r="B82" s="85">
        <v>359</v>
      </c>
      <c r="C82" s="86" t="s">
        <v>82</v>
      </c>
      <c r="D82" s="87" t="s">
        <v>57</v>
      </c>
      <c r="E82" s="146">
        <v>4</v>
      </c>
      <c r="F82" s="90">
        <f t="shared" si="14"/>
        <v>8</v>
      </c>
      <c r="G82" s="90">
        <f t="shared" si="15"/>
        <v>8</v>
      </c>
      <c r="H82" s="90">
        <f t="shared" si="16"/>
        <v>4</v>
      </c>
      <c r="I82" s="158">
        <v>7</v>
      </c>
      <c r="J82" s="158">
        <v>1</v>
      </c>
      <c r="K82" s="158">
        <v>6</v>
      </c>
      <c r="L82" s="159">
        <f t="shared" si="17"/>
        <v>3</v>
      </c>
      <c r="M82" s="159">
        <f t="shared" si="18"/>
        <v>-3</v>
      </c>
      <c r="N82" s="159">
        <f t="shared" si="19"/>
        <v>2</v>
      </c>
      <c r="O82" s="160">
        <v>118</v>
      </c>
      <c r="P82" s="159"/>
      <c r="Q82" s="159">
        <f>M82*50</f>
        <v>-150</v>
      </c>
      <c r="R82" s="164"/>
      <c r="S82" s="165">
        <f t="shared" si="20"/>
        <v>-75</v>
      </c>
    </row>
    <row r="83" spans="1:19">
      <c r="A83" s="125">
        <v>80</v>
      </c>
      <c r="B83" s="85">
        <v>513</v>
      </c>
      <c r="C83" s="86" t="s">
        <v>195</v>
      </c>
      <c r="D83" s="87" t="s">
        <v>57</v>
      </c>
      <c r="E83" s="146">
        <v>3</v>
      </c>
      <c r="F83" s="90">
        <f t="shared" si="14"/>
        <v>6</v>
      </c>
      <c r="G83" s="90">
        <f t="shared" si="15"/>
        <v>6</v>
      </c>
      <c r="H83" s="90">
        <f t="shared" si="16"/>
        <v>3</v>
      </c>
      <c r="I83" s="158">
        <v>4</v>
      </c>
      <c r="J83" s="158">
        <v>3</v>
      </c>
      <c r="K83" s="158">
        <v>3</v>
      </c>
      <c r="L83" s="159">
        <f t="shared" si="17"/>
        <v>1</v>
      </c>
      <c r="M83" s="159">
        <f t="shared" si="18"/>
        <v>0</v>
      </c>
      <c r="N83" s="159">
        <f t="shared" si="19"/>
        <v>0</v>
      </c>
      <c r="O83" s="160"/>
      <c r="P83" s="159"/>
      <c r="Q83" s="159"/>
      <c r="R83" s="164"/>
      <c r="S83" s="165">
        <f t="shared" si="20"/>
        <v>0</v>
      </c>
    </row>
    <row r="84" spans="1:19">
      <c r="A84" s="125">
        <v>81</v>
      </c>
      <c r="B84" s="85">
        <v>709</v>
      </c>
      <c r="C84" s="86" t="s">
        <v>196</v>
      </c>
      <c r="D84" s="87" t="s">
        <v>57</v>
      </c>
      <c r="E84" s="146">
        <v>4</v>
      </c>
      <c r="F84" s="90">
        <f t="shared" si="14"/>
        <v>8</v>
      </c>
      <c r="G84" s="90">
        <f t="shared" si="15"/>
        <v>8</v>
      </c>
      <c r="H84" s="90">
        <f t="shared" si="16"/>
        <v>4</v>
      </c>
      <c r="I84" s="158">
        <v>2</v>
      </c>
      <c r="J84" s="158">
        <v>0</v>
      </c>
      <c r="K84" s="158">
        <v>3</v>
      </c>
      <c r="L84" s="159">
        <f t="shared" si="17"/>
        <v>-2</v>
      </c>
      <c r="M84" s="159">
        <f t="shared" si="18"/>
        <v>-4</v>
      </c>
      <c r="N84" s="159">
        <f t="shared" si="19"/>
        <v>-1</v>
      </c>
      <c r="O84" s="160"/>
      <c r="P84" s="159">
        <f>L84*50</f>
        <v>-100</v>
      </c>
      <c r="Q84" s="159">
        <f>M84*50</f>
        <v>-200</v>
      </c>
      <c r="R84" s="159">
        <f>N84*50</f>
        <v>-50</v>
      </c>
      <c r="S84" s="165">
        <f t="shared" si="20"/>
        <v>-175</v>
      </c>
    </row>
    <row r="85" spans="1:19">
      <c r="A85" s="125">
        <v>82</v>
      </c>
      <c r="B85" s="85">
        <v>311</v>
      </c>
      <c r="C85" s="86" t="s">
        <v>92</v>
      </c>
      <c r="D85" s="87" t="s">
        <v>57</v>
      </c>
      <c r="E85" s="146">
        <v>2</v>
      </c>
      <c r="F85" s="90">
        <f t="shared" si="14"/>
        <v>4</v>
      </c>
      <c r="G85" s="90">
        <f t="shared" si="15"/>
        <v>4</v>
      </c>
      <c r="H85" s="90">
        <f t="shared" si="16"/>
        <v>2</v>
      </c>
      <c r="I85" s="158">
        <v>0</v>
      </c>
      <c r="J85" s="158">
        <v>1</v>
      </c>
      <c r="K85" s="158">
        <v>3</v>
      </c>
      <c r="L85" s="159">
        <f t="shared" si="17"/>
        <v>-2</v>
      </c>
      <c r="M85" s="159">
        <f t="shared" si="18"/>
        <v>-1</v>
      </c>
      <c r="N85" s="159">
        <f t="shared" si="19"/>
        <v>1</v>
      </c>
      <c r="O85" s="160"/>
      <c r="P85" s="159">
        <f>L85*50</f>
        <v>-100</v>
      </c>
      <c r="Q85" s="159">
        <f>M85*50</f>
        <v>-50</v>
      </c>
      <c r="R85" s="164"/>
      <c r="S85" s="165">
        <f t="shared" si="20"/>
        <v>-75</v>
      </c>
    </row>
    <row r="86" spans="1:19">
      <c r="A86" s="125">
        <v>83</v>
      </c>
      <c r="B86" s="85">
        <v>379</v>
      </c>
      <c r="C86" s="86" t="s">
        <v>95</v>
      </c>
      <c r="D86" s="87" t="s">
        <v>57</v>
      </c>
      <c r="E86" s="146">
        <v>3</v>
      </c>
      <c r="F86" s="90">
        <f t="shared" si="14"/>
        <v>6</v>
      </c>
      <c r="G86" s="90">
        <f t="shared" si="15"/>
        <v>6</v>
      </c>
      <c r="H86" s="90">
        <f t="shared" si="16"/>
        <v>3</v>
      </c>
      <c r="I86" s="158">
        <v>4</v>
      </c>
      <c r="J86" s="158">
        <v>3</v>
      </c>
      <c r="K86" s="158">
        <v>3</v>
      </c>
      <c r="L86" s="159">
        <f t="shared" si="17"/>
        <v>1</v>
      </c>
      <c r="M86" s="159">
        <f t="shared" si="18"/>
        <v>0</v>
      </c>
      <c r="N86" s="159">
        <f t="shared" si="19"/>
        <v>0</v>
      </c>
      <c r="O86" s="160"/>
      <c r="P86" s="159"/>
      <c r="Q86" s="159"/>
      <c r="R86" s="164"/>
      <c r="S86" s="165">
        <f t="shared" si="20"/>
        <v>0</v>
      </c>
    </row>
    <row r="87" spans="1:19">
      <c r="A87" s="125">
        <v>84</v>
      </c>
      <c r="B87" s="85">
        <v>102934</v>
      </c>
      <c r="C87" s="86" t="s">
        <v>197</v>
      </c>
      <c r="D87" s="87" t="s">
        <v>57</v>
      </c>
      <c r="E87" s="146">
        <v>4</v>
      </c>
      <c r="F87" s="90">
        <f t="shared" si="14"/>
        <v>8</v>
      </c>
      <c r="G87" s="90">
        <f t="shared" si="15"/>
        <v>8</v>
      </c>
      <c r="H87" s="90">
        <f t="shared" si="16"/>
        <v>4</v>
      </c>
      <c r="I87" s="158">
        <v>2</v>
      </c>
      <c r="J87" s="158">
        <v>14</v>
      </c>
      <c r="K87" s="158">
        <v>1</v>
      </c>
      <c r="L87" s="159">
        <f t="shared" si="17"/>
        <v>-2</v>
      </c>
      <c r="M87" s="159">
        <f t="shared" si="18"/>
        <v>10</v>
      </c>
      <c r="N87" s="159">
        <f t="shared" si="19"/>
        <v>-3</v>
      </c>
      <c r="O87" s="160"/>
      <c r="P87" s="159">
        <f>L87*50</f>
        <v>-100</v>
      </c>
      <c r="Q87" s="164"/>
      <c r="R87" s="159">
        <f>N87*50</f>
        <v>-150</v>
      </c>
      <c r="S87" s="165">
        <f t="shared" si="20"/>
        <v>-125</v>
      </c>
    </row>
    <row r="88" spans="1:19">
      <c r="A88" s="125">
        <v>85</v>
      </c>
      <c r="B88" s="85">
        <v>357</v>
      </c>
      <c r="C88" s="86" t="s">
        <v>104</v>
      </c>
      <c r="D88" s="87" t="s">
        <v>57</v>
      </c>
      <c r="E88" s="146">
        <v>3</v>
      </c>
      <c r="F88" s="90">
        <f t="shared" si="14"/>
        <v>6</v>
      </c>
      <c r="G88" s="90">
        <f t="shared" si="15"/>
        <v>6</v>
      </c>
      <c r="H88" s="90">
        <f t="shared" si="16"/>
        <v>3</v>
      </c>
      <c r="I88" s="158">
        <v>2</v>
      </c>
      <c r="J88" s="158">
        <v>4</v>
      </c>
      <c r="K88" s="158">
        <v>0</v>
      </c>
      <c r="L88" s="159">
        <f t="shared" si="17"/>
        <v>-1</v>
      </c>
      <c r="M88" s="159">
        <f t="shared" si="18"/>
        <v>1</v>
      </c>
      <c r="N88" s="159">
        <f t="shared" si="19"/>
        <v>-3</v>
      </c>
      <c r="O88" s="160"/>
      <c r="P88" s="159">
        <f>L88*50</f>
        <v>-50</v>
      </c>
      <c r="Q88" s="159"/>
      <c r="R88" s="159">
        <f>N88*50</f>
        <v>-150</v>
      </c>
      <c r="S88" s="165">
        <f t="shared" si="20"/>
        <v>-100</v>
      </c>
    </row>
    <row r="89" spans="1:19">
      <c r="A89" s="125">
        <v>86</v>
      </c>
      <c r="B89" s="85">
        <v>347</v>
      </c>
      <c r="C89" s="86" t="s">
        <v>109</v>
      </c>
      <c r="D89" s="87" t="s">
        <v>57</v>
      </c>
      <c r="E89" s="146">
        <v>4</v>
      </c>
      <c r="F89" s="90">
        <f t="shared" si="14"/>
        <v>8</v>
      </c>
      <c r="G89" s="90">
        <f t="shared" si="15"/>
        <v>8</v>
      </c>
      <c r="H89" s="90">
        <f t="shared" si="16"/>
        <v>4</v>
      </c>
      <c r="I89" s="158">
        <v>0</v>
      </c>
      <c r="J89" s="158">
        <v>0</v>
      </c>
      <c r="K89" s="158">
        <v>2</v>
      </c>
      <c r="L89" s="159">
        <f t="shared" si="17"/>
        <v>-4</v>
      </c>
      <c r="M89" s="159">
        <f t="shared" si="18"/>
        <v>-4</v>
      </c>
      <c r="N89" s="159">
        <f t="shared" si="19"/>
        <v>-2</v>
      </c>
      <c r="O89" s="160"/>
      <c r="P89" s="159">
        <f>L89*50</f>
        <v>-200</v>
      </c>
      <c r="Q89" s="159">
        <f>M89*50</f>
        <v>-200</v>
      </c>
      <c r="R89" s="159">
        <f>N89*50</f>
        <v>-100</v>
      </c>
      <c r="S89" s="165">
        <f t="shared" si="20"/>
        <v>-250</v>
      </c>
    </row>
    <row r="90" spans="1:19">
      <c r="A90" s="125">
        <v>87</v>
      </c>
      <c r="B90" s="85">
        <v>745</v>
      </c>
      <c r="C90" s="86" t="s">
        <v>198</v>
      </c>
      <c r="D90" s="87" t="s">
        <v>57</v>
      </c>
      <c r="E90" s="146">
        <v>3</v>
      </c>
      <c r="F90" s="90">
        <f t="shared" si="14"/>
        <v>6</v>
      </c>
      <c r="G90" s="90">
        <f t="shared" si="15"/>
        <v>6</v>
      </c>
      <c r="H90" s="90">
        <f t="shared" si="16"/>
        <v>3</v>
      </c>
      <c r="I90" s="158">
        <v>4</v>
      </c>
      <c r="J90" s="158">
        <v>0</v>
      </c>
      <c r="K90" s="158">
        <v>5</v>
      </c>
      <c r="L90" s="159">
        <f t="shared" si="17"/>
        <v>1</v>
      </c>
      <c r="M90" s="159">
        <f t="shared" si="18"/>
        <v>-3</v>
      </c>
      <c r="N90" s="159">
        <f t="shared" si="19"/>
        <v>2</v>
      </c>
      <c r="O90" s="160"/>
      <c r="P90" s="159"/>
      <c r="Q90" s="159">
        <f>M90*50</f>
        <v>-150</v>
      </c>
      <c r="R90" s="164"/>
      <c r="S90" s="165">
        <f t="shared" si="20"/>
        <v>-75</v>
      </c>
    </row>
    <row r="91" spans="1:19">
      <c r="A91" s="125">
        <v>88</v>
      </c>
      <c r="B91" s="85">
        <v>570</v>
      </c>
      <c r="C91" s="86" t="s">
        <v>199</v>
      </c>
      <c r="D91" s="87" t="s">
        <v>57</v>
      </c>
      <c r="E91" s="146">
        <v>3</v>
      </c>
      <c r="F91" s="90">
        <f t="shared" si="14"/>
        <v>6</v>
      </c>
      <c r="G91" s="90">
        <f t="shared" si="15"/>
        <v>6</v>
      </c>
      <c r="H91" s="90">
        <f t="shared" si="16"/>
        <v>3</v>
      </c>
      <c r="I91" s="158">
        <v>0</v>
      </c>
      <c r="J91" s="158">
        <v>3</v>
      </c>
      <c r="K91" s="158">
        <v>0</v>
      </c>
      <c r="L91" s="159">
        <f t="shared" si="17"/>
        <v>-3</v>
      </c>
      <c r="M91" s="159">
        <f t="shared" si="18"/>
        <v>0</v>
      </c>
      <c r="N91" s="159">
        <f t="shared" si="19"/>
        <v>-3</v>
      </c>
      <c r="O91" s="160"/>
      <c r="P91" s="159">
        <f>L91*50</f>
        <v>-150</v>
      </c>
      <c r="Q91" s="159"/>
      <c r="R91" s="159">
        <f>N91*50</f>
        <v>-150</v>
      </c>
      <c r="S91" s="165">
        <f t="shared" si="20"/>
        <v>-150</v>
      </c>
    </row>
    <row r="92" spans="1:19">
      <c r="A92" s="125">
        <v>89</v>
      </c>
      <c r="B92" s="85">
        <v>103198</v>
      </c>
      <c r="C92" s="86" t="s">
        <v>200</v>
      </c>
      <c r="D92" s="87" t="s">
        <v>57</v>
      </c>
      <c r="E92" s="146">
        <v>4</v>
      </c>
      <c r="F92" s="90">
        <f t="shared" si="14"/>
        <v>8</v>
      </c>
      <c r="G92" s="90">
        <f t="shared" si="15"/>
        <v>8</v>
      </c>
      <c r="H92" s="90">
        <f t="shared" si="16"/>
        <v>4</v>
      </c>
      <c r="I92" s="158">
        <v>2</v>
      </c>
      <c r="J92" s="158">
        <v>1</v>
      </c>
      <c r="K92" s="158">
        <v>4</v>
      </c>
      <c r="L92" s="159">
        <f t="shared" si="17"/>
        <v>-2</v>
      </c>
      <c r="M92" s="159">
        <f t="shared" si="18"/>
        <v>-3</v>
      </c>
      <c r="N92" s="159">
        <f t="shared" si="19"/>
        <v>0</v>
      </c>
      <c r="O92" s="160"/>
      <c r="P92" s="159">
        <f>L92*50</f>
        <v>-100</v>
      </c>
      <c r="Q92" s="159">
        <f>M92*50</f>
        <v>-150</v>
      </c>
      <c r="R92" s="164"/>
      <c r="S92" s="165">
        <f t="shared" si="20"/>
        <v>-125</v>
      </c>
    </row>
    <row r="93" spans="1:19">
      <c r="A93" s="125">
        <v>90</v>
      </c>
      <c r="B93" s="85">
        <v>339</v>
      </c>
      <c r="C93" s="86" t="s">
        <v>119</v>
      </c>
      <c r="D93" s="87" t="s">
        <v>57</v>
      </c>
      <c r="E93" s="146">
        <v>4</v>
      </c>
      <c r="F93" s="90">
        <f t="shared" si="14"/>
        <v>8</v>
      </c>
      <c r="G93" s="90">
        <f t="shared" si="15"/>
        <v>8</v>
      </c>
      <c r="H93" s="90">
        <f t="shared" si="16"/>
        <v>4</v>
      </c>
      <c r="I93" s="158">
        <v>0</v>
      </c>
      <c r="J93" s="158">
        <v>3</v>
      </c>
      <c r="K93" s="158">
        <v>1</v>
      </c>
      <c r="L93" s="159">
        <f t="shared" si="17"/>
        <v>-4</v>
      </c>
      <c r="M93" s="159">
        <f t="shared" si="18"/>
        <v>-1</v>
      </c>
      <c r="N93" s="159">
        <f t="shared" si="19"/>
        <v>-3</v>
      </c>
      <c r="O93" s="160"/>
      <c r="P93" s="159">
        <f>L93*50</f>
        <v>-200</v>
      </c>
      <c r="Q93" s="159">
        <f>M93*50</f>
        <v>-50</v>
      </c>
      <c r="R93" s="159">
        <f>N93*50</f>
        <v>-150</v>
      </c>
      <c r="S93" s="165">
        <f t="shared" si="20"/>
        <v>-200</v>
      </c>
    </row>
    <row r="94" spans="1:19">
      <c r="A94" s="125">
        <v>91</v>
      </c>
      <c r="B94" s="85">
        <v>727</v>
      </c>
      <c r="C94" s="86" t="s">
        <v>201</v>
      </c>
      <c r="D94" s="87" t="s">
        <v>57</v>
      </c>
      <c r="E94" s="146">
        <v>3</v>
      </c>
      <c r="F94" s="90">
        <f t="shared" si="14"/>
        <v>6</v>
      </c>
      <c r="G94" s="90">
        <f t="shared" si="15"/>
        <v>6</v>
      </c>
      <c r="H94" s="90">
        <f t="shared" si="16"/>
        <v>3</v>
      </c>
      <c r="I94" s="158">
        <v>8</v>
      </c>
      <c r="J94" s="158">
        <v>9</v>
      </c>
      <c r="K94" s="158">
        <v>6</v>
      </c>
      <c r="L94" s="159">
        <f t="shared" si="17"/>
        <v>5</v>
      </c>
      <c r="M94" s="159">
        <f t="shared" si="18"/>
        <v>6</v>
      </c>
      <c r="N94" s="159">
        <f t="shared" si="19"/>
        <v>3</v>
      </c>
      <c r="O94" s="160">
        <v>236</v>
      </c>
      <c r="P94" s="159"/>
      <c r="Q94" s="164"/>
      <c r="R94" s="164"/>
      <c r="S94" s="165">
        <f t="shared" si="20"/>
        <v>0</v>
      </c>
    </row>
    <row r="95" spans="1:20">
      <c r="A95" s="125">
        <v>92</v>
      </c>
      <c r="B95" s="85">
        <v>752</v>
      </c>
      <c r="C95" s="144" t="s">
        <v>124</v>
      </c>
      <c r="D95" s="87" t="s">
        <v>57</v>
      </c>
      <c r="E95" s="145">
        <v>2</v>
      </c>
      <c r="F95" s="90">
        <f t="shared" si="14"/>
        <v>4</v>
      </c>
      <c r="G95" s="90">
        <f t="shared" si="15"/>
        <v>4</v>
      </c>
      <c r="H95" s="90">
        <f t="shared" si="16"/>
        <v>2</v>
      </c>
      <c r="I95" s="158">
        <v>4</v>
      </c>
      <c r="J95" s="158">
        <v>3</v>
      </c>
      <c r="K95" s="158">
        <v>0</v>
      </c>
      <c r="L95" s="159">
        <f t="shared" si="17"/>
        <v>2</v>
      </c>
      <c r="M95" s="159">
        <f t="shared" si="18"/>
        <v>1</v>
      </c>
      <c r="N95" s="159">
        <f t="shared" si="19"/>
        <v>-2</v>
      </c>
      <c r="O95" s="160"/>
      <c r="P95" s="159"/>
      <c r="Q95" s="159"/>
      <c r="R95" s="159">
        <f>N95*50</f>
        <v>-100</v>
      </c>
      <c r="S95" s="166">
        <f t="shared" si="20"/>
        <v>-50</v>
      </c>
      <c r="T95" t="s">
        <v>173</v>
      </c>
    </row>
    <row r="96" spans="1:19">
      <c r="A96" s="125">
        <v>93</v>
      </c>
      <c r="B96" s="85">
        <v>102565</v>
      </c>
      <c r="C96" s="86" t="s">
        <v>202</v>
      </c>
      <c r="D96" s="87" t="s">
        <v>57</v>
      </c>
      <c r="E96" s="146">
        <v>3</v>
      </c>
      <c r="F96" s="90">
        <f t="shared" si="14"/>
        <v>6</v>
      </c>
      <c r="G96" s="90">
        <f t="shared" si="15"/>
        <v>6</v>
      </c>
      <c r="H96" s="90">
        <f t="shared" si="16"/>
        <v>3</v>
      </c>
      <c r="I96" s="158">
        <v>0</v>
      </c>
      <c r="J96" s="158">
        <v>0</v>
      </c>
      <c r="K96" s="158">
        <v>0</v>
      </c>
      <c r="L96" s="159">
        <f t="shared" si="17"/>
        <v>-3</v>
      </c>
      <c r="M96" s="159">
        <f t="shared" si="18"/>
        <v>-3</v>
      </c>
      <c r="N96" s="159">
        <f t="shared" si="19"/>
        <v>-3</v>
      </c>
      <c r="O96" s="160"/>
      <c r="P96" s="159">
        <f>L96*50</f>
        <v>-150</v>
      </c>
      <c r="Q96" s="159">
        <f>M96*50</f>
        <v>-150</v>
      </c>
      <c r="R96" s="159">
        <f>N96*50</f>
        <v>-150</v>
      </c>
      <c r="S96" s="165">
        <f t="shared" si="20"/>
        <v>-225</v>
      </c>
    </row>
    <row r="97" spans="1:19">
      <c r="A97" s="125">
        <v>94</v>
      </c>
      <c r="B97" s="85">
        <v>741</v>
      </c>
      <c r="C97" s="86" t="s">
        <v>203</v>
      </c>
      <c r="D97" s="87" t="s">
        <v>57</v>
      </c>
      <c r="E97" s="146">
        <v>3</v>
      </c>
      <c r="F97" s="90">
        <f t="shared" si="14"/>
        <v>6</v>
      </c>
      <c r="G97" s="90">
        <f t="shared" si="15"/>
        <v>6</v>
      </c>
      <c r="H97" s="90">
        <f t="shared" si="16"/>
        <v>3</v>
      </c>
      <c r="I97" s="158">
        <v>7</v>
      </c>
      <c r="J97" s="158">
        <v>0</v>
      </c>
      <c r="K97" s="158">
        <v>0</v>
      </c>
      <c r="L97" s="159">
        <f t="shared" si="17"/>
        <v>4</v>
      </c>
      <c r="M97" s="159">
        <f t="shared" si="18"/>
        <v>-3</v>
      </c>
      <c r="N97" s="159">
        <f t="shared" si="19"/>
        <v>-3</v>
      </c>
      <c r="O97" s="160">
        <v>118</v>
      </c>
      <c r="P97" s="159"/>
      <c r="Q97" s="159">
        <f>M97*50</f>
        <v>-150</v>
      </c>
      <c r="R97" s="159">
        <f>N97*50</f>
        <v>-150</v>
      </c>
      <c r="S97" s="165">
        <f t="shared" si="20"/>
        <v>-150</v>
      </c>
    </row>
    <row r="98" spans="1:19">
      <c r="A98" s="125">
        <v>95</v>
      </c>
      <c r="B98" s="85">
        <v>103199</v>
      </c>
      <c r="C98" s="86" t="s">
        <v>155</v>
      </c>
      <c r="D98" s="87" t="s">
        <v>57</v>
      </c>
      <c r="E98" s="146">
        <v>3</v>
      </c>
      <c r="F98" s="90">
        <f t="shared" si="14"/>
        <v>6</v>
      </c>
      <c r="G98" s="90">
        <f t="shared" si="15"/>
        <v>6</v>
      </c>
      <c r="H98" s="90">
        <f t="shared" si="16"/>
        <v>3</v>
      </c>
      <c r="I98" s="158">
        <v>1</v>
      </c>
      <c r="J98" s="158">
        <v>0</v>
      </c>
      <c r="K98" s="158">
        <v>5</v>
      </c>
      <c r="L98" s="159">
        <f t="shared" si="17"/>
        <v>-2</v>
      </c>
      <c r="M98" s="159">
        <f t="shared" si="18"/>
        <v>-3</v>
      </c>
      <c r="N98" s="159">
        <f t="shared" si="19"/>
        <v>2</v>
      </c>
      <c r="O98" s="160"/>
      <c r="P98" s="159">
        <f>L98*50</f>
        <v>-100</v>
      </c>
      <c r="Q98" s="159">
        <f>M98*50</f>
        <v>-150</v>
      </c>
      <c r="R98" s="164"/>
      <c r="S98" s="165">
        <f t="shared" si="20"/>
        <v>-125</v>
      </c>
    </row>
    <row r="99" spans="1:19">
      <c r="A99" s="125">
        <v>96</v>
      </c>
      <c r="B99" s="89">
        <v>307</v>
      </c>
      <c r="C99" s="172" t="s">
        <v>52</v>
      </c>
      <c r="D99" s="173"/>
      <c r="E99" s="174">
        <v>28</v>
      </c>
      <c r="F99" s="90">
        <v>24</v>
      </c>
      <c r="G99" s="90">
        <v>24</v>
      </c>
      <c r="H99" s="90">
        <v>12</v>
      </c>
      <c r="I99" s="158">
        <v>16</v>
      </c>
      <c r="J99" s="158">
        <v>30</v>
      </c>
      <c r="K99" s="158">
        <v>14</v>
      </c>
      <c r="L99" s="159">
        <f>I99-12</f>
        <v>4</v>
      </c>
      <c r="M99" s="159">
        <f>J99-12</f>
        <v>18</v>
      </c>
      <c r="N99" s="159">
        <f t="shared" si="19"/>
        <v>-14</v>
      </c>
      <c r="O99" s="160"/>
      <c r="P99" s="159"/>
      <c r="Q99" s="164"/>
      <c r="R99" s="164"/>
      <c r="S99" s="165">
        <f t="shared" si="20"/>
        <v>0</v>
      </c>
    </row>
    <row r="100" s="128" customFormat="1" spans="1:19">
      <c r="A100" s="91" t="s">
        <v>157</v>
      </c>
      <c r="B100" s="91"/>
      <c r="C100" s="91"/>
      <c r="D100" s="91"/>
      <c r="E100" s="175">
        <f t="shared" ref="E100:K100" si="21">SUM(E4:E99)</f>
        <v>356</v>
      </c>
      <c r="F100" s="143">
        <f t="shared" si="21"/>
        <v>680</v>
      </c>
      <c r="G100" s="143">
        <f t="shared" si="21"/>
        <v>680</v>
      </c>
      <c r="H100" s="143">
        <f t="shared" si="21"/>
        <v>340</v>
      </c>
      <c r="I100" s="154">
        <f t="shared" si="21"/>
        <v>508</v>
      </c>
      <c r="J100" s="154">
        <f t="shared" si="21"/>
        <v>274</v>
      </c>
      <c r="K100" s="154">
        <f t="shared" si="21"/>
        <v>353</v>
      </c>
      <c r="L100" s="159"/>
      <c r="M100" s="159"/>
      <c r="N100" s="159"/>
      <c r="O100" s="157">
        <v>2242</v>
      </c>
      <c r="P100" s="176"/>
      <c r="Q100" s="177"/>
      <c r="R100" s="177"/>
      <c r="S100" s="178">
        <f>SUM(S4:S99)</f>
        <v>-8050</v>
      </c>
    </row>
  </sheetData>
  <mergeCells count="12">
    <mergeCell ref="A1:S1"/>
    <mergeCell ref="I2:K2"/>
    <mergeCell ref="L2:N2"/>
    <mergeCell ref="P2:R2"/>
    <mergeCell ref="A100:D100"/>
    <mergeCell ref="A2:A3"/>
    <mergeCell ref="B2:B3"/>
    <mergeCell ref="C2:C3"/>
    <mergeCell ref="D2:D3"/>
    <mergeCell ref="E2:E3"/>
    <mergeCell ref="O2:O3"/>
    <mergeCell ref="S2:S3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D20" sqref="D20"/>
    </sheetView>
  </sheetViews>
  <sheetFormatPr defaultColWidth="9" defaultRowHeight="14.25"/>
  <cols>
    <col min="1" max="1" width="5" style="108" customWidth="1"/>
    <col min="2" max="2" width="9.625" style="108" customWidth="1"/>
    <col min="3" max="3" width="8.625" style="108" customWidth="1"/>
    <col min="4" max="4" width="11.5" style="108" customWidth="1"/>
    <col min="5" max="5" width="10.125" style="108" customWidth="1"/>
    <col min="6" max="6" width="9.5" style="108" customWidth="1"/>
    <col min="7" max="8" width="13.125" style="108" customWidth="1"/>
    <col min="9" max="11" width="11" style="108" customWidth="1"/>
    <col min="12" max="12" width="8.375" style="108" customWidth="1"/>
    <col min="13" max="13" width="9.25" style="108" customWidth="1"/>
    <col min="14" max="16383" width="9" style="108"/>
  </cols>
  <sheetData>
    <row r="1" s="108" customFormat="1" ht="28" customHeight="1" spans="1:13">
      <c r="A1" s="109" t="s">
        <v>204</v>
      </c>
      <c r="B1" s="110"/>
      <c r="C1" s="110"/>
      <c r="D1" s="110"/>
      <c r="E1" s="110"/>
      <c r="F1" s="110"/>
      <c r="G1" s="110"/>
      <c r="H1" s="110"/>
      <c r="I1" s="123"/>
      <c r="J1" s="123"/>
      <c r="K1" s="123"/>
      <c r="L1" s="110"/>
      <c r="M1" s="124"/>
    </row>
    <row r="2" s="108" customFormat="1" ht="35" customHeight="1" spans="1:13">
      <c r="A2" s="111" t="s">
        <v>7</v>
      </c>
      <c r="B2" s="111" t="s">
        <v>205</v>
      </c>
      <c r="C2" s="111" t="s">
        <v>206</v>
      </c>
      <c r="D2" s="112" t="s">
        <v>207</v>
      </c>
      <c r="E2" s="112" t="s">
        <v>208</v>
      </c>
      <c r="F2" s="113" t="s">
        <v>209</v>
      </c>
      <c r="G2" s="114" t="s">
        <v>210</v>
      </c>
      <c r="H2" s="115" t="s">
        <v>211</v>
      </c>
      <c r="I2" s="114" t="s">
        <v>212</v>
      </c>
      <c r="J2" s="114" t="s">
        <v>213</v>
      </c>
      <c r="K2" s="114" t="s">
        <v>214</v>
      </c>
      <c r="L2" s="115" t="s">
        <v>215</v>
      </c>
      <c r="M2" s="111" t="s">
        <v>216</v>
      </c>
    </row>
    <row r="3" s="108" customFormat="1" ht="32" customHeight="1" spans="1:13">
      <c r="A3" s="116">
        <v>1</v>
      </c>
      <c r="B3" s="117" t="s">
        <v>217</v>
      </c>
      <c r="C3" s="117" t="s">
        <v>218</v>
      </c>
      <c r="D3" s="116">
        <v>24</v>
      </c>
      <c r="E3" s="116">
        <v>22</v>
      </c>
      <c r="F3" s="118">
        <f t="shared" ref="F3:F9" si="0">E3/D3</f>
        <v>0.916666666666667</v>
      </c>
      <c r="G3" s="90">
        <f t="shared" ref="G3:G8" si="1">E3-D3</f>
        <v>-2</v>
      </c>
      <c r="H3" s="119">
        <f t="shared" ref="H3:H8" si="2">G3*3</f>
        <v>-6</v>
      </c>
      <c r="I3" s="125">
        <v>7</v>
      </c>
      <c r="J3" s="125">
        <v>7</v>
      </c>
      <c r="K3" s="125">
        <v>10</v>
      </c>
      <c r="L3" s="119">
        <v>604.4</v>
      </c>
      <c r="M3" s="116"/>
    </row>
    <row r="4" s="108" customFormat="1" ht="32" customHeight="1" spans="1:13">
      <c r="A4" s="116">
        <v>2</v>
      </c>
      <c r="B4" s="117" t="s">
        <v>219</v>
      </c>
      <c r="C4" s="117" t="s">
        <v>220</v>
      </c>
      <c r="D4" s="116">
        <v>20</v>
      </c>
      <c r="E4" s="116">
        <v>20</v>
      </c>
      <c r="F4" s="118">
        <f t="shared" si="0"/>
        <v>1</v>
      </c>
      <c r="G4" s="90">
        <f t="shared" si="1"/>
        <v>0</v>
      </c>
      <c r="H4" s="119">
        <f t="shared" si="2"/>
        <v>0</v>
      </c>
      <c r="I4" s="125">
        <v>5</v>
      </c>
      <c r="J4" s="125">
        <v>9</v>
      </c>
      <c r="K4" s="125">
        <v>6</v>
      </c>
      <c r="L4" s="119">
        <v>581.5</v>
      </c>
      <c r="M4" s="116"/>
    </row>
    <row r="5" s="108" customFormat="1" ht="32" customHeight="1" spans="1:13">
      <c r="A5" s="116">
        <v>3</v>
      </c>
      <c r="B5" s="117" t="s">
        <v>221</v>
      </c>
      <c r="C5" s="117" t="s">
        <v>222</v>
      </c>
      <c r="D5" s="116">
        <v>19</v>
      </c>
      <c r="E5" s="116">
        <v>19</v>
      </c>
      <c r="F5" s="118">
        <f t="shared" si="0"/>
        <v>1</v>
      </c>
      <c r="G5" s="90">
        <f t="shared" si="1"/>
        <v>0</v>
      </c>
      <c r="H5" s="119">
        <f t="shared" si="2"/>
        <v>0</v>
      </c>
      <c r="I5" s="125">
        <v>4</v>
      </c>
      <c r="J5" s="125">
        <v>6</v>
      </c>
      <c r="K5" s="125">
        <v>9</v>
      </c>
      <c r="L5" s="119">
        <v>812.9</v>
      </c>
      <c r="M5" s="116"/>
    </row>
    <row r="6" s="108" customFormat="1" ht="32" customHeight="1" spans="1:13">
      <c r="A6" s="116">
        <v>4</v>
      </c>
      <c r="B6" s="117" t="s">
        <v>60</v>
      </c>
      <c r="C6" s="117" t="s">
        <v>223</v>
      </c>
      <c r="D6" s="116">
        <v>17</v>
      </c>
      <c r="E6" s="116">
        <v>17</v>
      </c>
      <c r="F6" s="118">
        <f t="shared" si="0"/>
        <v>1</v>
      </c>
      <c r="G6" s="90">
        <f t="shared" si="1"/>
        <v>0</v>
      </c>
      <c r="H6" s="119">
        <f t="shared" si="2"/>
        <v>0</v>
      </c>
      <c r="I6" s="125">
        <v>0</v>
      </c>
      <c r="J6" s="125">
        <v>2</v>
      </c>
      <c r="K6" s="125">
        <v>15</v>
      </c>
      <c r="L6" s="119">
        <v>846.9</v>
      </c>
      <c r="M6" s="116"/>
    </row>
    <row r="7" s="108" customFormat="1" ht="32" customHeight="1" spans="1:13">
      <c r="A7" s="116">
        <v>5</v>
      </c>
      <c r="B7" s="117" t="s">
        <v>79</v>
      </c>
      <c r="C7" s="117" t="s">
        <v>224</v>
      </c>
      <c r="D7" s="116">
        <v>15</v>
      </c>
      <c r="E7" s="116">
        <v>14</v>
      </c>
      <c r="F7" s="118">
        <f t="shared" si="0"/>
        <v>0.933333333333333</v>
      </c>
      <c r="G7" s="90">
        <f t="shared" si="1"/>
        <v>-1</v>
      </c>
      <c r="H7" s="119">
        <f t="shared" si="2"/>
        <v>-3</v>
      </c>
      <c r="I7" s="125">
        <v>1</v>
      </c>
      <c r="J7" s="125">
        <v>0</v>
      </c>
      <c r="K7" s="125">
        <v>13</v>
      </c>
      <c r="L7" s="119">
        <v>718.6</v>
      </c>
      <c r="M7" s="116"/>
    </row>
    <row r="8" s="108" customFormat="1" ht="32" customHeight="1" spans="1:13">
      <c r="A8" s="116">
        <v>6</v>
      </c>
      <c r="B8" s="116" t="s">
        <v>53</v>
      </c>
      <c r="C8" s="116" t="s">
        <v>225</v>
      </c>
      <c r="D8" s="116">
        <v>1</v>
      </c>
      <c r="E8" s="116">
        <v>1</v>
      </c>
      <c r="F8" s="118">
        <f t="shared" si="0"/>
        <v>1</v>
      </c>
      <c r="G8" s="90">
        <f t="shared" si="1"/>
        <v>0</v>
      </c>
      <c r="H8" s="119">
        <f t="shared" si="2"/>
        <v>0</v>
      </c>
      <c r="I8" s="125">
        <v>0</v>
      </c>
      <c r="J8" s="125">
        <v>1</v>
      </c>
      <c r="K8" s="125">
        <v>0</v>
      </c>
      <c r="L8" s="119">
        <v>0</v>
      </c>
      <c r="M8" s="116"/>
    </row>
    <row r="9" s="108" customFormat="1" ht="32" customHeight="1" spans="1:13">
      <c r="A9" s="120" t="s">
        <v>226</v>
      </c>
      <c r="B9" s="120"/>
      <c r="C9" s="120"/>
      <c r="D9" s="120">
        <f>SUM(D3:D8)</f>
        <v>96</v>
      </c>
      <c r="E9" s="120">
        <f>SUM(E3:E8)</f>
        <v>93</v>
      </c>
      <c r="F9" s="121">
        <f t="shared" si="0"/>
        <v>0.96875</v>
      </c>
      <c r="G9" s="88">
        <f t="shared" ref="G9:L9" si="3">SUM(G3:G8)</f>
        <v>-3</v>
      </c>
      <c r="H9" s="122">
        <f t="shared" si="3"/>
        <v>-9</v>
      </c>
      <c r="I9" s="88">
        <f t="shared" si="3"/>
        <v>17</v>
      </c>
      <c r="J9" s="88">
        <f t="shared" si="3"/>
        <v>25</v>
      </c>
      <c r="K9" s="88">
        <f t="shared" si="3"/>
        <v>53</v>
      </c>
      <c r="L9" s="122">
        <f t="shared" si="3"/>
        <v>3564.3</v>
      </c>
      <c r="M9" s="116"/>
    </row>
    <row r="10" ht="24" customHeight="1" spans="11:13">
      <c r="K10" s="126" t="s">
        <v>227</v>
      </c>
      <c r="L10" s="126"/>
      <c r="M10" s="126"/>
    </row>
    <row r="11" ht="21" customHeight="1"/>
    <row r="12" ht="31" customHeight="1" spans="1:11">
      <c r="A12" s="93" t="s">
        <v>228</v>
      </c>
      <c r="B12" s="93"/>
      <c r="C12" s="93"/>
      <c r="E12" s="93"/>
      <c r="F12" s="93" t="s">
        <v>229</v>
      </c>
      <c r="H12"/>
      <c r="I12" s="127"/>
      <c r="J12" s="94" t="s">
        <v>230</v>
      </c>
      <c r="K12" s="127"/>
    </row>
  </sheetData>
  <mergeCells count="3">
    <mergeCell ref="A1:M1"/>
    <mergeCell ref="A9:C9"/>
    <mergeCell ref="K10:M10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workbookViewId="0">
      <selection activeCell="I29" sqref="I29"/>
    </sheetView>
  </sheetViews>
  <sheetFormatPr defaultColWidth="9" defaultRowHeight="13.5" outlineLevelCol="6"/>
  <cols>
    <col min="3" max="3" width="32.625" customWidth="1"/>
    <col min="4" max="4" width="5.125" customWidth="1"/>
    <col min="5" max="5" width="11.375" customWidth="1"/>
    <col min="6" max="6" width="11.5" customWidth="1"/>
    <col min="7" max="7" width="8.125" customWidth="1"/>
  </cols>
  <sheetData>
    <row r="1" spans="1:7">
      <c r="A1" s="96" t="s">
        <v>205</v>
      </c>
      <c r="B1" s="97" t="s">
        <v>231</v>
      </c>
      <c r="C1" s="96" t="s">
        <v>232</v>
      </c>
      <c r="D1" s="97" t="s">
        <v>233</v>
      </c>
      <c r="E1" s="98" t="s">
        <v>234</v>
      </c>
      <c r="F1" s="98" t="s">
        <v>235</v>
      </c>
      <c r="G1" s="97" t="s">
        <v>236</v>
      </c>
    </row>
    <row r="2" spans="1:7">
      <c r="A2" s="99" t="s">
        <v>221</v>
      </c>
      <c r="B2" s="100">
        <v>578</v>
      </c>
      <c r="C2" s="99" t="s">
        <v>237</v>
      </c>
      <c r="D2" s="100" t="s">
        <v>238</v>
      </c>
      <c r="E2" s="101">
        <v>91</v>
      </c>
      <c r="F2" s="101">
        <v>37800</v>
      </c>
      <c r="G2" s="100">
        <v>336</v>
      </c>
    </row>
    <row r="3" spans="1:7">
      <c r="A3" s="103" t="s">
        <v>219</v>
      </c>
      <c r="B3" s="104">
        <v>707</v>
      </c>
      <c r="C3" s="103" t="s">
        <v>239</v>
      </c>
      <c r="D3" s="104" t="s">
        <v>238</v>
      </c>
      <c r="E3" s="102">
        <v>34</v>
      </c>
      <c r="F3" s="101">
        <v>20000</v>
      </c>
      <c r="G3" s="100">
        <v>168</v>
      </c>
    </row>
    <row r="4" spans="1:7">
      <c r="A4" s="103" t="s">
        <v>217</v>
      </c>
      <c r="B4" s="104">
        <v>343</v>
      </c>
      <c r="C4" s="103" t="s">
        <v>240</v>
      </c>
      <c r="D4" s="104" t="s">
        <v>238</v>
      </c>
      <c r="E4" s="102">
        <v>32</v>
      </c>
      <c r="F4" s="102">
        <v>19000</v>
      </c>
      <c r="G4" s="100"/>
    </row>
    <row r="5" spans="1:7">
      <c r="A5" s="99" t="s">
        <v>217</v>
      </c>
      <c r="B5" s="100">
        <v>570</v>
      </c>
      <c r="C5" s="99" t="s">
        <v>241</v>
      </c>
      <c r="D5" s="100" t="s">
        <v>242</v>
      </c>
      <c r="E5" s="101">
        <v>49</v>
      </c>
      <c r="F5" s="101">
        <v>16800</v>
      </c>
      <c r="G5" s="100">
        <v>336</v>
      </c>
    </row>
    <row r="6" spans="1:7">
      <c r="A6" s="99" t="s">
        <v>221</v>
      </c>
      <c r="B6" s="100">
        <v>515</v>
      </c>
      <c r="C6" s="99" t="s">
        <v>243</v>
      </c>
      <c r="D6" s="100" t="s">
        <v>242</v>
      </c>
      <c r="E6" s="101">
        <v>29</v>
      </c>
      <c r="F6" s="101">
        <v>15600</v>
      </c>
      <c r="G6" s="100">
        <v>336</v>
      </c>
    </row>
    <row r="7" spans="1:7">
      <c r="A7" s="99" t="s">
        <v>244</v>
      </c>
      <c r="B7" s="100">
        <v>56</v>
      </c>
      <c r="C7" s="99" t="s">
        <v>245</v>
      </c>
      <c r="D7" s="100" t="s">
        <v>246</v>
      </c>
      <c r="E7" s="101">
        <v>49</v>
      </c>
      <c r="F7" s="101">
        <v>14800</v>
      </c>
      <c r="G7" s="100">
        <v>336</v>
      </c>
    </row>
    <row r="8" spans="1:7">
      <c r="A8" s="103" t="s">
        <v>247</v>
      </c>
      <c r="B8" s="104">
        <v>385</v>
      </c>
      <c r="C8" s="103" t="s">
        <v>248</v>
      </c>
      <c r="D8" s="104" t="s">
        <v>238</v>
      </c>
      <c r="E8" s="102">
        <v>39</v>
      </c>
      <c r="F8" s="102">
        <v>13600</v>
      </c>
      <c r="G8" s="104"/>
    </row>
    <row r="9" spans="1:7">
      <c r="A9" s="103" t="s">
        <v>219</v>
      </c>
      <c r="B9" s="104">
        <v>712</v>
      </c>
      <c r="C9" s="103" t="s">
        <v>249</v>
      </c>
      <c r="D9" s="104" t="s">
        <v>238</v>
      </c>
      <c r="E9" s="102">
        <v>29</v>
      </c>
      <c r="F9" s="102">
        <v>13000</v>
      </c>
      <c r="G9" s="100"/>
    </row>
    <row r="10" spans="1:7">
      <c r="A10" s="99" t="s">
        <v>247</v>
      </c>
      <c r="B10" s="100">
        <v>514</v>
      </c>
      <c r="C10" s="99" t="s">
        <v>250</v>
      </c>
      <c r="D10" s="100" t="s">
        <v>238</v>
      </c>
      <c r="E10" s="101">
        <v>47</v>
      </c>
      <c r="F10" s="102">
        <v>12000</v>
      </c>
      <c r="G10" s="100">
        <v>168</v>
      </c>
    </row>
    <row r="11" spans="1:7">
      <c r="A11" s="103" t="s">
        <v>60</v>
      </c>
      <c r="B11" s="104">
        <v>102567</v>
      </c>
      <c r="C11" s="103" t="s">
        <v>251</v>
      </c>
      <c r="D11" s="104" t="s">
        <v>242</v>
      </c>
      <c r="E11" s="102">
        <v>19</v>
      </c>
      <c r="F11" s="102">
        <v>11600</v>
      </c>
      <c r="G11" s="104"/>
    </row>
    <row r="12" spans="1:7">
      <c r="A12" s="99" t="s">
        <v>244</v>
      </c>
      <c r="B12" s="100">
        <v>587</v>
      </c>
      <c r="C12" s="99" t="s">
        <v>252</v>
      </c>
      <c r="D12" s="100" t="s">
        <v>242</v>
      </c>
      <c r="E12" s="101">
        <v>29</v>
      </c>
      <c r="F12" s="102">
        <v>10000</v>
      </c>
      <c r="G12" s="100">
        <v>168</v>
      </c>
    </row>
    <row r="13" spans="1:7">
      <c r="A13" s="103" t="s">
        <v>247</v>
      </c>
      <c r="B13" s="104">
        <v>341</v>
      </c>
      <c r="C13" s="103" t="s">
        <v>253</v>
      </c>
      <c r="D13" s="104" t="s">
        <v>238</v>
      </c>
      <c r="E13" s="102">
        <v>20</v>
      </c>
      <c r="F13" s="102">
        <v>8800</v>
      </c>
      <c r="G13" s="104"/>
    </row>
    <row r="14" spans="1:7">
      <c r="A14" s="99" t="s">
        <v>247</v>
      </c>
      <c r="B14" s="100">
        <v>549</v>
      </c>
      <c r="C14" s="99" t="s">
        <v>254</v>
      </c>
      <c r="D14" s="100" t="s">
        <v>246</v>
      </c>
      <c r="E14" s="101">
        <v>36</v>
      </c>
      <c r="F14" s="101">
        <v>8200</v>
      </c>
      <c r="G14" s="100">
        <v>336</v>
      </c>
    </row>
    <row r="15" spans="1:7">
      <c r="A15" s="103" t="s">
        <v>221</v>
      </c>
      <c r="B15" s="104">
        <v>747</v>
      </c>
      <c r="C15" s="103" t="s">
        <v>255</v>
      </c>
      <c r="D15" s="104" t="s">
        <v>246</v>
      </c>
      <c r="E15" s="102">
        <v>26</v>
      </c>
      <c r="F15" s="102">
        <v>7800</v>
      </c>
      <c r="G15" s="104"/>
    </row>
    <row r="16" spans="1:7">
      <c r="A16" s="103" t="s">
        <v>221</v>
      </c>
      <c r="B16" s="104">
        <v>373</v>
      </c>
      <c r="C16" s="103" t="s">
        <v>256</v>
      </c>
      <c r="D16" s="104" t="s">
        <v>242</v>
      </c>
      <c r="E16" s="102">
        <v>22</v>
      </c>
      <c r="F16" s="102">
        <v>7000</v>
      </c>
      <c r="G16" s="104"/>
    </row>
    <row r="17" spans="1:7">
      <c r="A17" s="103" t="s">
        <v>219</v>
      </c>
      <c r="B17" s="104">
        <v>724</v>
      </c>
      <c r="C17" s="103" t="s">
        <v>257</v>
      </c>
      <c r="D17" s="104" t="s">
        <v>238</v>
      </c>
      <c r="E17" s="102">
        <v>16</v>
      </c>
      <c r="F17" s="102">
        <v>6800</v>
      </c>
      <c r="G17" s="104"/>
    </row>
    <row r="18" spans="1:7">
      <c r="A18" s="103" t="s">
        <v>221</v>
      </c>
      <c r="B18" s="104">
        <v>511</v>
      </c>
      <c r="C18" s="103" t="s">
        <v>258</v>
      </c>
      <c r="D18" s="104" t="s">
        <v>242</v>
      </c>
      <c r="E18" s="102">
        <v>17</v>
      </c>
      <c r="F18" s="102">
        <v>6400</v>
      </c>
      <c r="G18" s="104"/>
    </row>
    <row r="19" spans="1:7">
      <c r="A19" s="103" t="s">
        <v>217</v>
      </c>
      <c r="B19" s="104">
        <v>359</v>
      </c>
      <c r="C19" s="103" t="s">
        <v>259</v>
      </c>
      <c r="D19" s="104" t="s">
        <v>238</v>
      </c>
      <c r="E19" s="102">
        <v>9</v>
      </c>
      <c r="F19" s="102">
        <v>6400</v>
      </c>
      <c r="G19" s="104"/>
    </row>
    <row r="20" spans="1:7">
      <c r="A20" s="103" t="s">
        <v>217</v>
      </c>
      <c r="B20" s="104">
        <v>730</v>
      </c>
      <c r="C20" s="103" t="s">
        <v>260</v>
      </c>
      <c r="D20" s="104" t="s">
        <v>238</v>
      </c>
      <c r="E20" s="102">
        <v>18</v>
      </c>
      <c r="F20" s="102">
        <v>6000</v>
      </c>
      <c r="G20" s="104"/>
    </row>
    <row r="21" spans="1:7">
      <c r="A21" s="103" t="s">
        <v>221</v>
      </c>
      <c r="B21" s="104">
        <v>355</v>
      </c>
      <c r="C21" s="103" t="s">
        <v>261</v>
      </c>
      <c r="D21" s="104" t="s">
        <v>238</v>
      </c>
      <c r="E21" s="102">
        <v>13</v>
      </c>
      <c r="F21" s="102">
        <v>6000</v>
      </c>
      <c r="G21" s="104"/>
    </row>
    <row r="22" spans="1:7">
      <c r="A22" s="103" t="s">
        <v>219</v>
      </c>
      <c r="B22" s="104">
        <v>571</v>
      </c>
      <c r="C22" s="103" t="s">
        <v>262</v>
      </c>
      <c r="D22" s="104" t="s">
        <v>238</v>
      </c>
      <c r="E22" s="102">
        <v>6</v>
      </c>
      <c r="F22" s="102">
        <v>6000</v>
      </c>
      <c r="G22" s="104"/>
    </row>
    <row r="23" spans="1:7">
      <c r="A23" s="103" t="s">
        <v>53</v>
      </c>
      <c r="B23" s="104">
        <v>307</v>
      </c>
      <c r="C23" s="103" t="s">
        <v>263</v>
      </c>
      <c r="D23" s="104" t="s">
        <v>264</v>
      </c>
      <c r="E23" s="102">
        <v>2</v>
      </c>
      <c r="F23" s="102">
        <v>5400</v>
      </c>
      <c r="G23" s="104"/>
    </row>
    <row r="24" spans="1:7">
      <c r="A24" s="103" t="s">
        <v>247</v>
      </c>
      <c r="B24" s="104">
        <v>746</v>
      </c>
      <c r="C24" s="103" t="s">
        <v>265</v>
      </c>
      <c r="D24" s="104" t="s">
        <v>242</v>
      </c>
      <c r="E24" s="102">
        <v>16</v>
      </c>
      <c r="F24" s="102">
        <v>5200</v>
      </c>
      <c r="G24" s="104"/>
    </row>
    <row r="25" spans="1:7">
      <c r="A25" s="103" t="s">
        <v>217</v>
      </c>
      <c r="B25" s="104">
        <v>311</v>
      </c>
      <c r="C25" s="103" t="s">
        <v>266</v>
      </c>
      <c r="D25" s="104" t="s">
        <v>242</v>
      </c>
      <c r="E25" s="102">
        <v>14</v>
      </c>
      <c r="F25" s="102">
        <v>5200</v>
      </c>
      <c r="G25" s="104"/>
    </row>
    <row r="26" spans="1:7">
      <c r="A26" s="103" t="s">
        <v>79</v>
      </c>
      <c r="B26" s="104">
        <v>101453</v>
      </c>
      <c r="C26" s="103" t="s">
        <v>267</v>
      </c>
      <c r="D26" s="104" t="s">
        <v>242</v>
      </c>
      <c r="E26" s="102">
        <v>15</v>
      </c>
      <c r="F26" s="102">
        <v>5000</v>
      </c>
      <c r="G26" s="104"/>
    </row>
    <row r="27" spans="1:7">
      <c r="A27" s="103" t="s">
        <v>217</v>
      </c>
      <c r="B27" s="104">
        <v>709</v>
      </c>
      <c r="C27" s="103" t="s">
        <v>268</v>
      </c>
      <c r="D27" s="104" t="s">
        <v>242</v>
      </c>
      <c r="E27" s="102">
        <v>12</v>
      </c>
      <c r="F27" s="102">
        <v>5000</v>
      </c>
      <c r="G27" s="104"/>
    </row>
    <row r="28" spans="1:7">
      <c r="A28" s="103" t="s">
        <v>221</v>
      </c>
      <c r="B28" s="104">
        <v>308</v>
      </c>
      <c r="C28" s="103" t="s">
        <v>269</v>
      </c>
      <c r="D28" s="104" t="s">
        <v>238</v>
      </c>
      <c r="E28" s="102">
        <v>1</v>
      </c>
      <c r="F28" s="102">
        <v>5000</v>
      </c>
      <c r="G28" s="104"/>
    </row>
    <row r="29" spans="1:7">
      <c r="A29" s="103" t="s">
        <v>247</v>
      </c>
      <c r="B29" s="104">
        <v>371</v>
      </c>
      <c r="C29" s="103" t="s">
        <v>270</v>
      </c>
      <c r="D29" s="104" t="s">
        <v>246</v>
      </c>
      <c r="E29" s="102">
        <v>20</v>
      </c>
      <c r="F29" s="102">
        <v>4600</v>
      </c>
      <c r="G29" s="104"/>
    </row>
    <row r="30" spans="1:7">
      <c r="A30" s="103" t="s">
        <v>244</v>
      </c>
      <c r="B30" s="104">
        <v>738</v>
      </c>
      <c r="C30" s="103" t="s">
        <v>271</v>
      </c>
      <c r="D30" s="104" t="s">
        <v>246</v>
      </c>
      <c r="E30" s="102">
        <v>13</v>
      </c>
      <c r="F30" s="102">
        <v>3800</v>
      </c>
      <c r="G30" s="104"/>
    </row>
    <row r="31" spans="1:7">
      <c r="A31" s="103" t="s">
        <v>221</v>
      </c>
      <c r="B31" s="104">
        <v>391</v>
      </c>
      <c r="C31" s="103" t="s">
        <v>272</v>
      </c>
      <c r="D31" s="104" t="s">
        <v>242</v>
      </c>
      <c r="E31" s="102">
        <v>7</v>
      </c>
      <c r="F31" s="102">
        <v>3800</v>
      </c>
      <c r="G31" s="104"/>
    </row>
    <row r="32" spans="1:7">
      <c r="A32" s="103" t="s">
        <v>221</v>
      </c>
      <c r="B32" s="104">
        <v>718</v>
      </c>
      <c r="C32" s="103" t="s">
        <v>273</v>
      </c>
      <c r="D32" s="104" t="s">
        <v>246</v>
      </c>
      <c r="E32" s="102">
        <v>13</v>
      </c>
      <c r="F32" s="102">
        <v>3200</v>
      </c>
      <c r="G32" s="104"/>
    </row>
    <row r="33" spans="1:7">
      <c r="A33" s="103" t="s">
        <v>247</v>
      </c>
      <c r="B33" s="104">
        <v>716</v>
      </c>
      <c r="C33" s="103" t="s">
        <v>274</v>
      </c>
      <c r="D33" s="104" t="s">
        <v>246</v>
      </c>
      <c r="E33" s="102">
        <v>9</v>
      </c>
      <c r="F33" s="102">
        <v>3200</v>
      </c>
      <c r="G33" s="104"/>
    </row>
    <row r="34" spans="1:7">
      <c r="A34" s="103" t="s">
        <v>217</v>
      </c>
      <c r="B34" s="104">
        <v>726</v>
      </c>
      <c r="C34" s="103" t="s">
        <v>275</v>
      </c>
      <c r="D34" s="104" t="s">
        <v>238</v>
      </c>
      <c r="E34" s="102">
        <v>9</v>
      </c>
      <c r="F34" s="102">
        <v>3000</v>
      </c>
      <c r="G34" s="104"/>
    </row>
    <row r="35" spans="1:7">
      <c r="A35" s="103" t="s">
        <v>221</v>
      </c>
      <c r="B35" s="104">
        <v>744</v>
      </c>
      <c r="C35" s="103" t="s">
        <v>276</v>
      </c>
      <c r="D35" s="104" t="s">
        <v>238</v>
      </c>
      <c r="E35" s="102">
        <v>9</v>
      </c>
      <c r="F35" s="102">
        <v>3000</v>
      </c>
      <c r="G35" s="104"/>
    </row>
    <row r="36" spans="1:7">
      <c r="A36" s="103" t="s">
        <v>221</v>
      </c>
      <c r="B36" s="104">
        <v>572</v>
      </c>
      <c r="C36" s="103" t="s">
        <v>277</v>
      </c>
      <c r="D36" s="104" t="s">
        <v>242</v>
      </c>
      <c r="E36" s="102">
        <v>6</v>
      </c>
      <c r="F36" s="102">
        <v>3000</v>
      </c>
      <c r="G36" s="104"/>
    </row>
    <row r="37" spans="1:7">
      <c r="A37" s="103" t="s">
        <v>217</v>
      </c>
      <c r="B37" s="104">
        <v>347</v>
      </c>
      <c r="C37" s="103" t="s">
        <v>278</v>
      </c>
      <c r="D37" s="104" t="s">
        <v>242</v>
      </c>
      <c r="E37" s="102">
        <v>6</v>
      </c>
      <c r="F37" s="102">
        <v>2800</v>
      </c>
      <c r="G37" s="104"/>
    </row>
    <row r="38" spans="1:7">
      <c r="A38" s="103" t="s">
        <v>219</v>
      </c>
      <c r="B38" s="104">
        <v>753</v>
      </c>
      <c r="C38" s="103" t="s">
        <v>279</v>
      </c>
      <c r="D38" s="104" t="s">
        <v>246</v>
      </c>
      <c r="E38" s="102">
        <v>6</v>
      </c>
      <c r="F38" s="102">
        <v>2400</v>
      </c>
      <c r="G38" s="104"/>
    </row>
    <row r="39" spans="1:7">
      <c r="A39" s="103" t="s">
        <v>219</v>
      </c>
      <c r="B39" s="104">
        <v>546</v>
      </c>
      <c r="C39" s="103" t="s">
        <v>280</v>
      </c>
      <c r="D39" s="104" t="s">
        <v>238</v>
      </c>
      <c r="E39" s="102">
        <v>6</v>
      </c>
      <c r="F39" s="102">
        <v>2000</v>
      </c>
      <c r="G39" s="104"/>
    </row>
    <row r="40" spans="1:7">
      <c r="A40" s="103" t="s">
        <v>219</v>
      </c>
      <c r="B40" s="104">
        <v>743</v>
      </c>
      <c r="C40" s="103" t="s">
        <v>281</v>
      </c>
      <c r="D40" s="104" t="s">
        <v>246</v>
      </c>
      <c r="E40" s="102">
        <v>6</v>
      </c>
      <c r="F40" s="102">
        <v>2000</v>
      </c>
      <c r="G40" s="104"/>
    </row>
    <row r="41" spans="1:7">
      <c r="A41" s="103" t="s">
        <v>244</v>
      </c>
      <c r="B41" s="104">
        <v>52</v>
      </c>
      <c r="C41" s="103" t="s">
        <v>282</v>
      </c>
      <c r="D41" s="104" t="s">
        <v>242</v>
      </c>
      <c r="E41" s="102">
        <v>9</v>
      </c>
      <c r="F41" s="102">
        <v>1800</v>
      </c>
      <c r="G41" s="104"/>
    </row>
    <row r="42" spans="1:7">
      <c r="A42" s="103" t="s">
        <v>247</v>
      </c>
      <c r="B42" s="104">
        <v>539</v>
      </c>
      <c r="C42" s="103" t="s">
        <v>283</v>
      </c>
      <c r="D42" s="104" t="s">
        <v>246</v>
      </c>
      <c r="E42" s="102">
        <v>7</v>
      </c>
      <c r="F42" s="102">
        <v>1800</v>
      </c>
      <c r="G42" s="104"/>
    </row>
    <row r="43" spans="1:7">
      <c r="A43" s="103" t="s">
        <v>247</v>
      </c>
      <c r="B43" s="104">
        <v>732</v>
      </c>
      <c r="C43" s="103" t="s">
        <v>284</v>
      </c>
      <c r="D43" s="104" t="s">
        <v>246</v>
      </c>
      <c r="E43" s="102">
        <v>5</v>
      </c>
      <c r="F43" s="102">
        <v>1800</v>
      </c>
      <c r="G43" s="104"/>
    </row>
    <row r="44" spans="1:7">
      <c r="A44" s="103" t="s">
        <v>219</v>
      </c>
      <c r="B44" s="104">
        <v>584</v>
      </c>
      <c r="C44" s="103" t="s">
        <v>285</v>
      </c>
      <c r="D44" s="104" t="s">
        <v>246</v>
      </c>
      <c r="E44" s="102">
        <v>4</v>
      </c>
      <c r="F44" s="102">
        <v>1800</v>
      </c>
      <c r="G44" s="104"/>
    </row>
    <row r="45" spans="1:7">
      <c r="A45" s="103" t="s">
        <v>244</v>
      </c>
      <c r="B45" s="104">
        <v>704</v>
      </c>
      <c r="C45" s="103" t="s">
        <v>286</v>
      </c>
      <c r="D45" s="104" t="s">
        <v>242</v>
      </c>
      <c r="E45" s="102">
        <v>6</v>
      </c>
      <c r="F45" s="102">
        <v>1600</v>
      </c>
      <c r="G45" s="104"/>
    </row>
    <row r="46" spans="1:7">
      <c r="A46" s="103" t="s">
        <v>217</v>
      </c>
      <c r="B46" s="104">
        <v>365</v>
      </c>
      <c r="C46" s="103" t="s">
        <v>287</v>
      </c>
      <c r="D46" s="104" t="s">
        <v>238</v>
      </c>
      <c r="E46" s="102">
        <v>3</v>
      </c>
      <c r="F46" s="102">
        <v>1600</v>
      </c>
      <c r="G46" s="104"/>
    </row>
    <row r="47" spans="1:7">
      <c r="A47" s="103" t="s">
        <v>217</v>
      </c>
      <c r="B47" s="104">
        <v>379</v>
      </c>
      <c r="C47" s="103" t="s">
        <v>288</v>
      </c>
      <c r="D47" s="104" t="s">
        <v>242</v>
      </c>
      <c r="E47" s="102">
        <v>3</v>
      </c>
      <c r="F47" s="102">
        <v>1600</v>
      </c>
      <c r="G47" s="104"/>
    </row>
    <row r="48" spans="1:7">
      <c r="A48" s="103" t="s">
        <v>219</v>
      </c>
      <c r="B48" s="104">
        <v>740</v>
      </c>
      <c r="C48" s="103" t="s">
        <v>289</v>
      </c>
      <c r="D48" s="104" t="s">
        <v>246</v>
      </c>
      <c r="E48" s="102">
        <v>3</v>
      </c>
      <c r="F48" s="102">
        <v>1600</v>
      </c>
      <c r="G48" s="104"/>
    </row>
    <row r="49" spans="1:7">
      <c r="A49" s="103" t="s">
        <v>217</v>
      </c>
      <c r="B49" s="104">
        <v>513</v>
      </c>
      <c r="C49" s="103" t="s">
        <v>290</v>
      </c>
      <c r="D49" s="104" t="s">
        <v>238</v>
      </c>
      <c r="E49" s="102">
        <v>4</v>
      </c>
      <c r="F49" s="102">
        <v>1400</v>
      </c>
      <c r="G49" s="104"/>
    </row>
    <row r="50" spans="1:7">
      <c r="A50" s="103" t="s">
        <v>244</v>
      </c>
      <c r="B50" s="104">
        <v>713</v>
      </c>
      <c r="C50" s="103" t="s">
        <v>291</v>
      </c>
      <c r="D50" s="104" t="s">
        <v>246</v>
      </c>
      <c r="E50" s="102">
        <v>5</v>
      </c>
      <c r="F50" s="102">
        <v>1200</v>
      </c>
      <c r="G50" s="104"/>
    </row>
    <row r="51" spans="1:7">
      <c r="A51" s="103" t="s">
        <v>244</v>
      </c>
      <c r="B51" s="104">
        <v>54</v>
      </c>
      <c r="C51" s="103" t="s">
        <v>292</v>
      </c>
      <c r="D51" s="104" t="s">
        <v>242</v>
      </c>
      <c r="E51" s="102">
        <v>4</v>
      </c>
      <c r="F51" s="102">
        <v>1200</v>
      </c>
      <c r="G51" s="104"/>
    </row>
    <row r="52" spans="1:7">
      <c r="A52" s="103" t="s">
        <v>217</v>
      </c>
      <c r="B52" s="104">
        <v>581</v>
      </c>
      <c r="C52" s="103" t="s">
        <v>293</v>
      </c>
      <c r="D52" s="104" t="s">
        <v>238</v>
      </c>
      <c r="E52" s="102">
        <v>4</v>
      </c>
      <c r="F52" s="102">
        <v>1200</v>
      </c>
      <c r="G52" s="104"/>
    </row>
    <row r="53" spans="1:7">
      <c r="A53" s="103" t="s">
        <v>219</v>
      </c>
      <c r="B53" s="104">
        <v>733</v>
      </c>
      <c r="C53" s="103" t="s">
        <v>294</v>
      </c>
      <c r="D53" s="104" t="s">
        <v>246</v>
      </c>
      <c r="E53" s="102">
        <v>5</v>
      </c>
      <c r="F53" s="102">
        <v>1000</v>
      </c>
      <c r="G53" s="104"/>
    </row>
    <row r="54" spans="1:7">
      <c r="A54" s="103" t="s">
        <v>244</v>
      </c>
      <c r="B54" s="104">
        <v>351</v>
      </c>
      <c r="C54" s="103" t="s">
        <v>295</v>
      </c>
      <c r="D54" s="104" t="s">
        <v>242</v>
      </c>
      <c r="E54" s="102">
        <v>3</v>
      </c>
      <c r="F54" s="102">
        <v>1000</v>
      </c>
      <c r="G54" s="104"/>
    </row>
    <row r="55" spans="1:7">
      <c r="A55" s="103" t="s">
        <v>221</v>
      </c>
      <c r="B55" s="104">
        <v>723</v>
      </c>
      <c r="C55" s="103" t="s">
        <v>296</v>
      </c>
      <c r="D55" s="104" t="s">
        <v>246</v>
      </c>
      <c r="E55" s="102">
        <v>3</v>
      </c>
      <c r="F55" s="102">
        <v>1000</v>
      </c>
      <c r="G55" s="104"/>
    </row>
    <row r="56" spans="1:7">
      <c r="A56" s="103" t="s">
        <v>217</v>
      </c>
      <c r="B56" s="104">
        <v>357</v>
      </c>
      <c r="C56" s="103" t="s">
        <v>297</v>
      </c>
      <c r="D56" s="104" t="s">
        <v>242</v>
      </c>
      <c r="E56" s="102">
        <v>1</v>
      </c>
      <c r="F56" s="102">
        <v>1000</v>
      </c>
      <c r="G56" s="104"/>
    </row>
    <row r="57" spans="1:7">
      <c r="A57" s="103" t="s">
        <v>217</v>
      </c>
      <c r="B57" s="104">
        <v>727</v>
      </c>
      <c r="C57" s="103" t="s">
        <v>298</v>
      </c>
      <c r="D57" s="104" t="s">
        <v>242</v>
      </c>
      <c r="E57" s="102">
        <v>1</v>
      </c>
      <c r="F57" s="102">
        <v>1000</v>
      </c>
      <c r="G57" s="104"/>
    </row>
    <row r="58" spans="1:7">
      <c r="A58" s="103" t="s">
        <v>219</v>
      </c>
      <c r="B58" s="104">
        <v>737</v>
      </c>
      <c r="C58" s="103" t="s">
        <v>299</v>
      </c>
      <c r="D58" s="104" t="s">
        <v>242</v>
      </c>
      <c r="E58" s="102">
        <v>1</v>
      </c>
      <c r="F58" s="102">
        <v>1000</v>
      </c>
      <c r="G58" s="104"/>
    </row>
    <row r="59" spans="1:7">
      <c r="A59" s="103" t="s">
        <v>217</v>
      </c>
      <c r="B59" s="104">
        <v>741</v>
      </c>
      <c r="C59" s="103" t="s">
        <v>300</v>
      </c>
      <c r="D59" s="104" t="s">
        <v>246</v>
      </c>
      <c r="E59" s="102">
        <v>1</v>
      </c>
      <c r="F59" s="102">
        <v>1000</v>
      </c>
      <c r="G59" s="104"/>
    </row>
    <row r="60" spans="1:7">
      <c r="A60" s="103" t="s">
        <v>221</v>
      </c>
      <c r="B60" s="104">
        <v>742</v>
      </c>
      <c r="C60" s="103" t="s">
        <v>301</v>
      </c>
      <c r="D60" s="104" t="s">
        <v>238</v>
      </c>
      <c r="E60" s="102">
        <v>1</v>
      </c>
      <c r="F60" s="102">
        <v>1000</v>
      </c>
      <c r="G60" s="104"/>
    </row>
    <row r="61" spans="1:7">
      <c r="A61" s="103" t="s">
        <v>221</v>
      </c>
      <c r="B61" s="104">
        <v>102478</v>
      </c>
      <c r="C61" s="103" t="s">
        <v>302</v>
      </c>
      <c r="D61" s="104" t="s">
        <v>246</v>
      </c>
      <c r="E61" s="102">
        <v>1</v>
      </c>
      <c r="F61" s="102">
        <v>1000</v>
      </c>
      <c r="G61" s="104"/>
    </row>
    <row r="62" spans="1:7">
      <c r="A62" s="103" t="s">
        <v>221</v>
      </c>
      <c r="B62" s="104">
        <v>517</v>
      </c>
      <c r="C62" s="103" t="s">
        <v>303</v>
      </c>
      <c r="D62" s="104" t="s">
        <v>238</v>
      </c>
      <c r="E62" s="102">
        <v>3</v>
      </c>
      <c r="F62" s="102">
        <v>800</v>
      </c>
      <c r="G62" s="104"/>
    </row>
    <row r="63" spans="1:7">
      <c r="A63" s="103" t="s">
        <v>219</v>
      </c>
      <c r="B63" s="104">
        <v>598</v>
      </c>
      <c r="C63" s="103" t="s">
        <v>304</v>
      </c>
      <c r="D63" s="104" t="s">
        <v>242</v>
      </c>
      <c r="E63" s="102">
        <v>3</v>
      </c>
      <c r="F63" s="102">
        <v>800</v>
      </c>
      <c r="G63" s="104"/>
    </row>
    <row r="64" spans="1:7">
      <c r="A64" s="103" t="s">
        <v>217</v>
      </c>
      <c r="B64" s="104">
        <v>585</v>
      </c>
      <c r="C64" s="103" t="s">
        <v>305</v>
      </c>
      <c r="D64" s="104" t="s">
        <v>238</v>
      </c>
      <c r="E64" s="102">
        <v>2</v>
      </c>
      <c r="F64" s="102">
        <v>800</v>
      </c>
      <c r="G64" s="104"/>
    </row>
    <row r="65" spans="1:7">
      <c r="A65" s="103" t="s">
        <v>219</v>
      </c>
      <c r="B65" s="104">
        <v>573</v>
      </c>
      <c r="C65" s="103" t="s">
        <v>306</v>
      </c>
      <c r="D65" s="104" t="s">
        <v>242</v>
      </c>
      <c r="E65" s="102">
        <v>2</v>
      </c>
      <c r="F65" s="102">
        <v>600</v>
      </c>
      <c r="G65" s="104"/>
    </row>
    <row r="66" spans="1:7">
      <c r="A66" s="103" t="s">
        <v>217</v>
      </c>
      <c r="B66" s="104">
        <v>582</v>
      </c>
      <c r="C66" s="103" t="s">
        <v>307</v>
      </c>
      <c r="D66" s="104" t="s">
        <v>238</v>
      </c>
      <c r="E66" s="102">
        <v>2</v>
      </c>
      <c r="F66" s="102">
        <v>400</v>
      </c>
      <c r="G66" s="104"/>
    </row>
    <row r="67" spans="1:7">
      <c r="A67" s="103" t="s">
        <v>247</v>
      </c>
      <c r="B67" s="104">
        <v>594</v>
      </c>
      <c r="C67" s="103" t="s">
        <v>308</v>
      </c>
      <c r="D67" s="104" t="s">
        <v>246</v>
      </c>
      <c r="E67" s="102">
        <v>2</v>
      </c>
      <c r="F67" s="102">
        <v>400</v>
      </c>
      <c r="G67" s="104"/>
    </row>
    <row r="68" spans="1:7">
      <c r="A68" s="103" t="s">
        <v>217</v>
      </c>
      <c r="B68" s="104">
        <v>745</v>
      </c>
      <c r="C68" s="103" t="s">
        <v>309</v>
      </c>
      <c r="D68" s="104" t="s">
        <v>242</v>
      </c>
      <c r="E68" s="102">
        <v>2</v>
      </c>
      <c r="F68" s="102">
        <v>400</v>
      </c>
      <c r="G68" s="104"/>
    </row>
    <row r="69" spans="1:7">
      <c r="A69" s="103" t="s">
        <v>244</v>
      </c>
      <c r="B69" s="104">
        <v>754</v>
      </c>
      <c r="C69" s="103" t="s">
        <v>310</v>
      </c>
      <c r="D69" s="104" t="s">
        <v>246</v>
      </c>
      <c r="E69" s="102">
        <v>2</v>
      </c>
      <c r="F69" s="102">
        <v>400</v>
      </c>
      <c r="G69" s="104"/>
    </row>
    <row r="70" spans="1:7">
      <c r="A70" s="103" t="s">
        <v>221</v>
      </c>
      <c r="B70" s="104">
        <v>102935</v>
      </c>
      <c r="C70" s="103" t="s">
        <v>311</v>
      </c>
      <c r="D70" s="104" t="s">
        <v>242</v>
      </c>
      <c r="E70" s="102">
        <v>2</v>
      </c>
      <c r="F70" s="102">
        <v>400</v>
      </c>
      <c r="G70" s="104"/>
    </row>
    <row r="71" spans="1:7">
      <c r="A71" s="103" t="s">
        <v>217</v>
      </c>
      <c r="B71" s="104">
        <v>339</v>
      </c>
      <c r="C71" s="103" t="s">
        <v>312</v>
      </c>
      <c r="D71" s="104" t="s">
        <v>242</v>
      </c>
      <c r="E71" s="102">
        <v>1</v>
      </c>
      <c r="F71" s="102">
        <v>400</v>
      </c>
      <c r="G71" s="104"/>
    </row>
    <row r="72" spans="1:7">
      <c r="A72" s="103" t="s">
        <v>219</v>
      </c>
      <c r="B72" s="104">
        <v>377</v>
      </c>
      <c r="C72" s="103" t="s">
        <v>313</v>
      </c>
      <c r="D72" s="104" t="s">
        <v>242</v>
      </c>
      <c r="E72" s="102">
        <v>1</v>
      </c>
      <c r="F72" s="102">
        <v>400</v>
      </c>
      <c r="G72" s="104"/>
    </row>
    <row r="73" spans="1:7">
      <c r="A73" s="103" t="s">
        <v>219</v>
      </c>
      <c r="B73" s="104">
        <v>399</v>
      </c>
      <c r="C73" s="103" t="s">
        <v>314</v>
      </c>
      <c r="D73" s="104" t="s">
        <v>242</v>
      </c>
      <c r="E73" s="102">
        <v>1</v>
      </c>
      <c r="F73" s="102">
        <v>400</v>
      </c>
      <c r="G73" s="104"/>
    </row>
    <row r="74" spans="1:7">
      <c r="A74" s="103" t="s">
        <v>244</v>
      </c>
      <c r="B74" s="104">
        <v>706</v>
      </c>
      <c r="C74" s="103" t="s">
        <v>315</v>
      </c>
      <c r="D74" s="104" t="s">
        <v>246</v>
      </c>
      <c r="E74" s="102">
        <v>1</v>
      </c>
      <c r="F74" s="102">
        <v>400</v>
      </c>
      <c r="G74" s="104"/>
    </row>
    <row r="75" spans="1:7">
      <c r="A75" s="103" t="s">
        <v>221</v>
      </c>
      <c r="B75" s="104">
        <v>337</v>
      </c>
      <c r="C75" s="103" t="s">
        <v>316</v>
      </c>
      <c r="D75" s="104" t="s">
        <v>238</v>
      </c>
      <c r="E75" s="102">
        <v>1</v>
      </c>
      <c r="F75" s="102">
        <v>200</v>
      </c>
      <c r="G75" s="104"/>
    </row>
    <row r="76" spans="1:7">
      <c r="A76" s="103" t="s">
        <v>217</v>
      </c>
      <c r="B76" s="104">
        <v>752</v>
      </c>
      <c r="C76" s="103" t="s">
        <v>317</v>
      </c>
      <c r="D76" s="104" t="s">
        <v>246</v>
      </c>
      <c r="E76" s="102">
        <v>1</v>
      </c>
      <c r="F76" s="102">
        <v>200</v>
      </c>
      <c r="G76" s="104"/>
    </row>
    <row r="77" spans="1:7">
      <c r="A77" s="103" t="s">
        <v>217</v>
      </c>
      <c r="B77" s="104">
        <v>103198</v>
      </c>
      <c r="C77" s="103" t="s">
        <v>318</v>
      </c>
      <c r="D77" s="104" t="s">
        <v>242</v>
      </c>
      <c r="E77" s="102">
        <v>1</v>
      </c>
      <c r="F77" s="102">
        <v>200</v>
      </c>
      <c r="G77" s="104"/>
    </row>
    <row r="78" spans="1:7">
      <c r="A78" s="103" t="s">
        <v>217</v>
      </c>
      <c r="B78" s="104">
        <v>103199</v>
      </c>
      <c r="C78" s="103" t="s">
        <v>319</v>
      </c>
      <c r="D78" s="104" t="s">
        <v>242</v>
      </c>
      <c r="E78" s="102">
        <v>1</v>
      </c>
      <c r="F78" s="102">
        <v>200</v>
      </c>
      <c r="G78" s="104"/>
    </row>
    <row r="79" spans="1:7">
      <c r="A79" s="103"/>
      <c r="B79" s="104" t="s">
        <v>320</v>
      </c>
      <c r="C79" s="103"/>
      <c r="D79" s="103"/>
      <c r="E79" s="102">
        <v>902</v>
      </c>
      <c r="F79" s="102">
        <f>SUM(F2:F78)</f>
        <v>356200</v>
      </c>
      <c r="G79" s="100"/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3" sqref="G13"/>
    </sheetView>
  </sheetViews>
  <sheetFormatPr defaultColWidth="9" defaultRowHeight="30" customHeight="1" outlineLevelCol="7"/>
  <cols>
    <col min="3" max="3" width="28.75" customWidth="1"/>
    <col min="5" max="5" width="13.5" customWidth="1"/>
    <col min="6" max="6" width="12.25" customWidth="1"/>
    <col min="7" max="7" width="9.75" style="79" customWidth="1"/>
    <col min="8" max="8" width="13.625" style="79" customWidth="1"/>
  </cols>
  <sheetData>
    <row r="1" customHeight="1" spans="1:8">
      <c r="A1" s="95" t="s">
        <v>321</v>
      </c>
      <c r="B1" s="95"/>
      <c r="C1" s="95"/>
      <c r="D1" s="95"/>
      <c r="E1" s="95"/>
      <c r="F1" s="95"/>
      <c r="G1" s="95"/>
      <c r="H1" s="95"/>
    </row>
    <row r="2" customHeight="1" spans="1:8">
      <c r="A2" s="96" t="s">
        <v>205</v>
      </c>
      <c r="B2" s="97" t="s">
        <v>231</v>
      </c>
      <c r="C2" s="96" t="s">
        <v>232</v>
      </c>
      <c r="D2" s="97" t="s">
        <v>233</v>
      </c>
      <c r="E2" s="98" t="s">
        <v>234</v>
      </c>
      <c r="F2" s="98" t="s">
        <v>235</v>
      </c>
      <c r="G2" s="97" t="s">
        <v>236</v>
      </c>
      <c r="H2" s="80" t="s">
        <v>322</v>
      </c>
    </row>
    <row r="3" customHeight="1" spans="1:8">
      <c r="A3" s="99" t="s">
        <v>221</v>
      </c>
      <c r="B3" s="100">
        <v>578</v>
      </c>
      <c r="C3" s="99" t="s">
        <v>237</v>
      </c>
      <c r="D3" s="100" t="s">
        <v>238</v>
      </c>
      <c r="E3" s="101">
        <v>91</v>
      </c>
      <c r="F3" s="101">
        <v>37800</v>
      </c>
      <c r="G3" s="100">
        <v>336</v>
      </c>
      <c r="H3" s="84" t="s">
        <v>323</v>
      </c>
    </row>
    <row r="4" customHeight="1" spans="1:8">
      <c r="A4" s="99" t="s">
        <v>247</v>
      </c>
      <c r="B4" s="100">
        <v>514</v>
      </c>
      <c r="C4" s="99" t="s">
        <v>250</v>
      </c>
      <c r="D4" s="100" t="s">
        <v>238</v>
      </c>
      <c r="E4" s="101">
        <v>47</v>
      </c>
      <c r="F4" s="102">
        <v>12000</v>
      </c>
      <c r="G4" s="100">
        <v>168</v>
      </c>
      <c r="H4" s="84" t="s">
        <v>324</v>
      </c>
    </row>
    <row r="5" customHeight="1" spans="1:8">
      <c r="A5" s="103" t="s">
        <v>219</v>
      </c>
      <c r="B5" s="104">
        <v>707</v>
      </c>
      <c r="C5" s="103" t="s">
        <v>239</v>
      </c>
      <c r="D5" s="104" t="s">
        <v>238</v>
      </c>
      <c r="E5" s="102">
        <v>34</v>
      </c>
      <c r="F5" s="101">
        <v>20000</v>
      </c>
      <c r="G5" s="100">
        <v>168</v>
      </c>
      <c r="H5" s="84" t="s">
        <v>325</v>
      </c>
    </row>
    <row r="6" customHeight="1" spans="1:8">
      <c r="A6" s="99" t="s">
        <v>217</v>
      </c>
      <c r="B6" s="100">
        <v>570</v>
      </c>
      <c r="C6" s="99" t="s">
        <v>241</v>
      </c>
      <c r="D6" s="100" t="s">
        <v>242</v>
      </c>
      <c r="E6" s="101">
        <v>49</v>
      </c>
      <c r="F6" s="101">
        <v>16800</v>
      </c>
      <c r="G6" s="100">
        <v>336</v>
      </c>
      <c r="H6" s="84" t="s">
        <v>323</v>
      </c>
    </row>
    <row r="7" customHeight="1" spans="1:8">
      <c r="A7" s="99" t="s">
        <v>221</v>
      </c>
      <c r="B7" s="100">
        <v>515</v>
      </c>
      <c r="C7" s="99" t="s">
        <v>243</v>
      </c>
      <c r="D7" s="100" t="s">
        <v>242</v>
      </c>
      <c r="E7" s="101">
        <v>29</v>
      </c>
      <c r="F7" s="101">
        <v>15600</v>
      </c>
      <c r="G7" s="100">
        <v>336</v>
      </c>
      <c r="H7" s="84" t="s">
        <v>326</v>
      </c>
    </row>
    <row r="8" customHeight="1" spans="1:8">
      <c r="A8" s="99" t="s">
        <v>244</v>
      </c>
      <c r="B8" s="100">
        <v>587</v>
      </c>
      <c r="C8" s="99" t="s">
        <v>252</v>
      </c>
      <c r="D8" s="100" t="s">
        <v>242</v>
      </c>
      <c r="E8" s="101">
        <v>29</v>
      </c>
      <c r="F8" s="102">
        <v>10000</v>
      </c>
      <c r="G8" s="100">
        <v>168</v>
      </c>
      <c r="H8" s="84" t="s">
        <v>327</v>
      </c>
    </row>
    <row r="9" customHeight="1" spans="1:8">
      <c r="A9" s="99" t="s">
        <v>244</v>
      </c>
      <c r="B9" s="100">
        <v>56</v>
      </c>
      <c r="C9" s="99" t="s">
        <v>245</v>
      </c>
      <c r="D9" s="100" t="s">
        <v>246</v>
      </c>
      <c r="E9" s="101">
        <v>49</v>
      </c>
      <c r="F9" s="101">
        <v>14800</v>
      </c>
      <c r="G9" s="100">
        <v>336</v>
      </c>
      <c r="H9" s="84" t="s">
        <v>323</v>
      </c>
    </row>
    <row r="10" customHeight="1" spans="1:8">
      <c r="A10" s="99" t="s">
        <v>247</v>
      </c>
      <c r="B10" s="100">
        <v>549</v>
      </c>
      <c r="C10" s="99" t="s">
        <v>254</v>
      </c>
      <c r="D10" s="100" t="s">
        <v>246</v>
      </c>
      <c r="E10" s="101">
        <v>36</v>
      </c>
      <c r="F10" s="101">
        <v>8200</v>
      </c>
      <c r="G10" s="100">
        <v>336</v>
      </c>
      <c r="H10" s="84" t="s">
        <v>326</v>
      </c>
    </row>
    <row r="11" customHeight="1" spans="1:8">
      <c r="A11" s="105" t="s">
        <v>328</v>
      </c>
      <c r="B11" s="106"/>
      <c r="C11" s="106"/>
      <c r="D11" s="106"/>
      <c r="E11" s="106"/>
      <c r="F11" s="107"/>
      <c r="G11" s="80">
        <f>SUM(G3:G10)</f>
        <v>2184</v>
      </c>
      <c r="H11" s="80"/>
    </row>
    <row r="12" customHeight="1" spans="1:8">
      <c r="A12" s="95"/>
      <c r="B12" s="95"/>
      <c r="C12" s="95"/>
      <c r="D12" s="95"/>
      <c r="E12" s="95"/>
      <c r="F12" s="95"/>
      <c r="G12" s="95" t="s">
        <v>227</v>
      </c>
      <c r="H12" s="95"/>
    </row>
    <row r="14" customHeight="1" spans="1:8">
      <c r="A14" s="93" t="s">
        <v>228</v>
      </c>
      <c r="B14" s="93"/>
      <c r="C14" s="93"/>
      <c r="D14" s="93" t="s">
        <v>229</v>
      </c>
      <c r="E14" s="93"/>
      <c r="F14" s="93"/>
      <c r="G14" s="94" t="s">
        <v>230</v>
      </c>
      <c r="H14"/>
    </row>
  </sheetData>
  <mergeCells count="3">
    <mergeCell ref="A1:H1"/>
    <mergeCell ref="A11:F11"/>
    <mergeCell ref="G12:H12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4" workbookViewId="0">
      <selection activeCell="A21" sqref="A21:H21"/>
    </sheetView>
  </sheetViews>
  <sheetFormatPr defaultColWidth="9" defaultRowHeight="34" customHeight="1" outlineLevelCol="7"/>
  <cols>
    <col min="1" max="1" width="7.75" style="79" customWidth="1"/>
    <col min="2" max="2" width="8.875" customWidth="1"/>
    <col min="3" max="3" width="23.875" customWidth="1"/>
    <col min="4" max="4" width="10.625" customWidth="1"/>
    <col min="5" max="5" width="13.375" style="79" customWidth="1"/>
    <col min="6" max="6" width="11.625" style="79" customWidth="1"/>
    <col min="7" max="7" width="10.5" style="79" customWidth="1"/>
    <col min="8" max="8" width="20" customWidth="1"/>
  </cols>
  <sheetData>
    <row r="1" ht="31" customHeight="1" spans="1:8">
      <c r="A1" s="80" t="s">
        <v>329</v>
      </c>
      <c r="B1" s="80"/>
      <c r="C1" s="80"/>
      <c r="D1" s="80"/>
      <c r="E1" s="80"/>
      <c r="F1" s="80"/>
      <c r="G1" s="80"/>
      <c r="H1" s="80"/>
    </row>
    <row r="2" customHeight="1" spans="1:8">
      <c r="A2" s="80" t="s">
        <v>7</v>
      </c>
      <c r="B2" s="81" t="s">
        <v>8</v>
      </c>
      <c r="C2" s="82" t="s">
        <v>9</v>
      </c>
      <c r="D2" s="82" t="s">
        <v>10</v>
      </c>
      <c r="E2" s="81" t="s">
        <v>159</v>
      </c>
      <c r="F2" s="81" t="s">
        <v>160</v>
      </c>
      <c r="G2" s="81" t="s">
        <v>33</v>
      </c>
      <c r="H2" s="83" t="s">
        <v>330</v>
      </c>
    </row>
    <row r="3" ht="21" customHeight="1" spans="1:8">
      <c r="A3" s="84">
        <v>1</v>
      </c>
      <c r="B3" s="85">
        <v>56</v>
      </c>
      <c r="C3" s="86" t="s">
        <v>140</v>
      </c>
      <c r="D3" s="87" t="s">
        <v>79</v>
      </c>
      <c r="E3" s="88">
        <v>118</v>
      </c>
      <c r="F3" s="88"/>
      <c r="G3" s="89"/>
      <c r="H3" s="83">
        <f t="shared" ref="H3:H17" si="0">E3+F3+G3</f>
        <v>118</v>
      </c>
    </row>
    <row r="4" ht="21" customHeight="1" spans="1:8">
      <c r="A4" s="84">
        <v>2</v>
      </c>
      <c r="B4" s="85">
        <v>351</v>
      </c>
      <c r="C4" s="86" t="s">
        <v>131</v>
      </c>
      <c r="D4" s="87" t="s">
        <v>79</v>
      </c>
      <c r="E4" s="90"/>
      <c r="F4" s="88">
        <v>118</v>
      </c>
      <c r="G4" s="89"/>
      <c r="H4" s="83">
        <f t="shared" si="0"/>
        <v>118</v>
      </c>
    </row>
    <row r="5" ht="21" customHeight="1" spans="1:8">
      <c r="A5" s="84">
        <v>3</v>
      </c>
      <c r="B5" s="85">
        <v>359</v>
      </c>
      <c r="C5" s="86" t="s">
        <v>82</v>
      </c>
      <c r="D5" s="87" t="s">
        <v>57</v>
      </c>
      <c r="E5" s="90"/>
      <c r="F5" s="90"/>
      <c r="G5" s="89">
        <v>118</v>
      </c>
      <c r="H5" s="83">
        <f t="shared" si="0"/>
        <v>118</v>
      </c>
    </row>
    <row r="6" ht="21" customHeight="1" spans="1:8">
      <c r="A6" s="84">
        <v>4</v>
      </c>
      <c r="B6" s="85">
        <v>377</v>
      </c>
      <c r="C6" s="86" t="s">
        <v>89</v>
      </c>
      <c r="D6" s="87" t="s">
        <v>63</v>
      </c>
      <c r="E6" s="90"/>
      <c r="F6" s="90"/>
      <c r="G6" s="91">
        <v>118</v>
      </c>
      <c r="H6" s="83">
        <f t="shared" si="0"/>
        <v>118</v>
      </c>
    </row>
    <row r="7" ht="21" customHeight="1" spans="1:8">
      <c r="A7" s="84">
        <v>5</v>
      </c>
      <c r="B7" s="85">
        <v>385</v>
      </c>
      <c r="C7" s="86" t="s">
        <v>66</v>
      </c>
      <c r="D7" s="87" t="s">
        <v>60</v>
      </c>
      <c r="E7" s="90"/>
      <c r="F7" s="88"/>
      <c r="G7" s="91">
        <v>118</v>
      </c>
      <c r="H7" s="83">
        <f t="shared" si="0"/>
        <v>118</v>
      </c>
    </row>
    <row r="8" ht="21" customHeight="1" spans="1:8">
      <c r="A8" s="84">
        <v>6</v>
      </c>
      <c r="B8" s="85">
        <v>399</v>
      </c>
      <c r="C8" s="86" t="s">
        <v>185</v>
      </c>
      <c r="D8" s="87" t="s">
        <v>63</v>
      </c>
      <c r="E8" s="90"/>
      <c r="F8" s="88"/>
      <c r="G8" s="91">
        <v>118</v>
      </c>
      <c r="H8" s="83">
        <f t="shared" si="0"/>
        <v>118</v>
      </c>
    </row>
    <row r="9" ht="21" customHeight="1" spans="1:8">
      <c r="A9" s="84">
        <v>7</v>
      </c>
      <c r="B9" s="85">
        <v>571</v>
      </c>
      <c r="C9" s="86" t="s">
        <v>178</v>
      </c>
      <c r="D9" s="87" t="s">
        <v>63</v>
      </c>
      <c r="E9" s="88">
        <v>118</v>
      </c>
      <c r="F9" s="88"/>
      <c r="G9" s="89"/>
      <c r="H9" s="83">
        <f t="shared" si="0"/>
        <v>118</v>
      </c>
    </row>
    <row r="10" ht="21" customHeight="1" spans="1:8">
      <c r="A10" s="84">
        <v>8</v>
      </c>
      <c r="B10" s="85">
        <v>706</v>
      </c>
      <c r="C10" s="86" t="s">
        <v>145</v>
      </c>
      <c r="D10" s="87" t="s">
        <v>79</v>
      </c>
      <c r="E10" s="90"/>
      <c r="F10" s="88">
        <v>118</v>
      </c>
      <c r="G10" s="91">
        <v>118</v>
      </c>
      <c r="H10" s="83">
        <f t="shared" si="0"/>
        <v>236</v>
      </c>
    </row>
    <row r="11" ht="21" customHeight="1" spans="1:8">
      <c r="A11" s="84">
        <v>9</v>
      </c>
      <c r="B11" s="85">
        <v>713</v>
      </c>
      <c r="C11" s="86" t="s">
        <v>149</v>
      </c>
      <c r="D11" s="87" t="s">
        <v>79</v>
      </c>
      <c r="E11" s="90"/>
      <c r="F11" s="88">
        <v>118</v>
      </c>
      <c r="G11" s="91">
        <v>118</v>
      </c>
      <c r="H11" s="83">
        <f t="shared" si="0"/>
        <v>236</v>
      </c>
    </row>
    <row r="12" ht="21" customHeight="1" spans="1:8">
      <c r="A12" s="84">
        <v>10</v>
      </c>
      <c r="B12" s="85">
        <v>716</v>
      </c>
      <c r="C12" s="86" t="s">
        <v>133</v>
      </c>
      <c r="D12" s="87" t="s">
        <v>60</v>
      </c>
      <c r="E12" s="90"/>
      <c r="F12" s="90"/>
      <c r="G12" s="91">
        <v>118</v>
      </c>
      <c r="H12" s="83">
        <f t="shared" si="0"/>
        <v>118</v>
      </c>
    </row>
    <row r="13" ht="21" customHeight="1" spans="1:8">
      <c r="A13" s="84">
        <v>11</v>
      </c>
      <c r="B13" s="85">
        <v>727</v>
      </c>
      <c r="C13" s="86" t="s">
        <v>201</v>
      </c>
      <c r="D13" s="87" t="s">
        <v>57</v>
      </c>
      <c r="E13" s="90"/>
      <c r="F13" s="88">
        <v>118</v>
      </c>
      <c r="G13" s="91">
        <v>118</v>
      </c>
      <c r="H13" s="83">
        <f t="shared" si="0"/>
        <v>236</v>
      </c>
    </row>
    <row r="14" ht="21" customHeight="1" spans="1:8">
      <c r="A14" s="84">
        <v>12</v>
      </c>
      <c r="B14" s="85">
        <v>741</v>
      </c>
      <c r="C14" s="86" t="s">
        <v>203</v>
      </c>
      <c r="D14" s="87" t="s">
        <v>57</v>
      </c>
      <c r="E14" s="88">
        <v>118</v>
      </c>
      <c r="F14" s="90"/>
      <c r="G14" s="89"/>
      <c r="H14" s="83">
        <f t="shared" si="0"/>
        <v>118</v>
      </c>
    </row>
    <row r="15" ht="21" customHeight="1" spans="1:8">
      <c r="A15" s="84">
        <v>13</v>
      </c>
      <c r="B15" s="85">
        <v>744</v>
      </c>
      <c r="C15" s="86" t="s">
        <v>169</v>
      </c>
      <c r="D15" s="87" t="s">
        <v>55</v>
      </c>
      <c r="E15" s="88">
        <v>118</v>
      </c>
      <c r="F15" s="88"/>
      <c r="G15" s="89"/>
      <c r="H15" s="83">
        <f t="shared" si="0"/>
        <v>118</v>
      </c>
    </row>
    <row r="16" ht="21" customHeight="1" spans="1:8">
      <c r="A16" s="84">
        <v>14</v>
      </c>
      <c r="B16" s="85">
        <v>747</v>
      </c>
      <c r="C16" s="86" t="s">
        <v>88</v>
      </c>
      <c r="D16" s="87" t="s">
        <v>55</v>
      </c>
      <c r="E16" s="88">
        <v>118</v>
      </c>
      <c r="F16" s="88"/>
      <c r="G16" s="89"/>
      <c r="H16" s="83">
        <f t="shared" si="0"/>
        <v>118</v>
      </c>
    </row>
    <row r="17" ht="21" customHeight="1" spans="1:8">
      <c r="A17" s="84">
        <v>15</v>
      </c>
      <c r="B17" s="85">
        <v>102479</v>
      </c>
      <c r="C17" s="86" t="s">
        <v>175</v>
      </c>
      <c r="D17" s="87" t="s">
        <v>55</v>
      </c>
      <c r="E17" s="90"/>
      <c r="F17" s="88"/>
      <c r="G17" s="91">
        <v>236</v>
      </c>
      <c r="H17" s="83">
        <f t="shared" si="0"/>
        <v>236</v>
      </c>
    </row>
    <row r="18" ht="21" customHeight="1" spans="1:8">
      <c r="A18" s="84"/>
      <c r="B18" s="92" t="s">
        <v>328</v>
      </c>
      <c r="C18" s="92"/>
      <c r="D18" s="92"/>
      <c r="E18" s="92"/>
      <c r="F18" s="92"/>
      <c r="G18" s="92"/>
      <c r="H18" s="83">
        <f>SUM(H3:H17)</f>
        <v>2242</v>
      </c>
    </row>
    <row r="19" customHeight="1" spans="1:8">
      <c r="A19" s="80" t="s">
        <v>331</v>
      </c>
      <c r="B19" s="80"/>
      <c r="C19" s="80"/>
      <c r="D19" s="80"/>
      <c r="E19" s="80"/>
      <c r="F19" s="80"/>
      <c r="G19" s="80"/>
      <c r="H19" s="80"/>
    </row>
    <row r="20" customHeight="1" spans="5:7">
      <c r="E20"/>
      <c r="F20"/>
      <c r="G20"/>
    </row>
    <row r="21" customHeight="1" spans="1:7">
      <c r="A21" s="93" t="s">
        <v>228</v>
      </c>
      <c r="B21" s="93"/>
      <c r="C21" s="93"/>
      <c r="D21" s="93" t="s">
        <v>229</v>
      </c>
      <c r="E21" s="93"/>
      <c r="F21" s="93"/>
      <c r="G21" s="94" t="s">
        <v>230</v>
      </c>
    </row>
  </sheetData>
  <mergeCells count="3">
    <mergeCell ref="A1:H1"/>
    <mergeCell ref="B18:G18"/>
    <mergeCell ref="A19:H19"/>
  </mergeCells>
  <pageMargins left="0.75" right="0.75" top="0.668055555555556" bottom="0.235416666666667" header="0.511805555555556" footer="0.1562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3"/>
  <sheetViews>
    <sheetView workbookViewId="0">
      <selection activeCell="H12" sqref="H12"/>
    </sheetView>
  </sheetViews>
  <sheetFormatPr defaultColWidth="8" defaultRowHeight="13.5"/>
  <cols>
    <col min="1" max="1" width="5" style="10"/>
    <col min="2" max="2" width="21.875" style="9"/>
    <col min="3" max="3" width="11.8916666666667" style="9"/>
    <col min="4" max="4" width="11.5" style="9" customWidth="1"/>
    <col min="5" max="5" width="10" style="10" customWidth="1"/>
    <col min="6" max="6" width="11.0166666666667" style="33"/>
    <col min="7" max="7" width="10.5" style="9"/>
    <col min="8" max="8" width="9.26666666666667" style="10"/>
    <col min="9" max="9" width="27.75" style="12"/>
    <col min="10" max="10" width="4.5" style="9" customWidth="1"/>
    <col min="11" max="11" width="7.25" style="9" customWidth="1"/>
    <col min="12" max="12" width="10.1416666666667" style="9"/>
    <col min="13" max="13" width="11.75" style="13"/>
    <col min="14" max="14" width="15.75" style="14" customWidth="1"/>
    <col min="15" max="15" width="11.0166666666667" style="15"/>
    <col min="16" max="16" width="15.125" style="14"/>
    <col min="17" max="17" width="13.75" style="9"/>
    <col min="18" max="18" width="11.0166666666667" style="9"/>
    <col min="19" max="20" width="9.26666666666667" style="9"/>
    <col min="21" max="21" width="11.625" style="9"/>
    <col min="22" max="22" width="10.1416666666667" style="12"/>
  </cols>
  <sheetData>
    <row r="1" spans="1:22">
      <c r="A1" s="17" t="s">
        <v>332</v>
      </c>
      <c r="B1" s="34" t="s">
        <v>333</v>
      </c>
      <c r="C1" s="17" t="s">
        <v>334</v>
      </c>
      <c r="D1" s="17" t="s">
        <v>335</v>
      </c>
      <c r="E1" s="17" t="s">
        <v>336</v>
      </c>
      <c r="F1" s="18" t="s">
        <v>337</v>
      </c>
      <c r="G1" s="17" t="s">
        <v>338</v>
      </c>
      <c r="H1" s="17" t="s">
        <v>339</v>
      </c>
      <c r="I1" s="24" t="s">
        <v>340</v>
      </c>
      <c r="J1" s="17" t="s">
        <v>341</v>
      </c>
      <c r="K1" s="17" t="s">
        <v>342</v>
      </c>
      <c r="L1" s="17" t="s">
        <v>343</v>
      </c>
      <c r="M1" s="45" t="s">
        <v>344</v>
      </c>
      <c r="N1" s="46" t="s">
        <v>345</v>
      </c>
      <c r="O1" s="47" t="s">
        <v>346</v>
      </c>
      <c r="P1" s="46" t="s">
        <v>347</v>
      </c>
      <c r="Q1" s="17" t="s">
        <v>348</v>
      </c>
      <c r="R1" s="17" t="s">
        <v>349</v>
      </c>
      <c r="S1" s="17" t="s">
        <v>350</v>
      </c>
      <c r="T1" s="17" t="s">
        <v>351</v>
      </c>
      <c r="U1" s="17" t="s">
        <v>352</v>
      </c>
      <c r="V1" s="56" t="s">
        <v>353</v>
      </c>
    </row>
    <row r="2" spans="1:22">
      <c r="A2" s="35">
        <v>10</v>
      </c>
      <c r="B2" s="36">
        <v>43304.4906712963</v>
      </c>
      <c r="C2" s="37">
        <v>43304</v>
      </c>
      <c r="D2" s="32">
        <v>30022970</v>
      </c>
      <c r="E2" s="35">
        <v>103198</v>
      </c>
      <c r="F2" s="38">
        <v>1376</v>
      </c>
      <c r="G2" s="32">
        <v>803218601</v>
      </c>
      <c r="H2" s="35">
        <v>19559</v>
      </c>
      <c r="I2" s="48" t="s">
        <v>354</v>
      </c>
      <c r="J2" s="32">
        <v>1</v>
      </c>
      <c r="K2" s="32">
        <v>105</v>
      </c>
      <c r="L2" s="32">
        <v>10505</v>
      </c>
      <c r="M2" s="49">
        <v>4</v>
      </c>
      <c r="N2" s="50">
        <v>3</v>
      </c>
      <c r="O2" s="51">
        <v>12</v>
      </c>
      <c r="P2" s="50">
        <v>1.6</v>
      </c>
      <c r="Q2" s="32">
        <v>5.6</v>
      </c>
      <c r="R2" s="32" t="s">
        <v>156</v>
      </c>
      <c r="S2" s="32">
        <v>11126</v>
      </c>
      <c r="T2" s="32">
        <v>301</v>
      </c>
      <c r="U2" s="32">
        <v>4161284</v>
      </c>
      <c r="V2" s="48" t="s">
        <v>355</v>
      </c>
    </row>
    <row r="3" spans="1:22">
      <c r="A3" s="35">
        <v>11</v>
      </c>
      <c r="B3" s="36">
        <v>43304.4906712963</v>
      </c>
      <c r="C3" s="37">
        <v>43304</v>
      </c>
      <c r="D3" s="32">
        <v>30022970</v>
      </c>
      <c r="E3" s="35">
        <v>103198</v>
      </c>
      <c r="F3" s="38">
        <v>1376</v>
      </c>
      <c r="G3" s="32">
        <v>803220610</v>
      </c>
      <c r="H3" s="35">
        <v>1818</v>
      </c>
      <c r="I3" s="48" t="s">
        <v>356</v>
      </c>
      <c r="J3" s="32">
        <v>1</v>
      </c>
      <c r="K3" s="32">
        <v>123</v>
      </c>
      <c r="L3" s="32">
        <v>12305</v>
      </c>
      <c r="M3" s="49">
        <v>80</v>
      </c>
      <c r="N3" s="50">
        <v>2.8</v>
      </c>
      <c r="O3" s="51">
        <v>224</v>
      </c>
      <c r="P3" s="50">
        <v>2.4</v>
      </c>
      <c r="Q3" s="32">
        <v>32</v>
      </c>
      <c r="R3" s="32" t="s">
        <v>156</v>
      </c>
      <c r="S3" s="32">
        <v>11126</v>
      </c>
      <c r="T3" s="32">
        <v>301</v>
      </c>
      <c r="U3" s="32">
        <v>4160683</v>
      </c>
      <c r="V3" s="48" t="s">
        <v>357</v>
      </c>
    </row>
    <row r="4" spans="1:22">
      <c r="A4" s="35">
        <v>12</v>
      </c>
      <c r="B4" s="36">
        <v>43304.4906712963</v>
      </c>
      <c r="C4" s="37">
        <v>43304</v>
      </c>
      <c r="D4" s="32">
        <v>30022970</v>
      </c>
      <c r="E4" s="35">
        <v>103198</v>
      </c>
      <c r="F4" s="38">
        <v>1376</v>
      </c>
      <c r="G4" s="32">
        <v>803218191</v>
      </c>
      <c r="H4" s="35">
        <v>47683</v>
      </c>
      <c r="I4" s="48" t="s">
        <v>358</v>
      </c>
      <c r="J4" s="32">
        <v>1</v>
      </c>
      <c r="K4" s="32">
        <v>105</v>
      </c>
      <c r="L4" s="32">
        <v>10505</v>
      </c>
      <c r="M4" s="49">
        <v>70</v>
      </c>
      <c r="N4" s="50">
        <v>16</v>
      </c>
      <c r="O4" s="51">
        <v>1120</v>
      </c>
      <c r="P4" s="50">
        <v>12.5</v>
      </c>
      <c r="Q4" s="32">
        <v>245</v>
      </c>
      <c r="R4" s="32" t="s">
        <v>156</v>
      </c>
      <c r="S4" s="32">
        <v>11126</v>
      </c>
      <c r="T4" s="32">
        <v>301</v>
      </c>
      <c r="U4" s="32">
        <v>4157021</v>
      </c>
      <c r="V4" s="48" t="s">
        <v>359</v>
      </c>
    </row>
    <row r="5" spans="1:22">
      <c r="A5" s="35">
        <v>13</v>
      </c>
      <c r="B5" s="36">
        <v>43304.4906712963</v>
      </c>
      <c r="C5" s="37">
        <v>43304</v>
      </c>
      <c r="D5" s="32">
        <v>30022970</v>
      </c>
      <c r="E5" s="35">
        <v>103198</v>
      </c>
      <c r="F5" s="38">
        <v>1376</v>
      </c>
      <c r="G5" s="32">
        <v>803218948</v>
      </c>
      <c r="H5" s="35">
        <v>19577</v>
      </c>
      <c r="I5" s="48" t="s">
        <v>360</v>
      </c>
      <c r="J5" s="32">
        <v>1</v>
      </c>
      <c r="K5" s="32">
        <v>104</v>
      </c>
      <c r="L5" s="32">
        <v>10410</v>
      </c>
      <c r="M5" s="49">
        <v>4</v>
      </c>
      <c r="N5" s="50">
        <v>5</v>
      </c>
      <c r="O5" s="51">
        <v>20</v>
      </c>
      <c r="P5" s="50">
        <v>2.9</v>
      </c>
      <c r="Q5" s="32">
        <v>8.4</v>
      </c>
      <c r="R5" s="32" t="s">
        <v>156</v>
      </c>
      <c r="S5" s="32">
        <v>11126</v>
      </c>
      <c r="T5" s="32">
        <v>301</v>
      </c>
      <c r="U5" s="32">
        <v>1200054362</v>
      </c>
      <c r="V5" s="48" t="s">
        <v>361</v>
      </c>
    </row>
    <row r="6" spans="1:22">
      <c r="A6" s="22">
        <v>14</v>
      </c>
      <c r="B6" s="20">
        <v>43303.4333449074</v>
      </c>
      <c r="C6" s="21">
        <v>43303</v>
      </c>
      <c r="D6" s="19">
        <v>30001675</v>
      </c>
      <c r="E6" s="22">
        <v>385</v>
      </c>
      <c r="F6" s="39">
        <v>1120</v>
      </c>
      <c r="G6" s="19">
        <v>802795710</v>
      </c>
      <c r="H6" s="22">
        <v>47683</v>
      </c>
      <c r="I6" s="28" t="s">
        <v>358</v>
      </c>
      <c r="J6" s="19">
        <v>1</v>
      </c>
      <c r="K6" s="19">
        <v>105</v>
      </c>
      <c r="L6" s="19">
        <v>10505</v>
      </c>
      <c r="M6" s="29">
        <v>70</v>
      </c>
      <c r="N6" s="30">
        <v>16</v>
      </c>
      <c r="O6" s="31">
        <v>1120</v>
      </c>
      <c r="P6" s="30">
        <v>12.5</v>
      </c>
      <c r="Q6" s="19">
        <v>245</v>
      </c>
      <c r="R6" s="19" t="s">
        <v>156</v>
      </c>
      <c r="S6" s="19">
        <v>7317</v>
      </c>
      <c r="T6" s="19">
        <v>301</v>
      </c>
      <c r="U6" s="19">
        <v>4157021</v>
      </c>
      <c r="V6" s="28" t="s">
        <v>359</v>
      </c>
    </row>
    <row r="7" spans="1:22">
      <c r="A7" s="40">
        <v>19</v>
      </c>
      <c r="B7" s="41">
        <v>43303.8606134259</v>
      </c>
      <c r="C7" s="42">
        <v>43303</v>
      </c>
      <c r="D7" s="43">
        <v>30015127</v>
      </c>
      <c r="E7" s="40">
        <v>377</v>
      </c>
      <c r="F7" s="44">
        <v>1155</v>
      </c>
      <c r="G7" s="43">
        <v>803065796</v>
      </c>
      <c r="H7" s="40">
        <v>47683</v>
      </c>
      <c r="I7" s="52" t="s">
        <v>358</v>
      </c>
      <c r="J7" s="43">
        <v>1</v>
      </c>
      <c r="K7" s="43">
        <v>105</v>
      </c>
      <c r="L7" s="43">
        <v>10505</v>
      </c>
      <c r="M7" s="53">
        <v>70</v>
      </c>
      <c r="N7" s="54">
        <v>16.5</v>
      </c>
      <c r="O7" s="55">
        <v>1155</v>
      </c>
      <c r="P7" s="54">
        <v>12.5</v>
      </c>
      <c r="Q7" s="43">
        <v>280</v>
      </c>
      <c r="R7" s="43">
        <v>4027368</v>
      </c>
      <c r="S7" s="43">
        <v>8940</v>
      </c>
      <c r="T7" s="43">
        <v>301</v>
      </c>
      <c r="U7" s="43">
        <v>4156487</v>
      </c>
      <c r="V7" s="52" t="s">
        <v>362</v>
      </c>
    </row>
    <row r="8" spans="1:22">
      <c r="A8" s="35">
        <v>20</v>
      </c>
      <c r="B8" s="36">
        <v>43303.7621180556</v>
      </c>
      <c r="C8" s="37">
        <v>43303</v>
      </c>
      <c r="D8" s="32">
        <v>30011929</v>
      </c>
      <c r="E8" s="35">
        <v>339</v>
      </c>
      <c r="F8" s="38">
        <v>1120</v>
      </c>
      <c r="G8" s="32">
        <v>803000739</v>
      </c>
      <c r="H8" s="35">
        <v>47683</v>
      </c>
      <c r="I8" s="48" t="s">
        <v>358</v>
      </c>
      <c r="J8" s="32">
        <v>1</v>
      </c>
      <c r="K8" s="32">
        <v>105</v>
      </c>
      <c r="L8" s="32">
        <v>10505</v>
      </c>
      <c r="M8" s="49">
        <v>70</v>
      </c>
      <c r="N8" s="50">
        <v>16</v>
      </c>
      <c r="O8" s="51">
        <v>1120</v>
      </c>
      <c r="P8" s="50">
        <v>12.5</v>
      </c>
      <c r="Q8" s="32">
        <v>245</v>
      </c>
      <c r="R8" s="32" t="s">
        <v>156</v>
      </c>
      <c r="S8" s="32">
        <v>997727</v>
      </c>
      <c r="T8" s="32">
        <v>301</v>
      </c>
      <c r="U8" s="32">
        <v>4106609</v>
      </c>
      <c r="V8" s="48" t="s">
        <v>363</v>
      </c>
    </row>
    <row r="9" spans="1:22">
      <c r="A9" s="22">
        <v>21</v>
      </c>
      <c r="B9" s="20">
        <v>43302.6830555556</v>
      </c>
      <c r="C9" s="21">
        <v>43302</v>
      </c>
      <c r="D9" s="19">
        <v>29991270</v>
      </c>
      <c r="E9" s="22">
        <v>52</v>
      </c>
      <c r="F9" s="39">
        <v>1294.01</v>
      </c>
      <c r="G9" s="19">
        <v>802546693</v>
      </c>
      <c r="H9" s="22">
        <v>9909329</v>
      </c>
      <c r="I9" s="28" t="s">
        <v>364</v>
      </c>
      <c r="J9" s="19">
        <v>9</v>
      </c>
      <c r="K9" s="19">
        <v>999</v>
      </c>
      <c r="L9" s="19">
        <v>99999</v>
      </c>
      <c r="M9" s="29">
        <v>1</v>
      </c>
      <c r="N9" s="30" t="s">
        <v>156</v>
      </c>
      <c r="O9" s="31">
        <v>0</v>
      </c>
      <c r="P9" s="30">
        <v>0</v>
      </c>
      <c r="Q9" s="19">
        <v>0</v>
      </c>
      <c r="R9" s="19">
        <v>3677280</v>
      </c>
      <c r="S9" s="19">
        <v>11418</v>
      </c>
      <c r="T9" s="19">
        <v>301</v>
      </c>
      <c r="U9" s="19">
        <v>1200042701</v>
      </c>
      <c r="V9" s="28" t="s">
        <v>365</v>
      </c>
    </row>
    <row r="10" spans="1:22">
      <c r="A10" s="22">
        <v>22</v>
      </c>
      <c r="B10" s="20">
        <v>43302.6830555556</v>
      </c>
      <c r="C10" s="21">
        <v>43302</v>
      </c>
      <c r="D10" s="19">
        <v>29991270</v>
      </c>
      <c r="E10" s="22">
        <v>52</v>
      </c>
      <c r="F10" s="39">
        <v>1294.01</v>
      </c>
      <c r="G10" s="19">
        <v>802546426</v>
      </c>
      <c r="H10" s="22">
        <v>126081</v>
      </c>
      <c r="I10" s="28" t="s">
        <v>366</v>
      </c>
      <c r="J10" s="19">
        <v>3</v>
      </c>
      <c r="K10" s="19">
        <v>305</v>
      </c>
      <c r="L10" s="19">
        <v>30502</v>
      </c>
      <c r="M10" s="29">
        <v>1</v>
      </c>
      <c r="N10" s="30">
        <v>0.01</v>
      </c>
      <c r="O10" s="31">
        <v>0.01</v>
      </c>
      <c r="P10" s="30">
        <v>17.7</v>
      </c>
      <c r="Q10" s="19">
        <v>-17.69</v>
      </c>
      <c r="R10" s="19">
        <v>3677280</v>
      </c>
      <c r="S10" s="19">
        <v>11418</v>
      </c>
      <c r="T10" s="19">
        <v>301</v>
      </c>
      <c r="U10" s="19">
        <v>4160104</v>
      </c>
      <c r="V10" s="28" t="s">
        <v>367</v>
      </c>
    </row>
    <row r="11" spans="1:22">
      <c r="A11" s="22">
        <v>23</v>
      </c>
      <c r="B11" s="20">
        <v>43302.6830555556</v>
      </c>
      <c r="C11" s="21">
        <v>43302</v>
      </c>
      <c r="D11" s="19">
        <v>29991270</v>
      </c>
      <c r="E11" s="22">
        <v>52</v>
      </c>
      <c r="F11" s="39">
        <v>1294.01</v>
      </c>
      <c r="G11" s="19">
        <v>802546438</v>
      </c>
      <c r="H11" s="22">
        <v>126081</v>
      </c>
      <c r="I11" s="28" t="s">
        <v>366</v>
      </c>
      <c r="J11" s="19">
        <v>3</v>
      </c>
      <c r="K11" s="19">
        <v>305</v>
      </c>
      <c r="L11" s="19">
        <v>30502</v>
      </c>
      <c r="M11" s="29">
        <v>2</v>
      </c>
      <c r="N11" s="30">
        <v>59</v>
      </c>
      <c r="O11" s="31">
        <v>118</v>
      </c>
      <c r="P11" s="30">
        <v>17.7</v>
      </c>
      <c r="Q11" s="19">
        <v>82.6</v>
      </c>
      <c r="R11" s="19">
        <v>3677280</v>
      </c>
      <c r="S11" s="19">
        <v>11418</v>
      </c>
      <c r="T11" s="19">
        <v>301</v>
      </c>
      <c r="U11" s="19">
        <v>4143142</v>
      </c>
      <c r="V11" s="28" t="s">
        <v>368</v>
      </c>
    </row>
    <row r="12" spans="1:22">
      <c r="A12" s="22">
        <v>24</v>
      </c>
      <c r="B12" s="20">
        <v>43302.6830555556</v>
      </c>
      <c r="C12" s="21">
        <v>43302</v>
      </c>
      <c r="D12" s="19">
        <v>29991270</v>
      </c>
      <c r="E12" s="22">
        <v>52</v>
      </c>
      <c r="F12" s="39">
        <v>1294.01</v>
      </c>
      <c r="G12" s="19">
        <v>802546307</v>
      </c>
      <c r="H12" s="22">
        <v>47683</v>
      </c>
      <c r="I12" s="28" t="s">
        <v>358</v>
      </c>
      <c r="J12" s="19">
        <v>1</v>
      </c>
      <c r="K12" s="19">
        <v>105</v>
      </c>
      <c r="L12" s="19">
        <v>10505</v>
      </c>
      <c r="M12" s="29">
        <v>70</v>
      </c>
      <c r="N12" s="30">
        <v>16.8</v>
      </c>
      <c r="O12" s="31">
        <v>1176</v>
      </c>
      <c r="P12" s="30">
        <v>12.5</v>
      </c>
      <c r="Q12" s="19">
        <v>301</v>
      </c>
      <c r="R12" s="19">
        <v>3677280</v>
      </c>
      <c r="S12" s="19">
        <v>11418</v>
      </c>
      <c r="T12" s="19">
        <v>301</v>
      </c>
      <c r="U12" s="19">
        <v>4157021</v>
      </c>
      <c r="V12" s="28" t="s">
        <v>359</v>
      </c>
    </row>
    <row r="13" spans="1:22">
      <c r="A13" s="35">
        <v>25</v>
      </c>
      <c r="B13" s="36">
        <v>43302.4058680556</v>
      </c>
      <c r="C13" s="37">
        <v>43302</v>
      </c>
      <c r="D13" s="32">
        <v>29983927</v>
      </c>
      <c r="E13" s="35">
        <v>514</v>
      </c>
      <c r="F13" s="38">
        <v>1120</v>
      </c>
      <c r="G13" s="32">
        <v>802361122</v>
      </c>
      <c r="H13" s="35">
        <v>47683</v>
      </c>
      <c r="I13" s="48" t="s">
        <v>358</v>
      </c>
      <c r="J13" s="32">
        <v>1</v>
      </c>
      <c r="K13" s="32">
        <v>105</v>
      </c>
      <c r="L13" s="32">
        <v>10505</v>
      </c>
      <c r="M13" s="49">
        <v>70</v>
      </c>
      <c r="N13" s="50">
        <v>16</v>
      </c>
      <c r="O13" s="51">
        <v>1120</v>
      </c>
      <c r="P13" s="50">
        <v>12.5</v>
      </c>
      <c r="Q13" s="32">
        <v>245</v>
      </c>
      <c r="R13" s="32">
        <v>896100</v>
      </c>
      <c r="S13" s="32">
        <v>5406</v>
      </c>
      <c r="T13" s="32">
        <v>301</v>
      </c>
      <c r="U13" s="32">
        <v>4128560</v>
      </c>
      <c r="V13" s="48" t="s">
        <v>369</v>
      </c>
    </row>
    <row r="14" spans="1:22">
      <c r="A14" s="22">
        <v>26</v>
      </c>
      <c r="B14" s="20">
        <v>43303.9133564815</v>
      </c>
      <c r="C14" s="21">
        <v>43303</v>
      </c>
      <c r="D14" s="19">
        <v>30016932</v>
      </c>
      <c r="E14" s="22">
        <v>357</v>
      </c>
      <c r="F14" s="39">
        <v>1117.5</v>
      </c>
      <c r="G14" s="19">
        <v>803096842</v>
      </c>
      <c r="H14" s="22">
        <v>1846</v>
      </c>
      <c r="I14" s="28" t="s">
        <v>358</v>
      </c>
      <c r="J14" s="19">
        <v>1</v>
      </c>
      <c r="K14" s="19">
        <v>105</v>
      </c>
      <c r="L14" s="19">
        <v>10505</v>
      </c>
      <c r="M14" s="29">
        <v>120</v>
      </c>
      <c r="N14" s="30">
        <v>7.5</v>
      </c>
      <c r="O14" s="31">
        <v>900</v>
      </c>
      <c r="P14" s="30">
        <v>6.4</v>
      </c>
      <c r="Q14" s="19">
        <v>132</v>
      </c>
      <c r="R14" s="19">
        <v>4498403</v>
      </c>
      <c r="S14" s="19">
        <v>6814</v>
      </c>
      <c r="T14" s="19">
        <v>301</v>
      </c>
      <c r="U14" s="19">
        <v>4151663</v>
      </c>
      <c r="V14" s="28" t="s">
        <v>370</v>
      </c>
    </row>
    <row r="15" spans="1:22">
      <c r="A15" s="22">
        <v>27</v>
      </c>
      <c r="B15" s="20">
        <v>43303.9133564815</v>
      </c>
      <c r="C15" s="21">
        <v>43303</v>
      </c>
      <c r="D15" s="19">
        <v>30016932</v>
      </c>
      <c r="E15" s="22">
        <v>357</v>
      </c>
      <c r="F15" s="39">
        <v>1117.5</v>
      </c>
      <c r="G15" s="19">
        <v>803096939</v>
      </c>
      <c r="H15" s="22">
        <v>1846</v>
      </c>
      <c r="I15" s="28" t="s">
        <v>358</v>
      </c>
      <c r="J15" s="19">
        <v>1</v>
      </c>
      <c r="K15" s="19">
        <v>105</v>
      </c>
      <c r="L15" s="19">
        <v>10505</v>
      </c>
      <c r="M15" s="29">
        <v>29</v>
      </c>
      <c r="N15" s="30">
        <v>7.5</v>
      </c>
      <c r="O15" s="31">
        <v>217.5</v>
      </c>
      <c r="P15" s="30">
        <v>6.4</v>
      </c>
      <c r="Q15" s="19">
        <v>31.9</v>
      </c>
      <c r="R15" s="19">
        <v>4498403</v>
      </c>
      <c r="S15" s="19">
        <v>6814</v>
      </c>
      <c r="T15" s="19">
        <v>301</v>
      </c>
      <c r="U15" s="19">
        <v>4151663</v>
      </c>
      <c r="V15" s="28" t="s">
        <v>370</v>
      </c>
    </row>
    <row r="16" spans="1:22">
      <c r="A16" s="35">
        <v>28</v>
      </c>
      <c r="B16" s="36">
        <v>43304.8975925926</v>
      </c>
      <c r="C16" s="37">
        <v>43304</v>
      </c>
      <c r="D16" s="32">
        <v>30034417</v>
      </c>
      <c r="E16" s="35">
        <v>572</v>
      </c>
      <c r="F16" s="38">
        <v>1103.5</v>
      </c>
      <c r="G16" s="32">
        <v>803485064</v>
      </c>
      <c r="H16" s="35">
        <v>47683</v>
      </c>
      <c r="I16" s="48" t="s">
        <v>358</v>
      </c>
      <c r="J16" s="32">
        <v>1</v>
      </c>
      <c r="K16" s="32">
        <v>105</v>
      </c>
      <c r="L16" s="32">
        <v>10505</v>
      </c>
      <c r="M16" s="49">
        <v>70</v>
      </c>
      <c r="N16" s="50">
        <v>15.6285714286</v>
      </c>
      <c r="O16" s="51">
        <v>1094</v>
      </c>
      <c r="P16" s="50">
        <v>12.5</v>
      </c>
      <c r="Q16" s="32">
        <v>219.000000002</v>
      </c>
      <c r="R16" s="32">
        <v>198809</v>
      </c>
      <c r="S16" s="32">
        <v>10186</v>
      </c>
      <c r="T16" s="32">
        <v>301</v>
      </c>
      <c r="U16" s="32">
        <v>4128560</v>
      </c>
      <c r="V16" s="48" t="s">
        <v>369</v>
      </c>
    </row>
    <row r="17" spans="1:22">
      <c r="A17" s="35">
        <v>29</v>
      </c>
      <c r="B17" s="36">
        <v>43304.8975925926</v>
      </c>
      <c r="C17" s="37">
        <v>43304</v>
      </c>
      <c r="D17" s="32">
        <v>30034417</v>
      </c>
      <c r="E17" s="35">
        <v>572</v>
      </c>
      <c r="F17" s="38">
        <v>1103.5</v>
      </c>
      <c r="G17" s="32">
        <v>803485232</v>
      </c>
      <c r="H17" s="35">
        <v>9955</v>
      </c>
      <c r="I17" s="48" t="s">
        <v>371</v>
      </c>
      <c r="J17" s="32">
        <v>1</v>
      </c>
      <c r="K17" s="32">
        <v>105</v>
      </c>
      <c r="L17" s="32">
        <v>10505</v>
      </c>
      <c r="M17" s="49">
        <v>5</v>
      </c>
      <c r="N17" s="50">
        <v>0.1</v>
      </c>
      <c r="O17" s="51">
        <v>0.5</v>
      </c>
      <c r="P17" s="50">
        <v>2.4</v>
      </c>
      <c r="Q17" s="32">
        <v>-11.5</v>
      </c>
      <c r="R17" s="32">
        <v>198809</v>
      </c>
      <c r="S17" s="32">
        <v>10186</v>
      </c>
      <c r="T17" s="32">
        <v>301</v>
      </c>
      <c r="U17" s="32">
        <v>4155573</v>
      </c>
      <c r="V17" s="48" t="s">
        <v>372</v>
      </c>
    </row>
    <row r="18" spans="1:22">
      <c r="A18" s="35">
        <v>30</v>
      </c>
      <c r="B18" s="36">
        <v>43304.8975925926</v>
      </c>
      <c r="C18" s="37">
        <v>43304</v>
      </c>
      <c r="D18" s="32">
        <v>30034417</v>
      </c>
      <c r="E18" s="35">
        <v>572</v>
      </c>
      <c r="F18" s="38">
        <v>1103.5</v>
      </c>
      <c r="G18" s="32">
        <v>803486680</v>
      </c>
      <c r="H18" s="35">
        <v>35102</v>
      </c>
      <c r="I18" s="48" t="s">
        <v>373</v>
      </c>
      <c r="J18" s="32">
        <v>1</v>
      </c>
      <c r="K18" s="32">
        <v>102</v>
      </c>
      <c r="L18" s="32">
        <v>10201</v>
      </c>
      <c r="M18" s="49">
        <v>2</v>
      </c>
      <c r="N18" s="50">
        <v>4.5</v>
      </c>
      <c r="O18" s="51">
        <v>9</v>
      </c>
      <c r="P18" s="50">
        <v>15.5</v>
      </c>
      <c r="Q18" s="32">
        <v>-22</v>
      </c>
      <c r="R18" s="32">
        <v>198809</v>
      </c>
      <c r="S18" s="32">
        <v>10186</v>
      </c>
      <c r="T18" s="32">
        <v>301</v>
      </c>
      <c r="U18" s="32">
        <v>4157712</v>
      </c>
      <c r="V18" s="48" t="s">
        <v>374</v>
      </c>
    </row>
    <row r="19" spans="1:22">
      <c r="A19" s="35">
        <v>31</v>
      </c>
      <c r="B19" s="36">
        <v>43304.8975925926</v>
      </c>
      <c r="C19" s="37">
        <v>43304</v>
      </c>
      <c r="D19" s="32">
        <v>30034417</v>
      </c>
      <c r="E19" s="35">
        <v>572</v>
      </c>
      <c r="F19" s="38">
        <v>1103.5</v>
      </c>
      <c r="G19" s="32">
        <v>803486775</v>
      </c>
      <c r="H19" s="35">
        <v>9909329</v>
      </c>
      <c r="I19" s="48" t="s">
        <v>364</v>
      </c>
      <c r="J19" s="32">
        <v>9</v>
      </c>
      <c r="K19" s="32">
        <v>999</v>
      </c>
      <c r="L19" s="32">
        <v>99999</v>
      </c>
      <c r="M19" s="49">
        <v>1</v>
      </c>
      <c r="N19" s="50" t="s">
        <v>156</v>
      </c>
      <c r="O19" s="51">
        <v>0</v>
      </c>
      <c r="P19" s="50">
        <v>0</v>
      </c>
      <c r="Q19" s="32">
        <v>0</v>
      </c>
      <c r="R19" s="32">
        <v>198809</v>
      </c>
      <c r="S19" s="32">
        <v>10186</v>
      </c>
      <c r="T19" s="32">
        <v>301</v>
      </c>
      <c r="U19" s="32">
        <v>1200042701</v>
      </c>
      <c r="V19" s="48" t="s">
        <v>365</v>
      </c>
    </row>
    <row r="20" spans="1:22">
      <c r="A20" s="22">
        <v>32</v>
      </c>
      <c r="B20" s="20">
        <v>43304.4303819444</v>
      </c>
      <c r="C20" s="21">
        <v>43304</v>
      </c>
      <c r="D20" s="19">
        <v>30021507</v>
      </c>
      <c r="E20" s="22">
        <v>712</v>
      </c>
      <c r="F20" s="39">
        <v>1240</v>
      </c>
      <c r="G20" s="19">
        <v>803175534</v>
      </c>
      <c r="H20" s="22">
        <v>47683</v>
      </c>
      <c r="I20" s="28" t="s">
        <v>358</v>
      </c>
      <c r="J20" s="19">
        <v>1</v>
      </c>
      <c r="K20" s="19">
        <v>105</v>
      </c>
      <c r="L20" s="19">
        <v>10505</v>
      </c>
      <c r="M20" s="29">
        <v>70</v>
      </c>
      <c r="N20" s="30">
        <v>17</v>
      </c>
      <c r="O20" s="31">
        <v>1190</v>
      </c>
      <c r="P20" s="30">
        <v>12.5</v>
      </c>
      <c r="Q20" s="19">
        <v>315</v>
      </c>
      <c r="R20" s="19" t="s">
        <v>156</v>
      </c>
      <c r="S20" s="19">
        <v>11383</v>
      </c>
      <c r="T20" s="19">
        <v>301</v>
      </c>
      <c r="U20" s="19">
        <v>4160102</v>
      </c>
      <c r="V20" s="28" t="s">
        <v>375</v>
      </c>
    </row>
    <row r="21" spans="1:22">
      <c r="A21" s="22">
        <v>33</v>
      </c>
      <c r="B21" s="20">
        <v>43304.4303819444</v>
      </c>
      <c r="C21" s="21">
        <v>43304</v>
      </c>
      <c r="D21" s="19">
        <v>30021507</v>
      </c>
      <c r="E21" s="22">
        <v>712</v>
      </c>
      <c r="F21" s="39">
        <v>1240</v>
      </c>
      <c r="G21" s="19">
        <v>803175105</v>
      </c>
      <c r="H21" s="22">
        <v>1982</v>
      </c>
      <c r="I21" s="28" t="s">
        <v>376</v>
      </c>
      <c r="J21" s="19">
        <v>1</v>
      </c>
      <c r="K21" s="19">
        <v>123</v>
      </c>
      <c r="L21" s="19">
        <v>12309</v>
      </c>
      <c r="M21" s="29">
        <v>2</v>
      </c>
      <c r="N21" s="30">
        <v>25</v>
      </c>
      <c r="O21" s="31">
        <v>50</v>
      </c>
      <c r="P21" s="30">
        <v>17.8</v>
      </c>
      <c r="Q21" s="19">
        <v>14.4</v>
      </c>
      <c r="R21" s="19" t="s">
        <v>156</v>
      </c>
      <c r="S21" s="19">
        <v>11383</v>
      </c>
      <c r="T21" s="19">
        <v>301</v>
      </c>
      <c r="U21" s="19">
        <v>4148594</v>
      </c>
      <c r="V21" s="28" t="s">
        <v>377</v>
      </c>
    </row>
    <row r="22" spans="1:22">
      <c r="A22" s="35">
        <v>34</v>
      </c>
      <c r="B22" s="36">
        <v>43302.5759027778</v>
      </c>
      <c r="C22" s="37">
        <v>43302</v>
      </c>
      <c r="D22" s="32">
        <v>29989303</v>
      </c>
      <c r="E22" s="35">
        <v>730</v>
      </c>
      <c r="F22" s="38">
        <v>960</v>
      </c>
      <c r="G22" s="32">
        <v>802493791</v>
      </c>
      <c r="H22" s="35">
        <v>1846</v>
      </c>
      <c r="I22" s="48" t="s">
        <v>358</v>
      </c>
      <c r="J22" s="32">
        <v>1</v>
      </c>
      <c r="K22" s="32">
        <v>105</v>
      </c>
      <c r="L22" s="32">
        <v>10505</v>
      </c>
      <c r="M22" s="49">
        <v>19</v>
      </c>
      <c r="N22" s="50">
        <v>8</v>
      </c>
      <c r="O22" s="51">
        <v>152</v>
      </c>
      <c r="P22" s="50">
        <v>6.4</v>
      </c>
      <c r="Q22" s="32">
        <v>30.4</v>
      </c>
      <c r="R22" s="32">
        <v>883664</v>
      </c>
      <c r="S22" s="32">
        <v>6810</v>
      </c>
      <c r="T22" s="32">
        <v>301</v>
      </c>
      <c r="U22" s="32">
        <v>4101317</v>
      </c>
      <c r="V22" s="48" t="s">
        <v>378</v>
      </c>
    </row>
    <row r="23" spans="1:22">
      <c r="A23" s="35">
        <v>35</v>
      </c>
      <c r="B23" s="36">
        <v>43302.5759027778</v>
      </c>
      <c r="C23" s="37">
        <v>43302</v>
      </c>
      <c r="D23" s="32">
        <v>29989303</v>
      </c>
      <c r="E23" s="35">
        <v>730</v>
      </c>
      <c r="F23" s="38">
        <v>960</v>
      </c>
      <c r="G23" s="32">
        <v>802491486</v>
      </c>
      <c r="H23" s="35">
        <v>1846</v>
      </c>
      <c r="I23" s="48" t="s">
        <v>358</v>
      </c>
      <c r="J23" s="32">
        <v>1</v>
      </c>
      <c r="K23" s="32">
        <v>105</v>
      </c>
      <c r="L23" s="32">
        <v>10505</v>
      </c>
      <c r="M23" s="49">
        <v>2</v>
      </c>
      <c r="N23" s="50">
        <v>8</v>
      </c>
      <c r="O23" s="51">
        <v>16</v>
      </c>
      <c r="P23" s="50">
        <v>6.4</v>
      </c>
      <c r="Q23" s="32">
        <v>3.2</v>
      </c>
      <c r="R23" s="32">
        <v>883664</v>
      </c>
      <c r="S23" s="32">
        <v>6810</v>
      </c>
      <c r="T23" s="32">
        <v>301</v>
      </c>
      <c r="U23" s="32">
        <v>4103184</v>
      </c>
      <c r="V23" s="48" t="s">
        <v>379</v>
      </c>
    </row>
    <row r="24" spans="1:22">
      <c r="A24" s="35">
        <v>36</v>
      </c>
      <c r="B24" s="36">
        <v>43302.5759027778</v>
      </c>
      <c r="C24" s="37">
        <v>43302</v>
      </c>
      <c r="D24" s="32">
        <v>29989303</v>
      </c>
      <c r="E24" s="35">
        <v>730</v>
      </c>
      <c r="F24" s="38">
        <v>960</v>
      </c>
      <c r="G24" s="32">
        <v>802491159</v>
      </c>
      <c r="H24" s="35">
        <v>1846</v>
      </c>
      <c r="I24" s="48" t="s">
        <v>358</v>
      </c>
      <c r="J24" s="32">
        <v>1</v>
      </c>
      <c r="K24" s="32">
        <v>105</v>
      </c>
      <c r="L24" s="32">
        <v>10505</v>
      </c>
      <c r="M24" s="49">
        <v>39</v>
      </c>
      <c r="N24" s="50">
        <v>8</v>
      </c>
      <c r="O24" s="51">
        <v>312</v>
      </c>
      <c r="P24" s="50">
        <v>6.4</v>
      </c>
      <c r="Q24" s="32">
        <v>62.4</v>
      </c>
      <c r="R24" s="32">
        <v>883664</v>
      </c>
      <c r="S24" s="32">
        <v>6810</v>
      </c>
      <c r="T24" s="32">
        <v>301</v>
      </c>
      <c r="U24" s="32">
        <v>4148892</v>
      </c>
      <c r="V24" s="48" t="s">
        <v>380</v>
      </c>
    </row>
    <row r="25" spans="1:22">
      <c r="A25" s="35">
        <v>37</v>
      </c>
      <c r="B25" s="36">
        <v>43302.5759027778</v>
      </c>
      <c r="C25" s="37">
        <v>43302</v>
      </c>
      <c r="D25" s="32">
        <v>29989303</v>
      </c>
      <c r="E25" s="35">
        <v>730</v>
      </c>
      <c r="F25" s="38">
        <v>960</v>
      </c>
      <c r="G25" s="32">
        <v>802491459</v>
      </c>
      <c r="H25" s="35">
        <v>1846</v>
      </c>
      <c r="I25" s="48" t="s">
        <v>358</v>
      </c>
      <c r="J25" s="32">
        <v>1</v>
      </c>
      <c r="K25" s="32">
        <v>105</v>
      </c>
      <c r="L25" s="32">
        <v>10505</v>
      </c>
      <c r="M25" s="49">
        <v>36</v>
      </c>
      <c r="N25" s="50">
        <v>8</v>
      </c>
      <c r="O25" s="51">
        <v>288</v>
      </c>
      <c r="P25" s="50">
        <v>6.4</v>
      </c>
      <c r="Q25" s="32">
        <v>57.6</v>
      </c>
      <c r="R25" s="32">
        <v>883664</v>
      </c>
      <c r="S25" s="32">
        <v>6810</v>
      </c>
      <c r="T25" s="32">
        <v>301</v>
      </c>
      <c r="U25" s="32">
        <v>4152562</v>
      </c>
      <c r="V25" s="48" t="s">
        <v>381</v>
      </c>
    </row>
    <row r="26" spans="1:22">
      <c r="A26" s="35">
        <v>38</v>
      </c>
      <c r="B26" s="36">
        <v>43302.5759027778</v>
      </c>
      <c r="C26" s="37">
        <v>43302</v>
      </c>
      <c r="D26" s="32">
        <v>29989303</v>
      </c>
      <c r="E26" s="35">
        <v>730</v>
      </c>
      <c r="F26" s="38">
        <v>960</v>
      </c>
      <c r="G26" s="32">
        <v>802491470</v>
      </c>
      <c r="H26" s="35">
        <v>1846</v>
      </c>
      <c r="I26" s="48" t="s">
        <v>358</v>
      </c>
      <c r="J26" s="32">
        <v>1</v>
      </c>
      <c r="K26" s="32">
        <v>105</v>
      </c>
      <c r="L26" s="32">
        <v>10505</v>
      </c>
      <c r="M26" s="49">
        <v>24</v>
      </c>
      <c r="N26" s="50">
        <v>8</v>
      </c>
      <c r="O26" s="51">
        <v>192</v>
      </c>
      <c r="P26" s="50">
        <v>6.4</v>
      </c>
      <c r="Q26" s="32">
        <v>38.4</v>
      </c>
      <c r="R26" s="32">
        <v>883664</v>
      </c>
      <c r="S26" s="32">
        <v>6810</v>
      </c>
      <c r="T26" s="32">
        <v>301</v>
      </c>
      <c r="U26" s="32">
        <v>4151663</v>
      </c>
      <c r="V26" s="48" t="s">
        <v>370</v>
      </c>
    </row>
    <row r="27" spans="1:22">
      <c r="A27" s="22">
        <v>39</v>
      </c>
      <c r="B27" s="20">
        <v>43302.8817361111</v>
      </c>
      <c r="C27" s="21">
        <v>43302</v>
      </c>
      <c r="D27" s="19">
        <v>29997164</v>
      </c>
      <c r="E27" s="22">
        <v>355</v>
      </c>
      <c r="F27" s="39">
        <v>1120</v>
      </c>
      <c r="G27" s="19">
        <v>802681069</v>
      </c>
      <c r="H27" s="22">
        <v>47683</v>
      </c>
      <c r="I27" s="28" t="s">
        <v>358</v>
      </c>
      <c r="J27" s="19">
        <v>1</v>
      </c>
      <c r="K27" s="19">
        <v>105</v>
      </c>
      <c r="L27" s="19">
        <v>10505</v>
      </c>
      <c r="M27" s="29">
        <v>70</v>
      </c>
      <c r="N27" s="30">
        <v>16</v>
      </c>
      <c r="O27" s="31">
        <v>1120</v>
      </c>
      <c r="P27" s="30">
        <v>12.5</v>
      </c>
      <c r="Q27" s="19">
        <v>245</v>
      </c>
      <c r="R27" s="19" t="s">
        <v>156</v>
      </c>
      <c r="S27" s="19">
        <v>990467</v>
      </c>
      <c r="T27" s="19">
        <v>301</v>
      </c>
      <c r="U27" s="19">
        <v>4156487</v>
      </c>
      <c r="V27" s="28" t="s">
        <v>362</v>
      </c>
    </row>
    <row r="28" spans="1:22">
      <c r="A28" s="35">
        <v>40</v>
      </c>
      <c r="B28" s="36">
        <v>43303.5069907407</v>
      </c>
      <c r="C28" s="37">
        <v>43303</v>
      </c>
      <c r="D28" s="32">
        <v>30006166</v>
      </c>
      <c r="E28" s="35">
        <v>385</v>
      </c>
      <c r="F28" s="38">
        <v>1015</v>
      </c>
      <c r="G28" s="32">
        <v>802842960</v>
      </c>
      <c r="H28" s="35">
        <v>47683</v>
      </c>
      <c r="I28" s="48" t="s">
        <v>358</v>
      </c>
      <c r="J28" s="32">
        <v>1</v>
      </c>
      <c r="K28" s="32">
        <v>105</v>
      </c>
      <c r="L28" s="32">
        <v>10505</v>
      </c>
      <c r="M28" s="49">
        <v>70</v>
      </c>
      <c r="N28" s="50">
        <v>14.5</v>
      </c>
      <c r="O28" s="51">
        <v>1015</v>
      </c>
      <c r="P28" s="50">
        <v>12.5</v>
      </c>
      <c r="Q28" s="32">
        <v>140</v>
      </c>
      <c r="R28" s="32" t="s">
        <v>156</v>
      </c>
      <c r="S28" s="32">
        <v>7317</v>
      </c>
      <c r="T28" s="32">
        <v>301</v>
      </c>
      <c r="U28" s="32">
        <v>4157021</v>
      </c>
      <c r="V28" s="48" t="s">
        <v>359</v>
      </c>
    </row>
    <row r="29" spans="1:22">
      <c r="A29" s="22">
        <v>41</v>
      </c>
      <c r="B29" s="20">
        <v>43303.4916550926</v>
      </c>
      <c r="C29" s="21">
        <v>43303</v>
      </c>
      <c r="D29" s="19">
        <v>30005511</v>
      </c>
      <c r="E29" s="22">
        <v>724</v>
      </c>
      <c r="F29" s="39">
        <v>3050.02</v>
      </c>
      <c r="G29" s="19">
        <v>802832105</v>
      </c>
      <c r="H29" s="22">
        <v>49969</v>
      </c>
      <c r="I29" s="28" t="s">
        <v>373</v>
      </c>
      <c r="J29" s="19">
        <v>1</v>
      </c>
      <c r="K29" s="19">
        <v>102</v>
      </c>
      <c r="L29" s="19">
        <v>10201</v>
      </c>
      <c r="M29" s="29">
        <v>8</v>
      </c>
      <c r="N29" s="30">
        <v>20.25</v>
      </c>
      <c r="O29" s="31">
        <v>162</v>
      </c>
      <c r="P29" s="30">
        <v>19</v>
      </c>
      <c r="Q29" s="19">
        <v>10</v>
      </c>
      <c r="R29" s="19">
        <v>845552</v>
      </c>
      <c r="S29" s="19">
        <v>10930</v>
      </c>
      <c r="T29" s="19">
        <v>301</v>
      </c>
      <c r="U29" s="19">
        <v>4142060</v>
      </c>
      <c r="V29" s="28" t="s">
        <v>382</v>
      </c>
    </row>
    <row r="30" spans="1:22">
      <c r="A30" s="22">
        <v>42</v>
      </c>
      <c r="B30" s="20">
        <v>43303.4916550926</v>
      </c>
      <c r="C30" s="21">
        <v>43303</v>
      </c>
      <c r="D30" s="19">
        <v>30005511</v>
      </c>
      <c r="E30" s="22">
        <v>724</v>
      </c>
      <c r="F30" s="39">
        <v>3050.02</v>
      </c>
      <c r="G30" s="19">
        <v>802831970</v>
      </c>
      <c r="H30" s="22">
        <v>38127</v>
      </c>
      <c r="I30" s="28" t="s">
        <v>383</v>
      </c>
      <c r="J30" s="19">
        <v>1</v>
      </c>
      <c r="K30" s="19">
        <v>102</v>
      </c>
      <c r="L30" s="19">
        <v>10201</v>
      </c>
      <c r="M30" s="29">
        <v>6</v>
      </c>
      <c r="N30" s="30">
        <v>18</v>
      </c>
      <c r="O30" s="31">
        <v>108</v>
      </c>
      <c r="P30" s="30">
        <v>11.6</v>
      </c>
      <c r="Q30" s="19">
        <v>38.4</v>
      </c>
      <c r="R30" s="19">
        <v>845552</v>
      </c>
      <c r="S30" s="19">
        <v>10930</v>
      </c>
      <c r="T30" s="19">
        <v>301</v>
      </c>
      <c r="U30" s="19">
        <v>4148710</v>
      </c>
      <c r="V30" s="28" t="s">
        <v>384</v>
      </c>
    </row>
    <row r="31" spans="1:22">
      <c r="A31" s="22">
        <v>43</v>
      </c>
      <c r="B31" s="20">
        <v>43303.4916550926</v>
      </c>
      <c r="C31" s="21">
        <v>43303</v>
      </c>
      <c r="D31" s="19">
        <v>30005511</v>
      </c>
      <c r="E31" s="22">
        <v>724</v>
      </c>
      <c r="F31" s="39">
        <v>3050.02</v>
      </c>
      <c r="G31" s="19">
        <v>802831910</v>
      </c>
      <c r="H31" s="22">
        <v>47683</v>
      </c>
      <c r="I31" s="28" t="s">
        <v>358</v>
      </c>
      <c r="J31" s="19">
        <v>1</v>
      </c>
      <c r="K31" s="19">
        <v>105</v>
      </c>
      <c r="L31" s="19">
        <v>10505</v>
      </c>
      <c r="M31" s="29">
        <v>70</v>
      </c>
      <c r="N31" s="30">
        <v>16.5</v>
      </c>
      <c r="O31" s="31">
        <v>1155</v>
      </c>
      <c r="P31" s="30">
        <v>12.5</v>
      </c>
      <c r="Q31" s="19">
        <v>280</v>
      </c>
      <c r="R31" s="19">
        <v>845552</v>
      </c>
      <c r="S31" s="19">
        <v>10930</v>
      </c>
      <c r="T31" s="19">
        <v>301</v>
      </c>
      <c r="U31" s="19">
        <v>4157021</v>
      </c>
      <c r="V31" s="28" t="s">
        <v>359</v>
      </c>
    </row>
    <row r="32" spans="1:22">
      <c r="A32" s="22">
        <v>44</v>
      </c>
      <c r="B32" s="20">
        <v>43303.4916550926</v>
      </c>
      <c r="C32" s="21">
        <v>43303</v>
      </c>
      <c r="D32" s="19">
        <v>30005511</v>
      </c>
      <c r="E32" s="22">
        <v>724</v>
      </c>
      <c r="F32" s="39">
        <v>3050.02</v>
      </c>
      <c r="G32" s="19">
        <v>802835321</v>
      </c>
      <c r="H32" s="22">
        <v>9909329</v>
      </c>
      <c r="I32" s="28" t="s">
        <v>364</v>
      </c>
      <c r="J32" s="19">
        <v>9</v>
      </c>
      <c r="K32" s="19">
        <v>999</v>
      </c>
      <c r="L32" s="19">
        <v>99999</v>
      </c>
      <c r="M32" s="29">
        <v>1</v>
      </c>
      <c r="N32" s="30" t="s">
        <v>156</v>
      </c>
      <c r="O32" s="31">
        <v>0</v>
      </c>
      <c r="P32" s="30">
        <v>0</v>
      </c>
      <c r="Q32" s="19">
        <v>0</v>
      </c>
      <c r="R32" s="19">
        <v>845552</v>
      </c>
      <c r="S32" s="19">
        <v>10930</v>
      </c>
      <c r="T32" s="19">
        <v>301</v>
      </c>
      <c r="U32" s="19">
        <v>1200042701</v>
      </c>
      <c r="V32" s="28" t="s">
        <v>365</v>
      </c>
    </row>
    <row r="33" spans="1:22">
      <c r="A33" s="22">
        <v>45</v>
      </c>
      <c r="B33" s="20">
        <v>43303.4916550926</v>
      </c>
      <c r="C33" s="21">
        <v>43303</v>
      </c>
      <c r="D33" s="19">
        <v>30005511</v>
      </c>
      <c r="E33" s="22">
        <v>724</v>
      </c>
      <c r="F33" s="39">
        <v>3050.02</v>
      </c>
      <c r="G33" s="19">
        <v>802832217</v>
      </c>
      <c r="H33" s="22">
        <v>110737</v>
      </c>
      <c r="I33" s="28" t="s">
        <v>385</v>
      </c>
      <c r="J33" s="19">
        <v>1</v>
      </c>
      <c r="K33" s="19">
        <v>104</v>
      </c>
      <c r="L33" s="19">
        <v>10407</v>
      </c>
      <c r="M33" s="29">
        <v>5</v>
      </c>
      <c r="N33" s="30">
        <v>15.004</v>
      </c>
      <c r="O33" s="31">
        <v>75.02</v>
      </c>
      <c r="P33" s="30">
        <v>10.6</v>
      </c>
      <c r="Q33" s="19">
        <v>22.02</v>
      </c>
      <c r="R33" s="19">
        <v>845552</v>
      </c>
      <c r="S33" s="19">
        <v>10930</v>
      </c>
      <c r="T33" s="19">
        <v>301</v>
      </c>
      <c r="U33" s="19">
        <v>4143240</v>
      </c>
      <c r="V33" s="28" t="s">
        <v>386</v>
      </c>
    </row>
    <row r="34" spans="1:22">
      <c r="A34" s="22">
        <v>46</v>
      </c>
      <c r="B34" s="20">
        <v>43303.4916550926</v>
      </c>
      <c r="C34" s="21">
        <v>43303</v>
      </c>
      <c r="D34" s="19">
        <v>30005511</v>
      </c>
      <c r="E34" s="22">
        <v>724</v>
      </c>
      <c r="F34" s="39">
        <v>3050.02</v>
      </c>
      <c r="G34" s="19">
        <v>802831351</v>
      </c>
      <c r="H34" s="22">
        <v>58138</v>
      </c>
      <c r="I34" s="28" t="s">
        <v>356</v>
      </c>
      <c r="J34" s="19">
        <v>1</v>
      </c>
      <c r="K34" s="19">
        <v>123</v>
      </c>
      <c r="L34" s="19">
        <v>12305</v>
      </c>
      <c r="M34" s="29">
        <v>13</v>
      </c>
      <c r="N34" s="30">
        <v>5</v>
      </c>
      <c r="O34" s="31">
        <v>65</v>
      </c>
      <c r="P34" s="30">
        <v>3.9</v>
      </c>
      <c r="Q34" s="19">
        <v>14.3</v>
      </c>
      <c r="R34" s="19">
        <v>845552</v>
      </c>
      <c r="S34" s="19">
        <v>10930</v>
      </c>
      <c r="T34" s="19">
        <v>301</v>
      </c>
      <c r="U34" s="19">
        <v>4160843</v>
      </c>
      <c r="V34" s="28" t="s">
        <v>387</v>
      </c>
    </row>
    <row r="35" spans="1:22">
      <c r="A35" s="22">
        <v>47</v>
      </c>
      <c r="B35" s="20">
        <v>43303.4916550926</v>
      </c>
      <c r="C35" s="21">
        <v>43303</v>
      </c>
      <c r="D35" s="19">
        <v>30005511</v>
      </c>
      <c r="E35" s="22">
        <v>724</v>
      </c>
      <c r="F35" s="39">
        <v>3050.02</v>
      </c>
      <c r="G35" s="19">
        <v>802831173</v>
      </c>
      <c r="H35" s="22">
        <v>58138</v>
      </c>
      <c r="I35" s="28" t="s">
        <v>356</v>
      </c>
      <c r="J35" s="19">
        <v>1</v>
      </c>
      <c r="K35" s="19">
        <v>123</v>
      </c>
      <c r="L35" s="19">
        <v>12305</v>
      </c>
      <c r="M35" s="29">
        <v>42</v>
      </c>
      <c r="N35" s="30">
        <v>5</v>
      </c>
      <c r="O35" s="31">
        <v>210</v>
      </c>
      <c r="P35" s="30">
        <v>3.9</v>
      </c>
      <c r="Q35" s="19">
        <v>46.2</v>
      </c>
      <c r="R35" s="19">
        <v>845552</v>
      </c>
      <c r="S35" s="19">
        <v>10930</v>
      </c>
      <c r="T35" s="19">
        <v>301</v>
      </c>
      <c r="U35" s="19">
        <v>4161806</v>
      </c>
      <c r="V35" s="28" t="s">
        <v>388</v>
      </c>
    </row>
    <row r="36" spans="1:22">
      <c r="A36" s="22">
        <v>48</v>
      </c>
      <c r="B36" s="20">
        <v>43303.4916550926</v>
      </c>
      <c r="C36" s="21">
        <v>43303</v>
      </c>
      <c r="D36" s="19">
        <v>30005511</v>
      </c>
      <c r="E36" s="22">
        <v>724</v>
      </c>
      <c r="F36" s="39">
        <v>3050.02</v>
      </c>
      <c r="G36" s="19">
        <v>802835091</v>
      </c>
      <c r="H36" s="22">
        <v>58138</v>
      </c>
      <c r="I36" s="28" t="s">
        <v>356</v>
      </c>
      <c r="J36" s="19">
        <v>1</v>
      </c>
      <c r="K36" s="19">
        <v>123</v>
      </c>
      <c r="L36" s="19">
        <v>12305</v>
      </c>
      <c r="M36" s="29">
        <v>10</v>
      </c>
      <c r="N36" s="30">
        <v>5</v>
      </c>
      <c r="O36" s="31">
        <v>50</v>
      </c>
      <c r="P36" s="30">
        <v>3.9</v>
      </c>
      <c r="Q36" s="19">
        <v>11</v>
      </c>
      <c r="R36" s="19">
        <v>845552</v>
      </c>
      <c r="S36" s="19">
        <v>10930</v>
      </c>
      <c r="T36" s="19">
        <v>301</v>
      </c>
      <c r="U36" s="19">
        <v>4160843</v>
      </c>
      <c r="V36" s="28" t="s">
        <v>387</v>
      </c>
    </row>
    <row r="37" spans="1:22">
      <c r="A37" s="22">
        <v>49</v>
      </c>
      <c r="B37" s="20">
        <v>43303.4916550926</v>
      </c>
      <c r="C37" s="21">
        <v>43303</v>
      </c>
      <c r="D37" s="19">
        <v>30005511</v>
      </c>
      <c r="E37" s="22">
        <v>724</v>
      </c>
      <c r="F37" s="39">
        <v>3050.02</v>
      </c>
      <c r="G37" s="19">
        <v>802832175</v>
      </c>
      <c r="H37" s="22">
        <v>1985</v>
      </c>
      <c r="I37" s="28" t="s">
        <v>376</v>
      </c>
      <c r="J37" s="19">
        <v>1</v>
      </c>
      <c r="K37" s="19">
        <v>123</v>
      </c>
      <c r="L37" s="19">
        <v>12309</v>
      </c>
      <c r="M37" s="29">
        <v>1</v>
      </c>
      <c r="N37" s="30">
        <v>50</v>
      </c>
      <c r="O37" s="31">
        <v>50</v>
      </c>
      <c r="P37" s="30">
        <v>30.86</v>
      </c>
      <c r="Q37" s="19">
        <v>19.14</v>
      </c>
      <c r="R37" s="19">
        <v>845552</v>
      </c>
      <c r="S37" s="19">
        <v>10930</v>
      </c>
      <c r="T37" s="19">
        <v>301</v>
      </c>
      <c r="U37" s="19">
        <v>4119396</v>
      </c>
      <c r="V37" s="28" t="s">
        <v>389</v>
      </c>
    </row>
    <row r="38" spans="1:22">
      <c r="A38" s="22">
        <v>50</v>
      </c>
      <c r="B38" s="20">
        <v>43303.4916550926</v>
      </c>
      <c r="C38" s="21">
        <v>43303</v>
      </c>
      <c r="D38" s="19">
        <v>30005511</v>
      </c>
      <c r="E38" s="22">
        <v>724</v>
      </c>
      <c r="F38" s="39">
        <v>3050.02</v>
      </c>
      <c r="G38" s="19">
        <v>802835320</v>
      </c>
      <c r="H38" s="22">
        <v>9910912</v>
      </c>
      <c r="I38" s="28" t="s">
        <v>390</v>
      </c>
      <c r="J38" s="19" t="s">
        <v>156</v>
      </c>
      <c r="K38" s="19" t="s">
        <v>156</v>
      </c>
      <c r="L38" s="19" t="s">
        <v>156</v>
      </c>
      <c r="M38" s="29">
        <v>5</v>
      </c>
      <c r="N38" s="30" t="s">
        <v>156</v>
      </c>
      <c r="O38" s="31">
        <v>0</v>
      </c>
      <c r="P38" s="30">
        <v>0</v>
      </c>
      <c r="Q38" s="19">
        <v>0</v>
      </c>
      <c r="R38" s="19">
        <v>845552</v>
      </c>
      <c r="S38" s="19">
        <v>10930</v>
      </c>
      <c r="T38" s="19">
        <v>301</v>
      </c>
      <c r="U38" s="19">
        <v>1200074424</v>
      </c>
      <c r="V38" s="28" t="s">
        <v>365</v>
      </c>
    </row>
    <row r="39" spans="1:22">
      <c r="A39" s="22">
        <v>51</v>
      </c>
      <c r="B39" s="20">
        <v>43303.4916550926</v>
      </c>
      <c r="C39" s="21">
        <v>43303</v>
      </c>
      <c r="D39" s="19">
        <v>30005511</v>
      </c>
      <c r="E39" s="22">
        <v>724</v>
      </c>
      <c r="F39" s="39">
        <v>3050.02</v>
      </c>
      <c r="G39" s="19">
        <v>802831021</v>
      </c>
      <c r="H39" s="22">
        <v>58138</v>
      </c>
      <c r="I39" s="28" t="s">
        <v>356</v>
      </c>
      <c r="J39" s="19">
        <v>1</v>
      </c>
      <c r="K39" s="19">
        <v>123</v>
      </c>
      <c r="L39" s="19">
        <v>12305</v>
      </c>
      <c r="M39" s="29">
        <v>235</v>
      </c>
      <c r="N39" s="30">
        <v>5</v>
      </c>
      <c r="O39" s="31">
        <v>1175</v>
      </c>
      <c r="P39" s="30">
        <v>3.95</v>
      </c>
      <c r="Q39" s="19">
        <v>246.75</v>
      </c>
      <c r="R39" s="19">
        <v>845552</v>
      </c>
      <c r="S39" s="19">
        <v>10930</v>
      </c>
      <c r="T39" s="19">
        <v>301</v>
      </c>
      <c r="U39" s="19">
        <v>4163551</v>
      </c>
      <c r="V39" s="28" t="s">
        <v>391</v>
      </c>
    </row>
    <row r="40" spans="1:22">
      <c r="A40" s="35">
        <v>52</v>
      </c>
      <c r="B40" s="36">
        <v>43303.5471643519</v>
      </c>
      <c r="C40" s="37">
        <v>43303</v>
      </c>
      <c r="D40" s="32">
        <v>30006784</v>
      </c>
      <c r="E40" s="35">
        <v>341</v>
      </c>
      <c r="F40" s="38">
        <v>2477.54</v>
      </c>
      <c r="G40" s="32">
        <v>802858163</v>
      </c>
      <c r="H40" s="35">
        <v>1836</v>
      </c>
      <c r="I40" s="48" t="s">
        <v>371</v>
      </c>
      <c r="J40" s="32">
        <v>1</v>
      </c>
      <c r="K40" s="32">
        <v>105</v>
      </c>
      <c r="L40" s="32">
        <v>10505</v>
      </c>
      <c r="M40" s="49">
        <v>2</v>
      </c>
      <c r="N40" s="50">
        <v>13</v>
      </c>
      <c r="O40" s="51">
        <v>26</v>
      </c>
      <c r="P40" s="50">
        <v>5</v>
      </c>
      <c r="Q40" s="32">
        <v>16</v>
      </c>
      <c r="R40" s="32" t="s">
        <v>156</v>
      </c>
      <c r="S40" s="32">
        <v>4187</v>
      </c>
      <c r="T40" s="32">
        <v>301</v>
      </c>
      <c r="U40" s="32">
        <v>4161652</v>
      </c>
      <c r="V40" s="48" t="s">
        <v>392</v>
      </c>
    </row>
    <row r="41" spans="1:22">
      <c r="A41" s="35">
        <v>53</v>
      </c>
      <c r="B41" s="36">
        <v>43303.5471643519</v>
      </c>
      <c r="C41" s="37">
        <v>43303</v>
      </c>
      <c r="D41" s="32">
        <v>30006784</v>
      </c>
      <c r="E41" s="35">
        <v>341</v>
      </c>
      <c r="F41" s="38">
        <v>2477.54</v>
      </c>
      <c r="G41" s="32">
        <v>802858129</v>
      </c>
      <c r="H41" s="35">
        <v>1836</v>
      </c>
      <c r="I41" s="48" t="s">
        <v>371</v>
      </c>
      <c r="J41" s="32">
        <v>1</v>
      </c>
      <c r="K41" s="32">
        <v>105</v>
      </c>
      <c r="L41" s="32">
        <v>10505</v>
      </c>
      <c r="M41" s="49">
        <v>4</v>
      </c>
      <c r="N41" s="50">
        <v>0.01</v>
      </c>
      <c r="O41" s="51">
        <v>0.04</v>
      </c>
      <c r="P41" s="50">
        <v>5</v>
      </c>
      <c r="Q41" s="32">
        <v>-19.96</v>
      </c>
      <c r="R41" s="32" t="s">
        <v>156</v>
      </c>
      <c r="S41" s="32">
        <v>4187</v>
      </c>
      <c r="T41" s="32">
        <v>301</v>
      </c>
      <c r="U41" s="32">
        <v>4085560</v>
      </c>
      <c r="V41" s="48" t="s">
        <v>393</v>
      </c>
    </row>
    <row r="42" spans="1:22">
      <c r="A42" s="35">
        <v>54</v>
      </c>
      <c r="B42" s="36">
        <v>43303.5471643519</v>
      </c>
      <c r="C42" s="37">
        <v>43303</v>
      </c>
      <c r="D42" s="32">
        <v>30006784</v>
      </c>
      <c r="E42" s="35">
        <v>341</v>
      </c>
      <c r="F42" s="38">
        <v>2477.54</v>
      </c>
      <c r="G42" s="32">
        <v>802858174</v>
      </c>
      <c r="H42" s="35">
        <v>1836</v>
      </c>
      <c r="I42" s="48" t="s">
        <v>371</v>
      </c>
      <c r="J42" s="32">
        <v>1</v>
      </c>
      <c r="K42" s="32">
        <v>105</v>
      </c>
      <c r="L42" s="32">
        <v>10505</v>
      </c>
      <c r="M42" s="49">
        <v>1</v>
      </c>
      <c r="N42" s="50">
        <v>13</v>
      </c>
      <c r="O42" s="51">
        <v>13</v>
      </c>
      <c r="P42" s="50">
        <v>5</v>
      </c>
      <c r="Q42" s="32">
        <v>8</v>
      </c>
      <c r="R42" s="32" t="s">
        <v>156</v>
      </c>
      <c r="S42" s="32">
        <v>4187</v>
      </c>
      <c r="T42" s="32">
        <v>301</v>
      </c>
      <c r="U42" s="32">
        <v>4094238</v>
      </c>
      <c r="V42" s="48" t="s">
        <v>394</v>
      </c>
    </row>
    <row r="43" spans="1:22">
      <c r="A43" s="35">
        <v>55</v>
      </c>
      <c r="B43" s="36">
        <v>43303.5471643519</v>
      </c>
      <c r="C43" s="37">
        <v>43303</v>
      </c>
      <c r="D43" s="32">
        <v>30006784</v>
      </c>
      <c r="E43" s="35">
        <v>341</v>
      </c>
      <c r="F43" s="38">
        <v>2477.54</v>
      </c>
      <c r="G43" s="32">
        <v>802858141</v>
      </c>
      <c r="H43" s="35">
        <v>1836</v>
      </c>
      <c r="I43" s="48" t="s">
        <v>371</v>
      </c>
      <c r="J43" s="32">
        <v>1</v>
      </c>
      <c r="K43" s="32">
        <v>105</v>
      </c>
      <c r="L43" s="32">
        <v>10505</v>
      </c>
      <c r="M43" s="49">
        <v>3</v>
      </c>
      <c r="N43" s="50">
        <v>13</v>
      </c>
      <c r="O43" s="51">
        <v>39</v>
      </c>
      <c r="P43" s="50">
        <v>5</v>
      </c>
      <c r="Q43" s="32">
        <v>24</v>
      </c>
      <c r="R43" s="32" t="s">
        <v>156</v>
      </c>
      <c r="S43" s="32">
        <v>4187</v>
      </c>
      <c r="T43" s="32">
        <v>301</v>
      </c>
      <c r="U43" s="32">
        <v>4159926</v>
      </c>
      <c r="V43" s="48" t="s">
        <v>395</v>
      </c>
    </row>
    <row r="44" spans="1:22">
      <c r="A44" s="35">
        <v>56</v>
      </c>
      <c r="B44" s="36">
        <v>43303.5471643519</v>
      </c>
      <c r="C44" s="37">
        <v>43303</v>
      </c>
      <c r="D44" s="32">
        <v>30006784</v>
      </c>
      <c r="E44" s="35">
        <v>341</v>
      </c>
      <c r="F44" s="38">
        <v>2477.54</v>
      </c>
      <c r="G44" s="32">
        <v>802857367</v>
      </c>
      <c r="H44" s="35">
        <v>14567</v>
      </c>
      <c r="I44" s="48" t="s">
        <v>354</v>
      </c>
      <c r="J44" s="32">
        <v>1</v>
      </c>
      <c r="K44" s="32">
        <v>105</v>
      </c>
      <c r="L44" s="32">
        <v>10505</v>
      </c>
      <c r="M44" s="49">
        <v>8</v>
      </c>
      <c r="N44" s="50">
        <v>3.6</v>
      </c>
      <c r="O44" s="51">
        <v>28.8</v>
      </c>
      <c r="P44" s="50">
        <v>3.2</v>
      </c>
      <c r="Q44" s="32">
        <v>3.2</v>
      </c>
      <c r="R44" s="32" t="s">
        <v>156</v>
      </c>
      <c r="S44" s="32">
        <v>4187</v>
      </c>
      <c r="T44" s="32">
        <v>301</v>
      </c>
      <c r="U44" s="32">
        <v>4162359</v>
      </c>
      <c r="V44" s="48" t="s">
        <v>396</v>
      </c>
    </row>
    <row r="45" spans="1:22">
      <c r="A45" s="35">
        <v>57</v>
      </c>
      <c r="B45" s="36">
        <v>43303.5471643519</v>
      </c>
      <c r="C45" s="37">
        <v>43303</v>
      </c>
      <c r="D45" s="32">
        <v>30006784</v>
      </c>
      <c r="E45" s="35">
        <v>341</v>
      </c>
      <c r="F45" s="38">
        <v>2477.54</v>
      </c>
      <c r="G45" s="32">
        <v>802857056</v>
      </c>
      <c r="H45" s="35">
        <v>14567</v>
      </c>
      <c r="I45" s="48" t="s">
        <v>354</v>
      </c>
      <c r="J45" s="32">
        <v>1</v>
      </c>
      <c r="K45" s="32">
        <v>105</v>
      </c>
      <c r="L45" s="32">
        <v>10505</v>
      </c>
      <c r="M45" s="49">
        <v>1</v>
      </c>
      <c r="N45" s="50">
        <v>3.6</v>
      </c>
      <c r="O45" s="51">
        <v>3.6</v>
      </c>
      <c r="P45" s="50">
        <v>3.2</v>
      </c>
      <c r="Q45" s="32">
        <v>0.4</v>
      </c>
      <c r="R45" s="32" t="s">
        <v>156</v>
      </c>
      <c r="S45" s="32">
        <v>4187</v>
      </c>
      <c r="T45" s="32">
        <v>301</v>
      </c>
      <c r="U45" s="32">
        <v>4156085</v>
      </c>
      <c r="V45" s="48" t="s">
        <v>397</v>
      </c>
    </row>
    <row r="46" spans="1:22">
      <c r="A46" s="35">
        <v>58</v>
      </c>
      <c r="B46" s="36">
        <v>43303.5471643519</v>
      </c>
      <c r="C46" s="37">
        <v>43303</v>
      </c>
      <c r="D46" s="32">
        <v>30006784</v>
      </c>
      <c r="E46" s="35">
        <v>341</v>
      </c>
      <c r="F46" s="38">
        <v>2477.54</v>
      </c>
      <c r="G46" s="32">
        <v>802857061</v>
      </c>
      <c r="H46" s="35">
        <v>14567</v>
      </c>
      <c r="I46" s="48" t="s">
        <v>354</v>
      </c>
      <c r="J46" s="32">
        <v>1</v>
      </c>
      <c r="K46" s="32">
        <v>105</v>
      </c>
      <c r="L46" s="32">
        <v>10505</v>
      </c>
      <c r="M46" s="49">
        <v>1</v>
      </c>
      <c r="N46" s="50">
        <v>3.6</v>
      </c>
      <c r="O46" s="51">
        <v>3.6</v>
      </c>
      <c r="P46" s="50">
        <v>3.2</v>
      </c>
      <c r="Q46" s="32">
        <v>0.4</v>
      </c>
      <c r="R46" s="32" t="s">
        <v>156</v>
      </c>
      <c r="S46" s="32">
        <v>4187</v>
      </c>
      <c r="T46" s="32">
        <v>301</v>
      </c>
      <c r="U46" s="32">
        <v>4156085</v>
      </c>
      <c r="V46" s="48" t="s">
        <v>397</v>
      </c>
    </row>
    <row r="47" spans="1:22">
      <c r="A47" s="35">
        <v>59</v>
      </c>
      <c r="B47" s="36">
        <v>43303.5471643519</v>
      </c>
      <c r="C47" s="37">
        <v>43303</v>
      </c>
      <c r="D47" s="32">
        <v>30006784</v>
      </c>
      <c r="E47" s="35">
        <v>341</v>
      </c>
      <c r="F47" s="38">
        <v>2477.54</v>
      </c>
      <c r="G47" s="32">
        <v>802856694</v>
      </c>
      <c r="H47" s="35">
        <v>47683</v>
      </c>
      <c r="I47" s="48" t="s">
        <v>358</v>
      </c>
      <c r="J47" s="32">
        <v>1</v>
      </c>
      <c r="K47" s="32">
        <v>105</v>
      </c>
      <c r="L47" s="32">
        <v>10505</v>
      </c>
      <c r="M47" s="49">
        <v>75</v>
      </c>
      <c r="N47" s="50">
        <v>16</v>
      </c>
      <c r="O47" s="51">
        <v>1200</v>
      </c>
      <c r="P47" s="50">
        <v>12.5</v>
      </c>
      <c r="Q47" s="32">
        <v>262.5</v>
      </c>
      <c r="R47" s="32" t="s">
        <v>156</v>
      </c>
      <c r="S47" s="32">
        <v>4187</v>
      </c>
      <c r="T47" s="32">
        <v>301</v>
      </c>
      <c r="U47" s="32">
        <v>4157021</v>
      </c>
      <c r="V47" s="48" t="s">
        <v>359</v>
      </c>
    </row>
    <row r="48" spans="1:22">
      <c r="A48" s="35">
        <v>60</v>
      </c>
      <c r="B48" s="36">
        <v>43303.5471643519</v>
      </c>
      <c r="C48" s="37">
        <v>43303</v>
      </c>
      <c r="D48" s="32">
        <v>30006784</v>
      </c>
      <c r="E48" s="35">
        <v>341</v>
      </c>
      <c r="F48" s="38">
        <v>2477.54</v>
      </c>
      <c r="G48" s="32">
        <v>802856305</v>
      </c>
      <c r="H48" s="35">
        <v>35102</v>
      </c>
      <c r="I48" s="48" t="s">
        <v>373</v>
      </c>
      <c r="J48" s="32">
        <v>1</v>
      </c>
      <c r="K48" s="32">
        <v>102</v>
      </c>
      <c r="L48" s="32">
        <v>10201</v>
      </c>
      <c r="M48" s="49">
        <v>65</v>
      </c>
      <c r="N48" s="50">
        <v>17.9</v>
      </c>
      <c r="O48" s="51">
        <v>1163.5</v>
      </c>
      <c r="P48" s="50">
        <v>15.5</v>
      </c>
      <c r="Q48" s="32">
        <v>156</v>
      </c>
      <c r="R48" s="32" t="s">
        <v>156</v>
      </c>
      <c r="S48" s="32">
        <v>4187</v>
      </c>
      <c r="T48" s="32">
        <v>301</v>
      </c>
      <c r="U48" s="32">
        <v>4157713</v>
      </c>
      <c r="V48" s="48" t="s">
        <v>398</v>
      </c>
    </row>
    <row r="49" spans="1:22">
      <c r="A49" s="22">
        <v>61</v>
      </c>
      <c r="B49" s="20">
        <v>43303.5056134259</v>
      </c>
      <c r="C49" s="21">
        <v>43303</v>
      </c>
      <c r="D49" s="19">
        <v>30006102</v>
      </c>
      <c r="E49" s="22">
        <v>385</v>
      </c>
      <c r="F49" s="39">
        <v>1314</v>
      </c>
      <c r="G49" s="19">
        <v>802841965</v>
      </c>
      <c r="H49" s="22">
        <v>47683</v>
      </c>
      <c r="I49" s="28" t="s">
        <v>358</v>
      </c>
      <c r="J49" s="19">
        <v>1</v>
      </c>
      <c r="K49" s="19">
        <v>105</v>
      </c>
      <c r="L49" s="19">
        <v>10505</v>
      </c>
      <c r="M49" s="29">
        <v>90</v>
      </c>
      <c r="N49" s="30">
        <v>14.6</v>
      </c>
      <c r="O49" s="31">
        <v>1314</v>
      </c>
      <c r="P49" s="30">
        <v>12.5</v>
      </c>
      <c r="Q49" s="19">
        <v>189</v>
      </c>
      <c r="R49" s="19" t="s">
        <v>156</v>
      </c>
      <c r="S49" s="19">
        <v>7317</v>
      </c>
      <c r="T49" s="19">
        <v>301</v>
      </c>
      <c r="U49" s="19">
        <v>4128560</v>
      </c>
      <c r="V49" s="28" t="s">
        <v>369</v>
      </c>
    </row>
    <row r="50" spans="1:22">
      <c r="A50" s="35">
        <v>62</v>
      </c>
      <c r="B50" s="36">
        <v>43303.6471643519</v>
      </c>
      <c r="C50" s="37">
        <v>43303</v>
      </c>
      <c r="D50" s="32">
        <v>30009626</v>
      </c>
      <c r="E50" s="35">
        <v>511</v>
      </c>
      <c r="F50" s="38">
        <v>1050</v>
      </c>
      <c r="G50" s="32">
        <v>802922272</v>
      </c>
      <c r="H50" s="35">
        <v>47683</v>
      </c>
      <c r="I50" s="48" t="s">
        <v>358</v>
      </c>
      <c r="J50" s="32">
        <v>1</v>
      </c>
      <c r="K50" s="32">
        <v>105</v>
      </c>
      <c r="L50" s="32">
        <v>10505</v>
      </c>
      <c r="M50" s="49">
        <v>25</v>
      </c>
      <c r="N50" s="50">
        <v>15.0004</v>
      </c>
      <c r="O50" s="51">
        <v>375.01</v>
      </c>
      <c r="P50" s="50">
        <v>12.5</v>
      </c>
      <c r="Q50" s="32">
        <v>62.51</v>
      </c>
      <c r="R50" s="32">
        <v>4136543</v>
      </c>
      <c r="S50" s="32">
        <v>5527</v>
      </c>
      <c r="T50" s="32">
        <v>301</v>
      </c>
      <c r="U50" s="32">
        <v>4106609</v>
      </c>
      <c r="V50" s="48" t="s">
        <v>363</v>
      </c>
    </row>
    <row r="51" spans="1:22">
      <c r="A51" s="35">
        <v>63</v>
      </c>
      <c r="B51" s="36">
        <v>43303.6471643519</v>
      </c>
      <c r="C51" s="37">
        <v>43303</v>
      </c>
      <c r="D51" s="32">
        <v>30009626</v>
      </c>
      <c r="E51" s="35">
        <v>511</v>
      </c>
      <c r="F51" s="38">
        <v>1050</v>
      </c>
      <c r="G51" s="32">
        <v>802922323</v>
      </c>
      <c r="H51" s="35">
        <v>47683</v>
      </c>
      <c r="I51" s="48" t="s">
        <v>358</v>
      </c>
      <c r="J51" s="32">
        <v>1</v>
      </c>
      <c r="K51" s="32">
        <v>105</v>
      </c>
      <c r="L51" s="32">
        <v>10505</v>
      </c>
      <c r="M51" s="49">
        <v>20</v>
      </c>
      <c r="N51" s="50">
        <v>15</v>
      </c>
      <c r="O51" s="51">
        <v>300</v>
      </c>
      <c r="P51" s="50">
        <v>12.5</v>
      </c>
      <c r="Q51" s="32">
        <v>50</v>
      </c>
      <c r="R51" s="32">
        <v>4136543</v>
      </c>
      <c r="S51" s="32">
        <v>11602</v>
      </c>
      <c r="T51" s="32">
        <v>301</v>
      </c>
      <c r="U51" s="32">
        <v>4157021</v>
      </c>
      <c r="V51" s="48" t="s">
        <v>359</v>
      </c>
    </row>
    <row r="52" spans="1:22">
      <c r="A52" s="35">
        <v>64</v>
      </c>
      <c r="B52" s="36">
        <v>43303.6471643519</v>
      </c>
      <c r="C52" s="37">
        <v>43303</v>
      </c>
      <c r="D52" s="32">
        <v>30009626</v>
      </c>
      <c r="E52" s="35">
        <v>511</v>
      </c>
      <c r="F52" s="38">
        <v>1050</v>
      </c>
      <c r="G52" s="32">
        <v>802922224</v>
      </c>
      <c r="H52" s="35">
        <v>47683</v>
      </c>
      <c r="I52" s="48" t="s">
        <v>358</v>
      </c>
      <c r="J52" s="32">
        <v>1</v>
      </c>
      <c r="K52" s="32">
        <v>105</v>
      </c>
      <c r="L52" s="32">
        <v>10505</v>
      </c>
      <c r="M52" s="49">
        <v>25</v>
      </c>
      <c r="N52" s="50">
        <v>14.9996</v>
      </c>
      <c r="O52" s="51">
        <v>374.99</v>
      </c>
      <c r="P52" s="50">
        <v>12.5</v>
      </c>
      <c r="Q52" s="32">
        <v>62.49</v>
      </c>
      <c r="R52" s="32">
        <v>4136543</v>
      </c>
      <c r="S52" s="32">
        <v>9209</v>
      </c>
      <c r="T52" s="32">
        <v>301</v>
      </c>
      <c r="U52" s="32">
        <v>4160102</v>
      </c>
      <c r="V52" s="48" t="s">
        <v>375</v>
      </c>
    </row>
    <row r="53" spans="1:22">
      <c r="A53" s="22">
        <v>65</v>
      </c>
      <c r="B53" s="20">
        <v>43304.6279861111</v>
      </c>
      <c r="C53" s="21">
        <v>43304</v>
      </c>
      <c r="D53" s="19">
        <v>30025151</v>
      </c>
      <c r="E53" s="22">
        <v>746</v>
      </c>
      <c r="F53" s="39">
        <v>1270.34</v>
      </c>
      <c r="G53" s="19">
        <v>803291853</v>
      </c>
      <c r="H53" s="22">
        <v>37803</v>
      </c>
      <c r="I53" s="28" t="s">
        <v>383</v>
      </c>
      <c r="J53" s="19">
        <v>1</v>
      </c>
      <c r="K53" s="19">
        <v>102</v>
      </c>
      <c r="L53" s="19">
        <v>10201</v>
      </c>
      <c r="M53" s="29">
        <v>1</v>
      </c>
      <c r="N53" s="30">
        <v>24.51</v>
      </c>
      <c r="O53" s="31">
        <v>24.51</v>
      </c>
      <c r="P53" s="30">
        <v>15.4</v>
      </c>
      <c r="Q53" s="19">
        <v>9.11</v>
      </c>
      <c r="R53" s="19" t="s">
        <v>156</v>
      </c>
      <c r="S53" s="19">
        <v>8068</v>
      </c>
      <c r="T53" s="19">
        <v>301</v>
      </c>
      <c r="U53" s="19">
        <v>4140035</v>
      </c>
      <c r="V53" s="28" t="s">
        <v>399</v>
      </c>
    </row>
    <row r="54" spans="1:22">
      <c r="A54" s="22">
        <v>66</v>
      </c>
      <c r="B54" s="20">
        <v>43304.6279861111</v>
      </c>
      <c r="C54" s="21">
        <v>43304</v>
      </c>
      <c r="D54" s="19">
        <v>30025151</v>
      </c>
      <c r="E54" s="22">
        <v>746</v>
      </c>
      <c r="F54" s="39">
        <v>1270.34</v>
      </c>
      <c r="G54" s="19">
        <v>803291936</v>
      </c>
      <c r="H54" s="22">
        <v>47683</v>
      </c>
      <c r="I54" s="28" t="s">
        <v>358</v>
      </c>
      <c r="J54" s="19">
        <v>1</v>
      </c>
      <c r="K54" s="19">
        <v>105</v>
      </c>
      <c r="L54" s="19">
        <v>10505</v>
      </c>
      <c r="M54" s="29">
        <v>10</v>
      </c>
      <c r="N54" s="30">
        <v>15.656</v>
      </c>
      <c r="O54" s="31">
        <v>156.56</v>
      </c>
      <c r="P54" s="30">
        <v>12.5</v>
      </c>
      <c r="Q54" s="19">
        <v>31.56</v>
      </c>
      <c r="R54" s="19" t="s">
        <v>156</v>
      </c>
      <c r="S54" s="19">
        <v>4081</v>
      </c>
      <c r="T54" s="19">
        <v>301</v>
      </c>
      <c r="U54" s="19">
        <v>4128560</v>
      </c>
      <c r="V54" s="28" t="s">
        <v>369</v>
      </c>
    </row>
    <row r="55" spans="1:22">
      <c r="A55" s="22">
        <v>67</v>
      </c>
      <c r="B55" s="20">
        <v>43304.6279861111</v>
      </c>
      <c r="C55" s="21">
        <v>43304</v>
      </c>
      <c r="D55" s="19">
        <v>30025151</v>
      </c>
      <c r="E55" s="22">
        <v>746</v>
      </c>
      <c r="F55" s="39">
        <v>1270.34</v>
      </c>
      <c r="G55" s="19">
        <v>803291964</v>
      </c>
      <c r="H55" s="22">
        <v>47683</v>
      </c>
      <c r="I55" s="28" t="s">
        <v>358</v>
      </c>
      <c r="J55" s="19">
        <v>1</v>
      </c>
      <c r="K55" s="19">
        <v>105</v>
      </c>
      <c r="L55" s="19">
        <v>10505</v>
      </c>
      <c r="M55" s="29">
        <v>10</v>
      </c>
      <c r="N55" s="30">
        <v>15.656</v>
      </c>
      <c r="O55" s="31">
        <v>156.56</v>
      </c>
      <c r="P55" s="30">
        <v>12.5</v>
      </c>
      <c r="Q55" s="19">
        <v>31.56</v>
      </c>
      <c r="R55" s="19" t="s">
        <v>156</v>
      </c>
      <c r="S55" s="19">
        <v>4081</v>
      </c>
      <c r="T55" s="19">
        <v>301</v>
      </c>
      <c r="U55" s="19">
        <v>4128560</v>
      </c>
      <c r="V55" s="28" t="s">
        <v>369</v>
      </c>
    </row>
    <row r="56" spans="1:22">
      <c r="A56" s="22">
        <v>68</v>
      </c>
      <c r="B56" s="20">
        <v>43304.6279861111</v>
      </c>
      <c r="C56" s="21">
        <v>43304</v>
      </c>
      <c r="D56" s="19">
        <v>30025151</v>
      </c>
      <c r="E56" s="22">
        <v>746</v>
      </c>
      <c r="F56" s="39">
        <v>1270.34</v>
      </c>
      <c r="G56" s="19">
        <v>803292005</v>
      </c>
      <c r="H56" s="22">
        <v>47683</v>
      </c>
      <c r="I56" s="28" t="s">
        <v>358</v>
      </c>
      <c r="J56" s="19">
        <v>1</v>
      </c>
      <c r="K56" s="19">
        <v>105</v>
      </c>
      <c r="L56" s="19">
        <v>10505</v>
      </c>
      <c r="M56" s="29">
        <v>20</v>
      </c>
      <c r="N56" s="30">
        <v>15.6555</v>
      </c>
      <c r="O56" s="31">
        <v>313.11</v>
      </c>
      <c r="P56" s="30">
        <v>12.5</v>
      </c>
      <c r="Q56" s="19">
        <v>63.11</v>
      </c>
      <c r="R56" s="19" t="s">
        <v>156</v>
      </c>
      <c r="S56" s="19">
        <v>8068</v>
      </c>
      <c r="T56" s="19">
        <v>301</v>
      </c>
      <c r="U56" s="19">
        <v>4128560</v>
      </c>
      <c r="V56" s="28" t="s">
        <v>369</v>
      </c>
    </row>
    <row r="57" spans="1:22">
      <c r="A57" s="22">
        <v>69</v>
      </c>
      <c r="B57" s="20">
        <v>43304.6279861111</v>
      </c>
      <c r="C57" s="21">
        <v>43304</v>
      </c>
      <c r="D57" s="19">
        <v>30025151</v>
      </c>
      <c r="E57" s="22">
        <v>746</v>
      </c>
      <c r="F57" s="39">
        <v>1270.34</v>
      </c>
      <c r="G57" s="19">
        <v>803292028</v>
      </c>
      <c r="H57" s="22">
        <v>47683</v>
      </c>
      <c r="I57" s="28" t="s">
        <v>358</v>
      </c>
      <c r="J57" s="19">
        <v>1</v>
      </c>
      <c r="K57" s="19">
        <v>105</v>
      </c>
      <c r="L57" s="19">
        <v>10505</v>
      </c>
      <c r="M57" s="29">
        <v>20</v>
      </c>
      <c r="N57" s="30">
        <v>15.6555</v>
      </c>
      <c r="O57" s="31">
        <v>313.11</v>
      </c>
      <c r="P57" s="30">
        <v>12.5</v>
      </c>
      <c r="Q57" s="19">
        <v>63.11</v>
      </c>
      <c r="R57" s="19" t="s">
        <v>156</v>
      </c>
      <c r="S57" s="19">
        <v>8068</v>
      </c>
      <c r="T57" s="19">
        <v>301</v>
      </c>
      <c r="U57" s="19">
        <v>4128560</v>
      </c>
      <c r="V57" s="28" t="s">
        <v>369</v>
      </c>
    </row>
    <row r="58" spans="1:22">
      <c r="A58" s="22">
        <v>70</v>
      </c>
      <c r="B58" s="20">
        <v>43304.6279861111</v>
      </c>
      <c r="C58" s="21">
        <v>43304</v>
      </c>
      <c r="D58" s="19">
        <v>30025151</v>
      </c>
      <c r="E58" s="22">
        <v>746</v>
      </c>
      <c r="F58" s="39">
        <v>1270.34</v>
      </c>
      <c r="G58" s="19">
        <v>803292169</v>
      </c>
      <c r="H58" s="22">
        <v>47683</v>
      </c>
      <c r="I58" s="28" t="s">
        <v>358</v>
      </c>
      <c r="J58" s="19">
        <v>1</v>
      </c>
      <c r="K58" s="19">
        <v>105</v>
      </c>
      <c r="L58" s="19">
        <v>10505</v>
      </c>
      <c r="M58" s="29">
        <v>10</v>
      </c>
      <c r="N58" s="30">
        <v>15.656</v>
      </c>
      <c r="O58" s="31">
        <v>156.56</v>
      </c>
      <c r="P58" s="30">
        <v>12.5</v>
      </c>
      <c r="Q58" s="19">
        <v>31.56</v>
      </c>
      <c r="R58" s="19" t="s">
        <v>156</v>
      </c>
      <c r="S58" s="19">
        <v>11103</v>
      </c>
      <c r="T58" s="19">
        <v>301</v>
      </c>
      <c r="U58" s="19">
        <v>4128560</v>
      </c>
      <c r="V58" s="28" t="s">
        <v>369</v>
      </c>
    </row>
    <row r="59" spans="1:22">
      <c r="A59" s="22">
        <v>71</v>
      </c>
      <c r="B59" s="20">
        <v>43304.6279861111</v>
      </c>
      <c r="C59" s="21">
        <v>43304</v>
      </c>
      <c r="D59" s="19">
        <v>30025151</v>
      </c>
      <c r="E59" s="22">
        <v>746</v>
      </c>
      <c r="F59" s="39">
        <v>1270.34</v>
      </c>
      <c r="G59" s="19">
        <v>803292292</v>
      </c>
      <c r="H59" s="22">
        <v>66747</v>
      </c>
      <c r="I59" s="28" t="s">
        <v>400</v>
      </c>
      <c r="J59" s="19">
        <v>1</v>
      </c>
      <c r="K59" s="19">
        <v>106</v>
      </c>
      <c r="L59" s="19">
        <v>10604</v>
      </c>
      <c r="M59" s="29">
        <v>2</v>
      </c>
      <c r="N59" s="30">
        <v>7.29</v>
      </c>
      <c r="O59" s="31">
        <v>14.58</v>
      </c>
      <c r="P59" s="30">
        <v>8.5</v>
      </c>
      <c r="Q59" s="19">
        <v>-2.42</v>
      </c>
      <c r="R59" s="19" t="s">
        <v>156</v>
      </c>
      <c r="S59" s="19">
        <v>11103</v>
      </c>
      <c r="T59" s="19">
        <v>301</v>
      </c>
      <c r="U59" s="19">
        <v>4155368</v>
      </c>
      <c r="V59" s="28" t="s">
        <v>401</v>
      </c>
    </row>
    <row r="60" spans="1:22">
      <c r="A60" s="22">
        <v>72</v>
      </c>
      <c r="B60" s="20">
        <v>43304.6279861111</v>
      </c>
      <c r="C60" s="21">
        <v>43304</v>
      </c>
      <c r="D60" s="19">
        <v>30025151</v>
      </c>
      <c r="E60" s="22">
        <v>746</v>
      </c>
      <c r="F60" s="39">
        <v>1270.34</v>
      </c>
      <c r="G60" s="19">
        <v>803292346</v>
      </c>
      <c r="H60" s="22">
        <v>66747</v>
      </c>
      <c r="I60" s="28" t="s">
        <v>400</v>
      </c>
      <c r="J60" s="19">
        <v>1</v>
      </c>
      <c r="K60" s="19">
        <v>106</v>
      </c>
      <c r="L60" s="19">
        <v>10604</v>
      </c>
      <c r="M60" s="29">
        <v>1</v>
      </c>
      <c r="N60" s="30">
        <v>12.64</v>
      </c>
      <c r="O60" s="31">
        <v>12.64</v>
      </c>
      <c r="P60" s="30">
        <v>8.5</v>
      </c>
      <c r="Q60" s="19">
        <v>4.14</v>
      </c>
      <c r="R60" s="19" t="s">
        <v>156</v>
      </c>
      <c r="S60" s="19">
        <v>11103</v>
      </c>
      <c r="T60" s="19">
        <v>301</v>
      </c>
      <c r="U60" s="19">
        <v>4159025</v>
      </c>
      <c r="V60" s="28" t="s">
        <v>402</v>
      </c>
    </row>
    <row r="61" spans="1:22">
      <c r="A61" s="22">
        <v>73</v>
      </c>
      <c r="B61" s="20">
        <v>43304.6279861111</v>
      </c>
      <c r="C61" s="21">
        <v>43304</v>
      </c>
      <c r="D61" s="19">
        <v>30025151</v>
      </c>
      <c r="E61" s="22">
        <v>746</v>
      </c>
      <c r="F61" s="39">
        <v>1270.34</v>
      </c>
      <c r="G61" s="19">
        <v>803291877</v>
      </c>
      <c r="H61" s="22">
        <v>37803</v>
      </c>
      <c r="I61" s="28" t="s">
        <v>383</v>
      </c>
      <c r="J61" s="19">
        <v>1</v>
      </c>
      <c r="K61" s="19">
        <v>102</v>
      </c>
      <c r="L61" s="19">
        <v>10201</v>
      </c>
      <c r="M61" s="29">
        <v>2</v>
      </c>
      <c r="N61" s="30">
        <v>24.54</v>
      </c>
      <c r="O61" s="31">
        <v>49.08</v>
      </c>
      <c r="P61" s="30">
        <v>15.4</v>
      </c>
      <c r="Q61" s="19">
        <v>18.28</v>
      </c>
      <c r="R61" s="19" t="s">
        <v>156</v>
      </c>
      <c r="S61" s="19">
        <v>4081</v>
      </c>
      <c r="T61" s="19">
        <v>301</v>
      </c>
      <c r="U61" s="19">
        <v>4149292</v>
      </c>
      <c r="V61" s="28" t="s">
        <v>403</v>
      </c>
    </row>
    <row r="62" spans="1:22">
      <c r="A62" s="22">
        <v>74</v>
      </c>
      <c r="B62" s="20">
        <v>43304.6279861111</v>
      </c>
      <c r="C62" s="21">
        <v>43304</v>
      </c>
      <c r="D62" s="19">
        <v>30025151</v>
      </c>
      <c r="E62" s="22">
        <v>746</v>
      </c>
      <c r="F62" s="39">
        <v>1270.34</v>
      </c>
      <c r="G62" s="19">
        <v>803291899</v>
      </c>
      <c r="H62" s="22">
        <v>37803</v>
      </c>
      <c r="I62" s="28" t="s">
        <v>383</v>
      </c>
      <c r="J62" s="19">
        <v>1</v>
      </c>
      <c r="K62" s="19">
        <v>102</v>
      </c>
      <c r="L62" s="19">
        <v>10201</v>
      </c>
      <c r="M62" s="29">
        <v>3</v>
      </c>
      <c r="N62" s="30">
        <v>24.5433333333</v>
      </c>
      <c r="O62" s="31">
        <v>73.63</v>
      </c>
      <c r="P62" s="30">
        <v>15.4</v>
      </c>
      <c r="Q62" s="19">
        <v>27.4299999999</v>
      </c>
      <c r="R62" s="19" t="s">
        <v>156</v>
      </c>
      <c r="S62" s="19">
        <v>8068</v>
      </c>
      <c r="T62" s="19">
        <v>301</v>
      </c>
      <c r="U62" s="19">
        <v>4149292</v>
      </c>
      <c r="V62" s="28" t="s">
        <v>403</v>
      </c>
    </row>
    <row r="63" spans="1:22">
      <c r="A63" s="35">
        <v>75</v>
      </c>
      <c r="B63" s="36">
        <v>43304.8466666667</v>
      </c>
      <c r="C63" s="37">
        <v>43304</v>
      </c>
      <c r="D63" s="32">
        <v>30032600</v>
      </c>
      <c r="E63" s="35">
        <v>514</v>
      </c>
      <c r="F63" s="38">
        <v>1120</v>
      </c>
      <c r="G63" s="32">
        <v>803442955</v>
      </c>
      <c r="H63" s="35">
        <v>47683</v>
      </c>
      <c r="I63" s="48" t="s">
        <v>358</v>
      </c>
      <c r="J63" s="32">
        <v>1</v>
      </c>
      <c r="K63" s="32">
        <v>105</v>
      </c>
      <c r="L63" s="32">
        <v>10505</v>
      </c>
      <c r="M63" s="49">
        <v>70</v>
      </c>
      <c r="N63" s="50">
        <v>16</v>
      </c>
      <c r="O63" s="51">
        <v>1120</v>
      </c>
      <c r="P63" s="50">
        <v>12.5</v>
      </c>
      <c r="Q63" s="32">
        <v>245</v>
      </c>
      <c r="R63" s="32">
        <v>3505501</v>
      </c>
      <c r="S63" s="32">
        <v>4330</v>
      </c>
      <c r="T63" s="32">
        <v>301</v>
      </c>
      <c r="U63" s="32">
        <v>4160102</v>
      </c>
      <c r="V63" s="48" t="s">
        <v>375</v>
      </c>
    </row>
    <row r="64" spans="1:22">
      <c r="A64" s="22">
        <v>76</v>
      </c>
      <c r="B64" s="20">
        <v>43302.5859375</v>
      </c>
      <c r="C64" s="21">
        <v>43302</v>
      </c>
      <c r="D64" s="19">
        <v>29989553</v>
      </c>
      <c r="E64" s="22">
        <v>571</v>
      </c>
      <c r="F64" s="39">
        <v>1246</v>
      </c>
      <c r="G64" s="19">
        <v>802497821</v>
      </c>
      <c r="H64" s="22">
        <v>46836</v>
      </c>
      <c r="I64" s="28" t="s">
        <v>356</v>
      </c>
      <c r="J64" s="19">
        <v>1</v>
      </c>
      <c r="K64" s="19">
        <v>123</v>
      </c>
      <c r="L64" s="19">
        <v>12305</v>
      </c>
      <c r="M64" s="29">
        <v>23</v>
      </c>
      <c r="N64" s="30">
        <v>0</v>
      </c>
      <c r="O64" s="31">
        <v>0</v>
      </c>
      <c r="P64" s="30">
        <v>3.8</v>
      </c>
      <c r="Q64" s="19">
        <v>-87.4</v>
      </c>
      <c r="R64" s="19">
        <v>4495321</v>
      </c>
      <c r="S64" s="19">
        <v>6454</v>
      </c>
      <c r="T64" s="19">
        <v>301</v>
      </c>
      <c r="U64" s="19">
        <v>4161658</v>
      </c>
      <c r="V64" s="28" t="s">
        <v>404</v>
      </c>
    </row>
    <row r="65" spans="1:22">
      <c r="A65" s="22">
        <v>77</v>
      </c>
      <c r="B65" s="20">
        <v>43302.5859375</v>
      </c>
      <c r="C65" s="21">
        <v>43302</v>
      </c>
      <c r="D65" s="19">
        <v>29989553</v>
      </c>
      <c r="E65" s="22">
        <v>571</v>
      </c>
      <c r="F65" s="39">
        <v>1246</v>
      </c>
      <c r="G65" s="19">
        <v>802497813</v>
      </c>
      <c r="H65" s="22">
        <v>47683</v>
      </c>
      <c r="I65" s="28" t="s">
        <v>358</v>
      </c>
      <c r="J65" s="19">
        <v>1</v>
      </c>
      <c r="K65" s="19">
        <v>105</v>
      </c>
      <c r="L65" s="19">
        <v>10505</v>
      </c>
      <c r="M65" s="29">
        <v>69</v>
      </c>
      <c r="N65" s="30">
        <v>17.8</v>
      </c>
      <c r="O65" s="31">
        <v>1228.2</v>
      </c>
      <c r="P65" s="30">
        <v>12.5</v>
      </c>
      <c r="Q65" s="19">
        <v>365.7</v>
      </c>
      <c r="R65" s="19">
        <v>4495321</v>
      </c>
      <c r="S65" s="19">
        <v>6454</v>
      </c>
      <c r="T65" s="19">
        <v>301</v>
      </c>
      <c r="U65" s="19">
        <v>4128556</v>
      </c>
      <c r="V65" s="28" t="s">
        <v>405</v>
      </c>
    </row>
    <row r="66" spans="1:22">
      <c r="A66" s="22">
        <v>78</v>
      </c>
      <c r="B66" s="20">
        <v>43302.5859375</v>
      </c>
      <c r="C66" s="21">
        <v>43302</v>
      </c>
      <c r="D66" s="19">
        <v>29989553</v>
      </c>
      <c r="E66" s="22">
        <v>571</v>
      </c>
      <c r="F66" s="39">
        <v>1246</v>
      </c>
      <c r="G66" s="19">
        <v>802498171</v>
      </c>
      <c r="H66" s="22">
        <v>47683</v>
      </c>
      <c r="I66" s="28" t="s">
        <v>358</v>
      </c>
      <c r="J66" s="19">
        <v>1</v>
      </c>
      <c r="K66" s="19">
        <v>105</v>
      </c>
      <c r="L66" s="19">
        <v>10505</v>
      </c>
      <c r="M66" s="29">
        <v>1</v>
      </c>
      <c r="N66" s="30">
        <v>17.8</v>
      </c>
      <c r="O66" s="31">
        <v>17.8</v>
      </c>
      <c r="P66" s="30">
        <v>12.5</v>
      </c>
      <c r="Q66" s="19">
        <v>5.3</v>
      </c>
      <c r="R66" s="19">
        <v>4495321</v>
      </c>
      <c r="S66" s="19">
        <v>6454</v>
      </c>
      <c r="T66" s="19">
        <v>301</v>
      </c>
      <c r="U66" s="19">
        <v>4128556</v>
      </c>
      <c r="V66" s="28" t="s">
        <v>405</v>
      </c>
    </row>
    <row r="67" spans="1:22">
      <c r="A67" s="35">
        <v>79</v>
      </c>
      <c r="B67" s="36">
        <v>43304.4243634259</v>
      </c>
      <c r="C67" s="37">
        <v>43304</v>
      </c>
      <c r="D67" s="32">
        <v>30020830</v>
      </c>
      <c r="E67" s="35">
        <v>581</v>
      </c>
      <c r="F67" s="38">
        <v>1881.97</v>
      </c>
      <c r="G67" s="32">
        <v>803156597</v>
      </c>
      <c r="H67" s="35">
        <v>1818</v>
      </c>
      <c r="I67" s="48" t="s">
        <v>356</v>
      </c>
      <c r="J67" s="32">
        <v>1</v>
      </c>
      <c r="K67" s="32">
        <v>123</v>
      </c>
      <c r="L67" s="32">
        <v>12305</v>
      </c>
      <c r="M67" s="49">
        <v>60</v>
      </c>
      <c r="N67" s="50">
        <v>2.8</v>
      </c>
      <c r="O67" s="51">
        <v>168</v>
      </c>
      <c r="P67" s="50">
        <v>2.4</v>
      </c>
      <c r="Q67" s="32">
        <v>24</v>
      </c>
      <c r="R67" s="32" t="s">
        <v>156</v>
      </c>
      <c r="S67" s="32">
        <v>5641</v>
      </c>
      <c r="T67" s="32">
        <v>301</v>
      </c>
      <c r="U67" s="32">
        <v>4160130</v>
      </c>
      <c r="V67" s="48" t="s">
        <v>406</v>
      </c>
    </row>
    <row r="68" spans="1:22">
      <c r="A68" s="35">
        <v>80</v>
      </c>
      <c r="B68" s="36">
        <v>43304.4243634259</v>
      </c>
      <c r="C68" s="37">
        <v>43304</v>
      </c>
      <c r="D68" s="32">
        <v>30020830</v>
      </c>
      <c r="E68" s="35">
        <v>581</v>
      </c>
      <c r="F68" s="38">
        <v>1881.97</v>
      </c>
      <c r="G68" s="32">
        <v>803156344</v>
      </c>
      <c r="H68" s="35">
        <v>47683</v>
      </c>
      <c r="I68" s="48" t="s">
        <v>358</v>
      </c>
      <c r="J68" s="32">
        <v>1</v>
      </c>
      <c r="K68" s="32">
        <v>105</v>
      </c>
      <c r="L68" s="32">
        <v>10505</v>
      </c>
      <c r="M68" s="49">
        <v>35</v>
      </c>
      <c r="N68" s="50">
        <v>16</v>
      </c>
      <c r="O68" s="51">
        <v>560</v>
      </c>
      <c r="P68" s="50">
        <v>12.5</v>
      </c>
      <c r="Q68" s="32">
        <v>122.5</v>
      </c>
      <c r="R68" s="32" t="s">
        <v>156</v>
      </c>
      <c r="S68" s="32">
        <v>5641</v>
      </c>
      <c r="T68" s="32">
        <v>301</v>
      </c>
      <c r="U68" s="32">
        <v>4157021</v>
      </c>
      <c r="V68" s="48" t="s">
        <v>359</v>
      </c>
    </row>
    <row r="69" spans="1:22">
      <c r="A69" s="35">
        <v>81</v>
      </c>
      <c r="B69" s="36">
        <v>43304.4243634259</v>
      </c>
      <c r="C69" s="37">
        <v>43304</v>
      </c>
      <c r="D69" s="32">
        <v>30020830</v>
      </c>
      <c r="E69" s="35">
        <v>581</v>
      </c>
      <c r="F69" s="38">
        <v>1881.97</v>
      </c>
      <c r="G69" s="32">
        <v>803156459</v>
      </c>
      <c r="H69" s="35">
        <v>47683</v>
      </c>
      <c r="I69" s="48" t="s">
        <v>358</v>
      </c>
      <c r="J69" s="32">
        <v>1</v>
      </c>
      <c r="K69" s="32">
        <v>105</v>
      </c>
      <c r="L69" s="32">
        <v>10505</v>
      </c>
      <c r="M69" s="49">
        <v>35</v>
      </c>
      <c r="N69" s="50">
        <v>16</v>
      </c>
      <c r="O69" s="51">
        <v>560</v>
      </c>
      <c r="P69" s="50">
        <v>12.5</v>
      </c>
      <c r="Q69" s="32">
        <v>122.5</v>
      </c>
      <c r="R69" s="32" t="s">
        <v>156</v>
      </c>
      <c r="S69" s="32">
        <v>7279</v>
      </c>
      <c r="T69" s="32">
        <v>301</v>
      </c>
      <c r="U69" s="32">
        <v>4157021</v>
      </c>
      <c r="V69" s="48" t="s">
        <v>359</v>
      </c>
    </row>
    <row r="70" spans="1:22">
      <c r="A70" s="35">
        <v>82</v>
      </c>
      <c r="B70" s="36">
        <v>43304.4243634259</v>
      </c>
      <c r="C70" s="37">
        <v>43304</v>
      </c>
      <c r="D70" s="32">
        <v>30020830</v>
      </c>
      <c r="E70" s="35">
        <v>581</v>
      </c>
      <c r="F70" s="38">
        <v>1881.97</v>
      </c>
      <c r="G70" s="32">
        <v>803156918</v>
      </c>
      <c r="H70" s="35">
        <v>161757</v>
      </c>
      <c r="I70" s="48" t="s">
        <v>407</v>
      </c>
      <c r="J70" s="32">
        <v>7</v>
      </c>
      <c r="K70" s="32">
        <v>703</v>
      </c>
      <c r="L70" s="32">
        <v>70303</v>
      </c>
      <c r="M70" s="49">
        <v>29</v>
      </c>
      <c r="N70" s="50">
        <v>9.9</v>
      </c>
      <c r="O70" s="51">
        <v>287.1</v>
      </c>
      <c r="P70" s="50">
        <v>6</v>
      </c>
      <c r="Q70" s="32">
        <v>113.1</v>
      </c>
      <c r="R70" s="32" t="s">
        <v>156</v>
      </c>
      <c r="S70" s="32">
        <v>7279</v>
      </c>
      <c r="T70" s="32">
        <v>301</v>
      </c>
      <c r="U70" s="32">
        <v>4149578</v>
      </c>
      <c r="V70" s="48" t="s">
        <v>408</v>
      </c>
    </row>
    <row r="71" spans="1:22">
      <c r="A71" s="35">
        <v>83</v>
      </c>
      <c r="B71" s="36">
        <v>43304.4243634259</v>
      </c>
      <c r="C71" s="37">
        <v>43304</v>
      </c>
      <c r="D71" s="32">
        <v>30020830</v>
      </c>
      <c r="E71" s="35">
        <v>581</v>
      </c>
      <c r="F71" s="38">
        <v>1881.97</v>
      </c>
      <c r="G71" s="32">
        <v>803157285</v>
      </c>
      <c r="H71" s="35">
        <v>161757</v>
      </c>
      <c r="I71" s="48" t="s">
        <v>407</v>
      </c>
      <c r="J71" s="32">
        <v>7</v>
      </c>
      <c r="K71" s="32">
        <v>703</v>
      </c>
      <c r="L71" s="32">
        <v>70303</v>
      </c>
      <c r="M71" s="49">
        <v>1</v>
      </c>
      <c r="N71" s="50">
        <v>9.9</v>
      </c>
      <c r="O71" s="51">
        <v>9.9</v>
      </c>
      <c r="P71" s="50">
        <v>6</v>
      </c>
      <c r="Q71" s="32">
        <v>3.9</v>
      </c>
      <c r="R71" s="32" t="s">
        <v>156</v>
      </c>
      <c r="S71" s="32">
        <v>7279</v>
      </c>
      <c r="T71" s="32">
        <v>301</v>
      </c>
      <c r="U71" s="32">
        <v>4149578</v>
      </c>
      <c r="V71" s="48" t="s">
        <v>408</v>
      </c>
    </row>
    <row r="72" spans="1:22">
      <c r="A72" s="35">
        <v>84</v>
      </c>
      <c r="B72" s="36">
        <v>43304.4243634259</v>
      </c>
      <c r="C72" s="37">
        <v>43304</v>
      </c>
      <c r="D72" s="32">
        <v>30020830</v>
      </c>
      <c r="E72" s="35">
        <v>581</v>
      </c>
      <c r="F72" s="38">
        <v>1881.97</v>
      </c>
      <c r="G72" s="32">
        <v>803156809</v>
      </c>
      <c r="H72" s="35">
        <v>161757</v>
      </c>
      <c r="I72" s="48" t="s">
        <v>407</v>
      </c>
      <c r="J72" s="32">
        <v>7</v>
      </c>
      <c r="K72" s="32">
        <v>703</v>
      </c>
      <c r="L72" s="32">
        <v>70303</v>
      </c>
      <c r="M72" s="49">
        <v>30</v>
      </c>
      <c r="N72" s="50">
        <v>9.899</v>
      </c>
      <c r="O72" s="51">
        <v>296.97</v>
      </c>
      <c r="P72" s="50">
        <v>6</v>
      </c>
      <c r="Q72" s="32">
        <v>116.97</v>
      </c>
      <c r="R72" s="32" t="s">
        <v>156</v>
      </c>
      <c r="S72" s="32">
        <v>5641</v>
      </c>
      <c r="T72" s="32">
        <v>301</v>
      </c>
      <c r="U72" s="32">
        <v>4149578</v>
      </c>
      <c r="V72" s="48" t="s">
        <v>408</v>
      </c>
    </row>
    <row r="73" spans="1:22">
      <c r="A73" s="22">
        <v>85</v>
      </c>
      <c r="B73" s="20">
        <v>43304.6338310185</v>
      </c>
      <c r="C73" s="21">
        <v>43304</v>
      </c>
      <c r="D73" s="19">
        <v>30025071</v>
      </c>
      <c r="E73" s="22">
        <v>712</v>
      </c>
      <c r="F73" s="39">
        <v>1600</v>
      </c>
      <c r="G73" s="19">
        <v>803290101</v>
      </c>
      <c r="H73" s="22">
        <v>47683</v>
      </c>
      <c r="I73" s="28" t="s">
        <v>358</v>
      </c>
      <c r="J73" s="19">
        <v>1</v>
      </c>
      <c r="K73" s="19">
        <v>105</v>
      </c>
      <c r="L73" s="19">
        <v>10505</v>
      </c>
      <c r="M73" s="29">
        <v>100</v>
      </c>
      <c r="N73" s="30">
        <v>16</v>
      </c>
      <c r="O73" s="31">
        <v>1600</v>
      </c>
      <c r="P73" s="30">
        <v>12.5</v>
      </c>
      <c r="Q73" s="19">
        <v>350</v>
      </c>
      <c r="R73" s="19" t="s">
        <v>156</v>
      </c>
      <c r="S73" s="19">
        <v>7050</v>
      </c>
      <c r="T73" s="19">
        <v>301</v>
      </c>
      <c r="U73" s="19">
        <v>4157021</v>
      </c>
      <c r="V73" s="28" t="s">
        <v>359</v>
      </c>
    </row>
    <row r="74" spans="1:22">
      <c r="A74" s="35">
        <v>97</v>
      </c>
      <c r="B74" s="36">
        <v>43304.7071875</v>
      </c>
      <c r="C74" s="37">
        <v>43304</v>
      </c>
      <c r="D74" s="32">
        <v>30028438</v>
      </c>
      <c r="E74" s="35">
        <v>385</v>
      </c>
      <c r="F74" s="38">
        <v>1254</v>
      </c>
      <c r="G74" s="32">
        <v>803358022</v>
      </c>
      <c r="H74" s="35">
        <v>35102</v>
      </c>
      <c r="I74" s="48" t="s">
        <v>373</v>
      </c>
      <c r="J74" s="32">
        <v>1</v>
      </c>
      <c r="K74" s="32">
        <v>102</v>
      </c>
      <c r="L74" s="32">
        <v>10201</v>
      </c>
      <c r="M74" s="49">
        <v>11</v>
      </c>
      <c r="N74" s="50">
        <v>19</v>
      </c>
      <c r="O74" s="51">
        <v>209</v>
      </c>
      <c r="P74" s="50">
        <v>15.5</v>
      </c>
      <c r="Q74" s="32">
        <v>38.5</v>
      </c>
      <c r="R74" s="32" t="s">
        <v>156</v>
      </c>
      <c r="S74" s="32">
        <v>7317</v>
      </c>
      <c r="T74" s="32">
        <v>301</v>
      </c>
      <c r="U74" s="32">
        <v>4157009</v>
      </c>
      <c r="V74" s="48" t="s">
        <v>409</v>
      </c>
    </row>
    <row r="75" spans="1:22">
      <c r="A75" s="35">
        <v>98</v>
      </c>
      <c r="B75" s="36">
        <v>43304.7071875</v>
      </c>
      <c r="C75" s="37">
        <v>43304</v>
      </c>
      <c r="D75" s="32">
        <v>30028438</v>
      </c>
      <c r="E75" s="35">
        <v>385</v>
      </c>
      <c r="F75" s="38">
        <v>1254</v>
      </c>
      <c r="G75" s="32">
        <v>803357994</v>
      </c>
      <c r="H75" s="35">
        <v>35100</v>
      </c>
      <c r="I75" s="48" t="s">
        <v>410</v>
      </c>
      <c r="J75" s="32">
        <v>1</v>
      </c>
      <c r="K75" s="32">
        <v>105</v>
      </c>
      <c r="L75" s="32">
        <v>10503</v>
      </c>
      <c r="M75" s="49">
        <v>5</v>
      </c>
      <c r="N75" s="50">
        <v>17</v>
      </c>
      <c r="O75" s="51">
        <v>85</v>
      </c>
      <c r="P75" s="50">
        <v>12.5</v>
      </c>
      <c r="Q75" s="32">
        <v>22.5</v>
      </c>
      <c r="R75" s="32" t="s">
        <v>156</v>
      </c>
      <c r="S75" s="32">
        <v>7317</v>
      </c>
      <c r="T75" s="32">
        <v>301</v>
      </c>
      <c r="U75" s="32">
        <v>4151393</v>
      </c>
      <c r="V75" s="48" t="s">
        <v>411</v>
      </c>
    </row>
    <row r="76" spans="1:22">
      <c r="A76" s="35">
        <v>99</v>
      </c>
      <c r="B76" s="36">
        <v>43304.7071875</v>
      </c>
      <c r="C76" s="37">
        <v>43304</v>
      </c>
      <c r="D76" s="32">
        <v>30028438</v>
      </c>
      <c r="E76" s="35">
        <v>385</v>
      </c>
      <c r="F76" s="38">
        <v>1254</v>
      </c>
      <c r="G76" s="32">
        <v>803357868</v>
      </c>
      <c r="H76" s="35">
        <v>47683</v>
      </c>
      <c r="I76" s="48" t="s">
        <v>358</v>
      </c>
      <c r="J76" s="32">
        <v>1</v>
      </c>
      <c r="K76" s="32">
        <v>105</v>
      </c>
      <c r="L76" s="32">
        <v>10505</v>
      </c>
      <c r="M76" s="49">
        <v>58</v>
      </c>
      <c r="N76" s="50">
        <v>16.5517241379</v>
      </c>
      <c r="O76" s="51">
        <v>960</v>
      </c>
      <c r="P76" s="50">
        <v>12.5</v>
      </c>
      <c r="Q76" s="32">
        <v>234.9999999982</v>
      </c>
      <c r="R76" s="32" t="s">
        <v>156</v>
      </c>
      <c r="S76" s="32">
        <v>7317</v>
      </c>
      <c r="T76" s="32">
        <v>301</v>
      </c>
      <c r="U76" s="32">
        <v>4160102</v>
      </c>
      <c r="V76" s="48" t="s">
        <v>375</v>
      </c>
    </row>
    <row r="77" spans="1:22">
      <c r="A77" s="22">
        <v>105</v>
      </c>
      <c r="B77" s="20">
        <v>43302.5999189815</v>
      </c>
      <c r="C77" s="21">
        <v>43302</v>
      </c>
      <c r="D77" s="19">
        <v>29989812</v>
      </c>
      <c r="E77" s="22">
        <v>539</v>
      </c>
      <c r="F77" s="39">
        <v>1120</v>
      </c>
      <c r="G77" s="19">
        <v>802503996</v>
      </c>
      <c r="H77" s="22">
        <v>47683</v>
      </c>
      <c r="I77" s="28" t="s">
        <v>358</v>
      </c>
      <c r="J77" s="19">
        <v>1</v>
      </c>
      <c r="K77" s="19">
        <v>105</v>
      </c>
      <c r="L77" s="19">
        <v>10505</v>
      </c>
      <c r="M77" s="29">
        <v>35</v>
      </c>
      <c r="N77" s="30">
        <v>16</v>
      </c>
      <c r="O77" s="31">
        <v>560</v>
      </c>
      <c r="P77" s="30">
        <v>12.5</v>
      </c>
      <c r="Q77" s="19">
        <v>122.5</v>
      </c>
      <c r="R77" s="19" t="s">
        <v>156</v>
      </c>
      <c r="S77" s="19">
        <v>9320</v>
      </c>
      <c r="T77" s="19">
        <v>301</v>
      </c>
      <c r="U77" s="19">
        <v>4157021</v>
      </c>
      <c r="V77" s="28" t="s">
        <v>359</v>
      </c>
    </row>
    <row r="78" spans="1:22">
      <c r="A78" s="22">
        <v>106</v>
      </c>
      <c r="B78" s="20">
        <v>43302.5999189815</v>
      </c>
      <c r="C78" s="21">
        <v>43302</v>
      </c>
      <c r="D78" s="19">
        <v>29989812</v>
      </c>
      <c r="E78" s="22">
        <v>539</v>
      </c>
      <c r="F78" s="39">
        <v>1120</v>
      </c>
      <c r="G78" s="19">
        <v>802504025</v>
      </c>
      <c r="H78" s="22">
        <v>47683</v>
      </c>
      <c r="I78" s="28" t="s">
        <v>358</v>
      </c>
      <c r="J78" s="19">
        <v>1</v>
      </c>
      <c r="K78" s="19">
        <v>105</v>
      </c>
      <c r="L78" s="19">
        <v>10505</v>
      </c>
      <c r="M78" s="29">
        <v>35</v>
      </c>
      <c r="N78" s="30">
        <v>16</v>
      </c>
      <c r="O78" s="31">
        <v>560</v>
      </c>
      <c r="P78" s="30">
        <v>12.5</v>
      </c>
      <c r="Q78" s="19">
        <v>122.5</v>
      </c>
      <c r="R78" s="19" t="s">
        <v>156</v>
      </c>
      <c r="S78" s="19">
        <v>6733</v>
      </c>
      <c r="T78" s="19">
        <v>301</v>
      </c>
      <c r="U78" s="19">
        <v>4157021</v>
      </c>
      <c r="V78" s="28" t="s">
        <v>359</v>
      </c>
    </row>
    <row r="79" spans="1:22">
      <c r="A79" s="35">
        <v>107</v>
      </c>
      <c r="B79" s="36">
        <v>43303.5032523148</v>
      </c>
      <c r="C79" s="37">
        <v>43303</v>
      </c>
      <c r="D79" s="32">
        <v>30006079</v>
      </c>
      <c r="E79" s="35">
        <v>385</v>
      </c>
      <c r="F79" s="38">
        <v>1015</v>
      </c>
      <c r="G79" s="32">
        <v>802841633</v>
      </c>
      <c r="H79" s="35">
        <v>47683</v>
      </c>
      <c r="I79" s="48" t="s">
        <v>358</v>
      </c>
      <c r="J79" s="32">
        <v>1</v>
      </c>
      <c r="K79" s="32">
        <v>105</v>
      </c>
      <c r="L79" s="32">
        <v>10505</v>
      </c>
      <c r="M79" s="49">
        <v>70</v>
      </c>
      <c r="N79" s="50">
        <v>14.5</v>
      </c>
      <c r="O79" s="51">
        <v>1015</v>
      </c>
      <c r="P79" s="50">
        <v>12.5</v>
      </c>
      <c r="Q79" s="32">
        <v>140</v>
      </c>
      <c r="R79" s="32" t="s">
        <v>156</v>
      </c>
      <c r="S79" s="32">
        <v>7317</v>
      </c>
      <c r="T79" s="32">
        <v>301</v>
      </c>
      <c r="U79" s="32">
        <v>4157021</v>
      </c>
      <c r="V79" s="48" t="s">
        <v>359</v>
      </c>
    </row>
    <row r="80" spans="1:22">
      <c r="A80" s="22">
        <v>108</v>
      </c>
      <c r="B80" s="20">
        <v>43303.6249652778</v>
      </c>
      <c r="C80" s="21">
        <v>43303</v>
      </c>
      <c r="D80" s="19">
        <v>30009205</v>
      </c>
      <c r="E80" s="22">
        <v>732</v>
      </c>
      <c r="F80" s="39">
        <v>918</v>
      </c>
      <c r="G80" s="19">
        <v>802909943</v>
      </c>
      <c r="H80" s="22">
        <v>19559</v>
      </c>
      <c r="I80" s="28" t="s">
        <v>354</v>
      </c>
      <c r="J80" s="19">
        <v>1</v>
      </c>
      <c r="K80" s="19">
        <v>105</v>
      </c>
      <c r="L80" s="19">
        <v>10505</v>
      </c>
      <c r="M80" s="29">
        <v>1</v>
      </c>
      <c r="N80" s="30">
        <v>3</v>
      </c>
      <c r="O80" s="31">
        <v>3</v>
      </c>
      <c r="P80" s="30">
        <v>1.6</v>
      </c>
      <c r="Q80" s="19">
        <v>1.4</v>
      </c>
      <c r="R80" s="19" t="s">
        <v>156</v>
      </c>
      <c r="S80" s="19">
        <v>9138</v>
      </c>
      <c r="T80" s="19">
        <v>301</v>
      </c>
      <c r="U80" s="19">
        <v>4158475</v>
      </c>
      <c r="V80" s="28" t="s">
        <v>412</v>
      </c>
    </row>
    <row r="81" spans="1:22">
      <c r="A81" s="22">
        <v>109</v>
      </c>
      <c r="B81" s="20">
        <v>43303.6249652778</v>
      </c>
      <c r="C81" s="21">
        <v>43303</v>
      </c>
      <c r="D81" s="19">
        <v>30009205</v>
      </c>
      <c r="E81" s="22">
        <v>732</v>
      </c>
      <c r="F81" s="39">
        <v>918</v>
      </c>
      <c r="G81" s="19">
        <v>802909813</v>
      </c>
      <c r="H81" s="22">
        <v>1846</v>
      </c>
      <c r="I81" s="28" t="s">
        <v>358</v>
      </c>
      <c r="J81" s="19">
        <v>1</v>
      </c>
      <c r="K81" s="19">
        <v>105</v>
      </c>
      <c r="L81" s="19">
        <v>10505</v>
      </c>
      <c r="M81" s="29">
        <v>120</v>
      </c>
      <c r="N81" s="30">
        <v>7.5</v>
      </c>
      <c r="O81" s="31">
        <v>900</v>
      </c>
      <c r="P81" s="30">
        <v>6.4</v>
      </c>
      <c r="Q81" s="19">
        <v>132</v>
      </c>
      <c r="R81" s="19" t="s">
        <v>156</v>
      </c>
      <c r="S81" s="19">
        <v>9138</v>
      </c>
      <c r="T81" s="19">
        <v>301</v>
      </c>
      <c r="U81" s="19">
        <v>4151663</v>
      </c>
      <c r="V81" s="28" t="s">
        <v>370</v>
      </c>
    </row>
    <row r="82" spans="1:22">
      <c r="A82" s="22">
        <v>110</v>
      </c>
      <c r="B82" s="20">
        <v>43303.6249652778</v>
      </c>
      <c r="C82" s="21">
        <v>43303</v>
      </c>
      <c r="D82" s="19">
        <v>30009205</v>
      </c>
      <c r="E82" s="22">
        <v>732</v>
      </c>
      <c r="F82" s="39">
        <v>918</v>
      </c>
      <c r="G82" s="19">
        <v>802909834</v>
      </c>
      <c r="H82" s="22">
        <v>19559</v>
      </c>
      <c r="I82" s="28" t="s">
        <v>354</v>
      </c>
      <c r="J82" s="19">
        <v>1</v>
      </c>
      <c r="K82" s="19">
        <v>105</v>
      </c>
      <c r="L82" s="19">
        <v>10505</v>
      </c>
      <c r="M82" s="29">
        <v>5</v>
      </c>
      <c r="N82" s="30">
        <v>3</v>
      </c>
      <c r="O82" s="31">
        <v>15</v>
      </c>
      <c r="P82" s="30">
        <v>1.6</v>
      </c>
      <c r="Q82" s="19">
        <v>7</v>
      </c>
      <c r="R82" s="19" t="s">
        <v>156</v>
      </c>
      <c r="S82" s="19">
        <v>9138</v>
      </c>
      <c r="T82" s="19">
        <v>301</v>
      </c>
      <c r="U82" s="19">
        <v>4148847</v>
      </c>
      <c r="V82" s="28" t="s">
        <v>413</v>
      </c>
    </row>
    <row r="83" spans="1:22">
      <c r="A83" s="35">
        <v>111</v>
      </c>
      <c r="B83" s="36">
        <v>43303.6357638889</v>
      </c>
      <c r="C83" s="37">
        <v>43303</v>
      </c>
      <c r="D83" s="32">
        <v>30009421</v>
      </c>
      <c r="E83" s="35">
        <v>385</v>
      </c>
      <c r="F83" s="38">
        <v>1120</v>
      </c>
      <c r="G83" s="32">
        <v>802916215</v>
      </c>
      <c r="H83" s="35">
        <v>47683</v>
      </c>
      <c r="I83" s="48" t="s">
        <v>358</v>
      </c>
      <c r="J83" s="32">
        <v>1</v>
      </c>
      <c r="K83" s="32">
        <v>105</v>
      </c>
      <c r="L83" s="32">
        <v>10505</v>
      </c>
      <c r="M83" s="49">
        <v>70</v>
      </c>
      <c r="N83" s="50">
        <v>16</v>
      </c>
      <c r="O83" s="51">
        <v>1120</v>
      </c>
      <c r="P83" s="50">
        <v>12.5</v>
      </c>
      <c r="Q83" s="32">
        <v>245</v>
      </c>
      <c r="R83" s="32" t="s">
        <v>156</v>
      </c>
      <c r="S83" s="32">
        <v>7317</v>
      </c>
      <c r="T83" s="32">
        <v>301</v>
      </c>
      <c r="U83" s="32">
        <v>4157021</v>
      </c>
      <c r="V83" s="48" t="s">
        <v>359</v>
      </c>
    </row>
    <row r="84" spans="1:22">
      <c r="A84" s="22">
        <v>112</v>
      </c>
      <c r="B84" s="20">
        <v>43304.4817476852</v>
      </c>
      <c r="C84" s="21">
        <v>43304</v>
      </c>
      <c r="D84" s="19">
        <v>30022787</v>
      </c>
      <c r="E84" s="22">
        <v>102934</v>
      </c>
      <c r="F84" s="39">
        <v>1315</v>
      </c>
      <c r="G84" s="19">
        <v>803206117</v>
      </c>
      <c r="H84" s="22">
        <v>47683</v>
      </c>
      <c r="I84" s="28" t="s">
        <v>358</v>
      </c>
      <c r="J84" s="19">
        <v>1</v>
      </c>
      <c r="K84" s="19">
        <v>105</v>
      </c>
      <c r="L84" s="19">
        <v>10505</v>
      </c>
      <c r="M84" s="29">
        <v>70</v>
      </c>
      <c r="N84" s="30">
        <v>16</v>
      </c>
      <c r="O84" s="31">
        <v>1120</v>
      </c>
      <c r="P84" s="30">
        <v>12.5</v>
      </c>
      <c r="Q84" s="19">
        <v>245</v>
      </c>
      <c r="R84" s="19" t="s">
        <v>156</v>
      </c>
      <c r="S84" s="19">
        <v>4117</v>
      </c>
      <c r="T84" s="19">
        <v>301</v>
      </c>
      <c r="U84" s="19">
        <v>4128560</v>
      </c>
      <c r="V84" s="28" t="s">
        <v>369</v>
      </c>
    </row>
    <row r="85" spans="1:22">
      <c r="A85" s="22">
        <v>113</v>
      </c>
      <c r="B85" s="20">
        <v>43304.4817476852</v>
      </c>
      <c r="C85" s="21">
        <v>43304</v>
      </c>
      <c r="D85" s="19">
        <v>30022787</v>
      </c>
      <c r="E85" s="22">
        <v>102934</v>
      </c>
      <c r="F85" s="39">
        <v>1315</v>
      </c>
      <c r="G85" s="19">
        <v>803208990</v>
      </c>
      <c r="H85" s="22">
        <v>55334</v>
      </c>
      <c r="I85" s="28" t="s">
        <v>414</v>
      </c>
      <c r="J85" s="19">
        <v>1</v>
      </c>
      <c r="K85" s="19">
        <v>107</v>
      </c>
      <c r="L85" s="19">
        <v>10708</v>
      </c>
      <c r="M85" s="29">
        <v>2</v>
      </c>
      <c r="N85" s="30">
        <v>39</v>
      </c>
      <c r="O85" s="31">
        <v>78</v>
      </c>
      <c r="P85" s="30">
        <v>37.5</v>
      </c>
      <c r="Q85" s="19">
        <v>3</v>
      </c>
      <c r="R85" s="19" t="s">
        <v>156</v>
      </c>
      <c r="S85" s="19">
        <v>4117</v>
      </c>
      <c r="T85" s="19">
        <v>301</v>
      </c>
      <c r="U85" s="19">
        <v>4138131</v>
      </c>
      <c r="V85" s="28" t="s">
        <v>415</v>
      </c>
    </row>
    <row r="86" spans="1:22">
      <c r="A86" s="22">
        <v>114</v>
      </c>
      <c r="B86" s="20">
        <v>43304.4817476852</v>
      </c>
      <c r="C86" s="21">
        <v>43304</v>
      </c>
      <c r="D86" s="19">
        <v>30022787</v>
      </c>
      <c r="E86" s="22">
        <v>102934</v>
      </c>
      <c r="F86" s="39">
        <v>1315</v>
      </c>
      <c r="G86" s="19">
        <v>803206166</v>
      </c>
      <c r="H86" s="22">
        <v>55334</v>
      </c>
      <c r="I86" s="28" t="s">
        <v>414</v>
      </c>
      <c r="J86" s="19">
        <v>1</v>
      </c>
      <c r="K86" s="19">
        <v>107</v>
      </c>
      <c r="L86" s="19">
        <v>10708</v>
      </c>
      <c r="M86" s="29">
        <v>3</v>
      </c>
      <c r="N86" s="30">
        <v>39</v>
      </c>
      <c r="O86" s="31">
        <v>117</v>
      </c>
      <c r="P86" s="30">
        <v>37.5</v>
      </c>
      <c r="Q86" s="19">
        <v>4.5</v>
      </c>
      <c r="R86" s="19" t="s">
        <v>156</v>
      </c>
      <c r="S86" s="19">
        <v>4117</v>
      </c>
      <c r="T86" s="19">
        <v>301</v>
      </c>
      <c r="U86" s="19">
        <v>4144907</v>
      </c>
      <c r="V86" s="28" t="s">
        <v>416</v>
      </c>
    </row>
    <row r="87" spans="1:22">
      <c r="A87" s="35">
        <v>115</v>
      </c>
      <c r="B87" s="36">
        <v>43304.8867476852</v>
      </c>
      <c r="C87" s="37">
        <v>43304</v>
      </c>
      <c r="D87" s="32">
        <v>30034180</v>
      </c>
      <c r="E87" s="35">
        <v>347</v>
      </c>
      <c r="F87" s="38">
        <v>1015</v>
      </c>
      <c r="G87" s="32">
        <v>803474952</v>
      </c>
      <c r="H87" s="35">
        <v>47683</v>
      </c>
      <c r="I87" s="48" t="s">
        <v>358</v>
      </c>
      <c r="J87" s="32">
        <v>1</v>
      </c>
      <c r="K87" s="32">
        <v>105</v>
      </c>
      <c r="L87" s="32">
        <v>10505</v>
      </c>
      <c r="M87" s="49">
        <v>70</v>
      </c>
      <c r="N87" s="50">
        <v>14.5</v>
      </c>
      <c r="O87" s="51">
        <v>1015</v>
      </c>
      <c r="P87" s="50">
        <v>12.5</v>
      </c>
      <c r="Q87" s="32">
        <v>140</v>
      </c>
      <c r="R87" s="32" t="s">
        <v>156</v>
      </c>
      <c r="S87" s="32">
        <v>8400</v>
      </c>
      <c r="T87" s="32">
        <v>301</v>
      </c>
      <c r="U87" s="32">
        <v>4157021</v>
      </c>
      <c r="V87" s="48" t="s">
        <v>359</v>
      </c>
    </row>
    <row r="88" spans="1:22">
      <c r="A88" s="22">
        <v>116</v>
      </c>
      <c r="B88" s="20">
        <v>43302.8922337963</v>
      </c>
      <c r="C88" s="21">
        <v>43302</v>
      </c>
      <c r="D88" s="19">
        <v>29997536</v>
      </c>
      <c r="E88" s="22">
        <v>355</v>
      </c>
      <c r="F88" s="39">
        <v>2362.5</v>
      </c>
      <c r="G88" s="19">
        <v>802690499</v>
      </c>
      <c r="H88" s="22">
        <v>35100</v>
      </c>
      <c r="I88" s="28" t="s">
        <v>410</v>
      </c>
      <c r="J88" s="19">
        <v>1</v>
      </c>
      <c r="K88" s="19">
        <v>105</v>
      </c>
      <c r="L88" s="19">
        <v>10503</v>
      </c>
      <c r="M88" s="29">
        <v>45</v>
      </c>
      <c r="N88" s="30">
        <v>16</v>
      </c>
      <c r="O88" s="31">
        <v>720</v>
      </c>
      <c r="P88" s="30">
        <v>12.5</v>
      </c>
      <c r="Q88" s="19">
        <v>157.5</v>
      </c>
      <c r="R88" s="19" t="s">
        <v>156</v>
      </c>
      <c r="S88" s="19">
        <v>8233</v>
      </c>
      <c r="T88" s="19">
        <v>301</v>
      </c>
      <c r="U88" s="19">
        <v>4157708</v>
      </c>
      <c r="V88" s="28" t="s">
        <v>417</v>
      </c>
    </row>
    <row r="89" spans="1:22">
      <c r="A89" s="22">
        <v>117</v>
      </c>
      <c r="B89" s="20">
        <v>43302.8922337963</v>
      </c>
      <c r="C89" s="21">
        <v>43302</v>
      </c>
      <c r="D89" s="19">
        <v>29997536</v>
      </c>
      <c r="E89" s="22">
        <v>355</v>
      </c>
      <c r="F89" s="39">
        <v>2362.5</v>
      </c>
      <c r="G89" s="19">
        <v>802690550</v>
      </c>
      <c r="H89" s="22">
        <v>58138</v>
      </c>
      <c r="I89" s="28" t="s">
        <v>356</v>
      </c>
      <c r="J89" s="19">
        <v>1</v>
      </c>
      <c r="K89" s="19">
        <v>123</v>
      </c>
      <c r="L89" s="19">
        <v>12305</v>
      </c>
      <c r="M89" s="29">
        <v>45</v>
      </c>
      <c r="N89" s="30">
        <v>4.5</v>
      </c>
      <c r="O89" s="31">
        <v>202.5</v>
      </c>
      <c r="P89" s="30">
        <v>3.9</v>
      </c>
      <c r="Q89" s="19">
        <v>27</v>
      </c>
      <c r="R89" s="19" t="s">
        <v>156</v>
      </c>
      <c r="S89" s="19">
        <v>8233</v>
      </c>
      <c r="T89" s="19">
        <v>301</v>
      </c>
      <c r="U89" s="19">
        <v>4160843</v>
      </c>
      <c r="V89" s="28" t="s">
        <v>387</v>
      </c>
    </row>
    <row r="90" spans="1:22">
      <c r="A90" s="22">
        <v>118</v>
      </c>
      <c r="B90" s="20">
        <v>43302.8922337963</v>
      </c>
      <c r="C90" s="21">
        <v>43302</v>
      </c>
      <c r="D90" s="19">
        <v>29997536</v>
      </c>
      <c r="E90" s="22">
        <v>355</v>
      </c>
      <c r="F90" s="39">
        <v>2362.5</v>
      </c>
      <c r="G90" s="19">
        <v>802690432</v>
      </c>
      <c r="H90" s="22">
        <v>47683</v>
      </c>
      <c r="I90" s="28" t="s">
        <v>358</v>
      </c>
      <c r="J90" s="19">
        <v>1</v>
      </c>
      <c r="K90" s="19">
        <v>105</v>
      </c>
      <c r="L90" s="19">
        <v>10505</v>
      </c>
      <c r="M90" s="29">
        <v>90</v>
      </c>
      <c r="N90" s="30">
        <v>16</v>
      </c>
      <c r="O90" s="31">
        <v>1440</v>
      </c>
      <c r="P90" s="30">
        <v>12.5</v>
      </c>
      <c r="Q90" s="19">
        <v>315</v>
      </c>
      <c r="R90" s="19" t="s">
        <v>156</v>
      </c>
      <c r="S90" s="19">
        <v>8233</v>
      </c>
      <c r="T90" s="19">
        <v>301</v>
      </c>
      <c r="U90" s="19">
        <v>4156487</v>
      </c>
      <c r="V90" s="28" t="s">
        <v>362</v>
      </c>
    </row>
    <row r="91" spans="1:22">
      <c r="A91" s="35">
        <v>119</v>
      </c>
      <c r="B91" s="36">
        <v>43304.6983217593</v>
      </c>
      <c r="C91" s="37">
        <v>43304</v>
      </c>
      <c r="D91" s="32">
        <v>30028212</v>
      </c>
      <c r="E91" s="35">
        <v>385</v>
      </c>
      <c r="F91" s="38">
        <v>1606</v>
      </c>
      <c r="G91" s="32">
        <v>803354472</v>
      </c>
      <c r="H91" s="35">
        <v>47683</v>
      </c>
      <c r="I91" s="48" t="s">
        <v>358</v>
      </c>
      <c r="J91" s="32">
        <v>1</v>
      </c>
      <c r="K91" s="32">
        <v>105</v>
      </c>
      <c r="L91" s="32">
        <v>10505</v>
      </c>
      <c r="M91" s="49">
        <v>10</v>
      </c>
      <c r="N91" s="50">
        <v>14.6</v>
      </c>
      <c r="O91" s="51">
        <v>146</v>
      </c>
      <c r="P91" s="50">
        <v>12.5</v>
      </c>
      <c r="Q91" s="32">
        <v>21</v>
      </c>
      <c r="R91" s="32" t="s">
        <v>156</v>
      </c>
      <c r="S91" s="32">
        <v>7317</v>
      </c>
      <c r="T91" s="32">
        <v>301</v>
      </c>
      <c r="U91" s="32">
        <v>4157021</v>
      </c>
      <c r="V91" s="48" t="s">
        <v>359</v>
      </c>
    </row>
    <row r="92" spans="1:22">
      <c r="A92" s="35">
        <v>120</v>
      </c>
      <c r="B92" s="36">
        <v>43304.6983217593</v>
      </c>
      <c r="C92" s="37">
        <v>43304</v>
      </c>
      <c r="D92" s="32">
        <v>30028212</v>
      </c>
      <c r="E92" s="35">
        <v>385</v>
      </c>
      <c r="F92" s="38">
        <v>1606</v>
      </c>
      <c r="G92" s="32">
        <v>803354332</v>
      </c>
      <c r="H92" s="35">
        <v>47683</v>
      </c>
      <c r="I92" s="48" t="s">
        <v>358</v>
      </c>
      <c r="J92" s="32">
        <v>1</v>
      </c>
      <c r="K92" s="32">
        <v>105</v>
      </c>
      <c r="L92" s="32">
        <v>10505</v>
      </c>
      <c r="M92" s="49">
        <v>100</v>
      </c>
      <c r="N92" s="50">
        <v>14.6</v>
      </c>
      <c r="O92" s="51">
        <v>1460</v>
      </c>
      <c r="P92" s="50">
        <v>12.5</v>
      </c>
      <c r="Q92" s="32">
        <v>210</v>
      </c>
      <c r="R92" s="32" t="s">
        <v>156</v>
      </c>
      <c r="S92" s="32">
        <v>998347</v>
      </c>
      <c r="T92" s="32">
        <v>301</v>
      </c>
      <c r="U92" s="32">
        <v>4160102</v>
      </c>
      <c r="V92" s="48" t="s">
        <v>375</v>
      </c>
    </row>
    <row r="93" spans="1:22">
      <c r="A93" s="22">
        <v>121</v>
      </c>
      <c r="B93" s="20">
        <v>43302.6226736111</v>
      </c>
      <c r="C93" s="21">
        <v>43302</v>
      </c>
      <c r="D93" s="19">
        <v>29990186</v>
      </c>
      <c r="E93" s="22">
        <v>591</v>
      </c>
      <c r="F93" s="39">
        <v>960</v>
      </c>
      <c r="G93" s="19">
        <v>802515009</v>
      </c>
      <c r="H93" s="22">
        <v>1846</v>
      </c>
      <c r="I93" s="28" t="s">
        <v>358</v>
      </c>
      <c r="J93" s="19">
        <v>1</v>
      </c>
      <c r="K93" s="19">
        <v>105</v>
      </c>
      <c r="L93" s="19">
        <v>10505</v>
      </c>
      <c r="M93" s="29">
        <v>120</v>
      </c>
      <c r="N93" s="30">
        <v>8</v>
      </c>
      <c r="O93" s="31">
        <v>960</v>
      </c>
      <c r="P93" s="30">
        <v>6.4</v>
      </c>
      <c r="Q93" s="19">
        <v>192</v>
      </c>
      <c r="R93" s="19" t="s">
        <v>156</v>
      </c>
      <c r="S93" s="19">
        <v>7644</v>
      </c>
      <c r="T93" s="19">
        <v>301</v>
      </c>
      <c r="U93" s="19">
        <v>4148892</v>
      </c>
      <c r="V93" s="28" t="s">
        <v>380</v>
      </c>
    </row>
    <row r="94" spans="1:22">
      <c r="A94" s="35">
        <v>122</v>
      </c>
      <c r="B94" s="36">
        <v>43303.4363310185</v>
      </c>
      <c r="C94" s="37">
        <v>43303</v>
      </c>
      <c r="D94" s="32">
        <v>30002793</v>
      </c>
      <c r="E94" s="35">
        <v>379</v>
      </c>
      <c r="F94" s="38">
        <v>1120</v>
      </c>
      <c r="G94" s="32">
        <v>802801323</v>
      </c>
      <c r="H94" s="35">
        <v>47683</v>
      </c>
      <c r="I94" s="48" t="s">
        <v>358</v>
      </c>
      <c r="J94" s="32">
        <v>1</v>
      </c>
      <c r="K94" s="32">
        <v>105</v>
      </c>
      <c r="L94" s="32">
        <v>10505</v>
      </c>
      <c r="M94" s="49">
        <v>70</v>
      </c>
      <c r="N94" s="50">
        <v>16</v>
      </c>
      <c r="O94" s="51">
        <v>1120</v>
      </c>
      <c r="P94" s="50">
        <v>12.5</v>
      </c>
      <c r="Q94" s="32">
        <v>245</v>
      </c>
      <c r="R94" s="32" t="s">
        <v>156</v>
      </c>
      <c r="S94" s="32">
        <v>6830</v>
      </c>
      <c r="T94" s="32">
        <v>301</v>
      </c>
      <c r="U94" s="32">
        <v>4128876</v>
      </c>
      <c r="V94" s="48" t="s">
        <v>418</v>
      </c>
    </row>
    <row r="95" spans="1:22">
      <c r="A95" s="22">
        <v>123</v>
      </c>
      <c r="B95" s="20">
        <v>43304.4084259259</v>
      </c>
      <c r="C95" s="21">
        <v>43304</v>
      </c>
      <c r="D95" s="19">
        <v>30020801</v>
      </c>
      <c r="E95" s="22">
        <v>716</v>
      </c>
      <c r="F95" s="39">
        <v>1120</v>
      </c>
      <c r="G95" s="19">
        <v>803157007</v>
      </c>
      <c r="H95" s="22">
        <v>47683</v>
      </c>
      <c r="I95" s="28" t="s">
        <v>358</v>
      </c>
      <c r="J95" s="19">
        <v>1</v>
      </c>
      <c r="K95" s="19">
        <v>105</v>
      </c>
      <c r="L95" s="19">
        <v>10505</v>
      </c>
      <c r="M95" s="29">
        <v>35</v>
      </c>
      <c r="N95" s="30">
        <v>16</v>
      </c>
      <c r="O95" s="31">
        <v>560</v>
      </c>
      <c r="P95" s="30">
        <v>12.5</v>
      </c>
      <c r="Q95" s="19">
        <v>122.5</v>
      </c>
      <c r="R95" s="19" t="s">
        <v>156</v>
      </c>
      <c r="S95" s="19">
        <v>7661</v>
      </c>
      <c r="T95" s="19">
        <v>301</v>
      </c>
      <c r="U95" s="19">
        <v>4128560</v>
      </c>
      <c r="V95" s="28" t="s">
        <v>369</v>
      </c>
    </row>
    <row r="96" spans="1:22">
      <c r="A96" s="22">
        <v>124</v>
      </c>
      <c r="B96" s="20">
        <v>43304.4084259259</v>
      </c>
      <c r="C96" s="21">
        <v>43304</v>
      </c>
      <c r="D96" s="19">
        <v>30020801</v>
      </c>
      <c r="E96" s="22">
        <v>716</v>
      </c>
      <c r="F96" s="39">
        <v>1120</v>
      </c>
      <c r="G96" s="19">
        <v>803157389</v>
      </c>
      <c r="H96" s="22">
        <v>47683</v>
      </c>
      <c r="I96" s="28" t="s">
        <v>358</v>
      </c>
      <c r="J96" s="19">
        <v>1</v>
      </c>
      <c r="K96" s="19">
        <v>105</v>
      </c>
      <c r="L96" s="19">
        <v>10505</v>
      </c>
      <c r="M96" s="29">
        <v>35</v>
      </c>
      <c r="N96" s="30">
        <v>16</v>
      </c>
      <c r="O96" s="31">
        <v>560</v>
      </c>
      <c r="P96" s="30">
        <v>12.5</v>
      </c>
      <c r="Q96" s="19">
        <v>122.5</v>
      </c>
      <c r="R96" s="19" t="s">
        <v>156</v>
      </c>
      <c r="S96" s="19">
        <v>7661</v>
      </c>
      <c r="T96" s="19">
        <v>301</v>
      </c>
      <c r="U96" s="19">
        <v>4128560</v>
      </c>
      <c r="V96" s="28" t="s">
        <v>369</v>
      </c>
    </row>
    <row r="97" spans="1:22">
      <c r="A97" s="35">
        <v>125</v>
      </c>
      <c r="B97" s="36">
        <v>43304.5229513889</v>
      </c>
      <c r="C97" s="37">
        <v>43304</v>
      </c>
      <c r="D97" s="32">
        <v>30023600</v>
      </c>
      <c r="E97" s="35">
        <v>102567</v>
      </c>
      <c r="F97" s="38">
        <v>1120</v>
      </c>
      <c r="G97" s="32">
        <v>803238861</v>
      </c>
      <c r="H97" s="35">
        <v>47683</v>
      </c>
      <c r="I97" s="48" t="s">
        <v>358</v>
      </c>
      <c r="J97" s="32">
        <v>1</v>
      </c>
      <c r="K97" s="32">
        <v>105</v>
      </c>
      <c r="L97" s="32">
        <v>10505</v>
      </c>
      <c r="M97" s="49">
        <v>70</v>
      </c>
      <c r="N97" s="50">
        <v>16</v>
      </c>
      <c r="O97" s="51">
        <v>1120</v>
      </c>
      <c r="P97" s="50">
        <v>12.5</v>
      </c>
      <c r="Q97" s="32">
        <v>245</v>
      </c>
      <c r="R97" s="32" t="s">
        <v>156</v>
      </c>
      <c r="S97" s="32">
        <v>8489</v>
      </c>
      <c r="T97" s="32">
        <v>301</v>
      </c>
      <c r="U97" s="32">
        <v>4157021</v>
      </c>
      <c r="V97" s="48" t="s">
        <v>359</v>
      </c>
    </row>
    <row r="98" spans="1:22">
      <c r="A98" s="22">
        <v>126</v>
      </c>
      <c r="B98" s="20">
        <v>43304.7062847222</v>
      </c>
      <c r="C98" s="21">
        <v>43304</v>
      </c>
      <c r="D98" s="19">
        <v>30028379</v>
      </c>
      <c r="E98" s="22">
        <v>385</v>
      </c>
      <c r="F98" s="39">
        <v>3998.4</v>
      </c>
      <c r="G98" s="19">
        <v>803356833</v>
      </c>
      <c r="H98" s="22">
        <v>1818</v>
      </c>
      <c r="I98" s="28" t="s">
        <v>356</v>
      </c>
      <c r="J98" s="19">
        <v>1</v>
      </c>
      <c r="K98" s="19">
        <v>123</v>
      </c>
      <c r="L98" s="19">
        <v>12305</v>
      </c>
      <c r="M98" s="29">
        <v>98</v>
      </c>
      <c r="N98" s="30">
        <v>2.8</v>
      </c>
      <c r="O98" s="31">
        <v>274.4</v>
      </c>
      <c r="P98" s="30">
        <v>2.6</v>
      </c>
      <c r="Q98" s="19">
        <v>19.6</v>
      </c>
      <c r="R98" s="19" t="s">
        <v>156</v>
      </c>
      <c r="S98" s="19">
        <v>7317</v>
      </c>
      <c r="T98" s="19">
        <v>301</v>
      </c>
      <c r="U98" s="19">
        <v>4157357</v>
      </c>
      <c r="V98" s="28" t="s">
        <v>419</v>
      </c>
    </row>
    <row r="99" spans="1:22">
      <c r="A99" s="22">
        <v>127</v>
      </c>
      <c r="B99" s="20">
        <v>43304.7062847222</v>
      </c>
      <c r="C99" s="21">
        <v>43304</v>
      </c>
      <c r="D99" s="19">
        <v>30028379</v>
      </c>
      <c r="E99" s="22">
        <v>385</v>
      </c>
      <c r="F99" s="39">
        <v>3998.4</v>
      </c>
      <c r="G99" s="19">
        <v>803356804</v>
      </c>
      <c r="H99" s="22">
        <v>35100</v>
      </c>
      <c r="I99" s="28" t="s">
        <v>410</v>
      </c>
      <c r="J99" s="19">
        <v>1</v>
      </c>
      <c r="K99" s="19">
        <v>105</v>
      </c>
      <c r="L99" s="19">
        <v>10503</v>
      </c>
      <c r="M99" s="29">
        <v>98</v>
      </c>
      <c r="N99" s="30">
        <v>17</v>
      </c>
      <c r="O99" s="31">
        <v>1666</v>
      </c>
      <c r="P99" s="30">
        <v>12.5</v>
      </c>
      <c r="Q99" s="19">
        <v>441</v>
      </c>
      <c r="R99" s="19" t="s">
        <v>156</v>
      </c>
      <c r="S99" s="19">
        <v>7317</v>
      </c>
      <c r="T99" s="19">
        <v>301</v>
      </c>
      <c r="U99" s="19">
        <v>4151393</v>
      </c>
      <c r="V99" s="28" t="s">
        <v>411</v>
      </c>
    </row>
    <row r="100" spans="1:22">
      <c r="A100" s="22">
        <v>128</v>
      </c>
      <c r="B100" s="20">
        <v>43304.7062847222</v>
      </c>
      <c r="C100" s="21">
        <v>43304</v>
      </c>
      <c r="D100" s="19">
        <v>30028379</v>
      </c>
      <c r="E100" s="22">
        <v>385</v>
      </c>
      <c r="F100" s="39">
        <v>3998.4</v>
      </c>
      <c r="G100" s="19">
        <v>803356794</v>
      </c>
      <c r="H100" s="22">
        <v>47683</v>
      </c>
      <c r="I100" s="28" t="s">
        <v>358</v>
      </c>
      <c r="J100" s="19">
        <v>1</v>
      </c>
      <c r="K100" s="19">
        <v>105</v>
      </c>
      <c r="L100" s="19">
        <v>10505</v>
      </c>
      <c r="M100" s="29">
        <v>98</v>
      </c>
      <c r="N100" s="30">
        <v>16</v>
      </c>
      <c r="O100" s="31">
        <v>1568</v>
      </c>
      <c r="P100" s="30">
        <v>12.5</v>
      </c>
      <c r="Q100" s="19">
        <v>343</v>
      </c>
      <c r="R100" s="19" t="s">
        <v>156</v>
      </c>
      <c r="S100" s="19">
        <v>7317</v>
      </c>
      <c r="T100" s="19">
        <v>301</v>
      </c>
      <c r="U100" s="19">
        <v>4160102</v>
      </c>
      <c r="V100" s="28" t="s">
        <v>375</v>
      </c>
    </row>
    <row r="101" spans="1:22">
      <c r="A101" s="22">
        <v>129</v>
      </c>
      <c r="B101" s="20">
        <v>43304.7062847222</v>
      </c>
      <c r="C101" s="21">
        <v>43304</v>
      </c>
      <c r="D101" s="19">
        <v>30028379</v>
      </c>
      <c r="E101" s="22">
        <v>385</v>
      </c>
      <c r="F101" s="39">
        <v>3998.4</v>
      </c>
      <c r="G101" s="19">
        <v>803356815</v>
      </c>
      <c r="H101" s="22">
        <v>19577</v>
      </c>
      <c r="I101" s="28" t="s">
        <v>360</v>
      </c>
      <c r="J101" s="19">
        <v>1</v>
      </c>
      <c r="K101" s="19">
        <v>104</v>
      </c>
      <c r="L101" s="19">
        <v>10410</v>
      </c>
      <c r="M101" s="29">
        <v>98</v>
      </c>
      <c r="N101" s="30">
        <v>5</v>
      </c>
      <c r="O101" s="31">
        <v>490</v>
      </c>
      <c r="P101" s="30">
        <v>3.3</v>
      </c>
      <c r="Q101" s="19">
        <v>166.6</v>
      </c>
      <c r="R101" s="19" t="s">
        <v>156</v>
      </c>
      <c r="S101" s="19">
        <v>7317</v>
      </c>
      <c r="T101" s="19">
        <v>301</v>
      </c>
      <c r="U101" s="19">
        <v>4156540</v>
      </c>
      <c r="V101" s="28" t="s">
        <v>420</v>
      </c>
    </row>
    <row r="102" spans="1:22">
      <c r="A102" s="22">
        <v>20</v>
      </c>
      <c r="B102" s="57">
        <v>43303.9375694444</v>
      </c>
      <c r="C102" s="58">
        <v>43303</v>
      </c>
      <c r="D102" s="22">
        <v>30017777</v>
      </c>
      <c r="E102" s="22">
        <v>329</v>
      </c>
      <c r="F102" s="23">
        <v>16024.22</v>
      </c>
      <c r="G102" s="22">
        <v>803096092</v>
      </c>
      <c r="H102" s="22">
        <v>170213</v>
      </c>
      <c r="I102" s="28" t="s">
        <v>421</v>
      </c>
      <c r="J102" s="22">
        <v>6</v>
      </c>
      <c r="K102" s="22">
        <v>601</v>
      </c>
      <c r="L102" s="22">
        <v>60101</v>
      </c>
      <c r="M102" s="62">
        <v>28</v>
      </c>
      <c r="N102" s="63">
        <v>9.5</v>
      </c>
      <c r="O102" s="64">
        <v>266</v>
      </c>
      <c r="P102" s="63">
        <v>5</v>
      </c>
      <c r="Q102" s="22">
        <v>126</v>
      </c>
      <c r="R102" s="22" t="s">
        <v>156</v>
      </c>
      <c r="S102" s="22">
        <v>9988</v>
      </c>
      <c r="T102" s="22">
        <v>301</v>
      </c>
      <c r="U102" s="22">
        <v>4160866</v>
      </c>
      <c r="V102" s="68" t="s">
        <v>422</v>
      </c>
    </row>
    <row r="103" spans="1:22">
      <c r="A103" s="22">
        <v>21</v>
      </c>
      <c r="B103" s="57">
        <v>43303.9375694444</v>
      </c>
      <c r="C103" s="58">
        <v>43303</v>
      </c>
      <c r="D103" s="22">
        <v>30017777</v>
      </c>
      <c r="E103" s="22">
        <v>329</v>
      </c>
      <c r="F103" s="23">
        <v>16024.22</v>
      </c>
      <c r="G103" s="22">
        <v>803096045</v>
      </c>
      <c r="H103" s="22">
        <v>170213</v>
      </c>
      <c r="I103" s="28" t="s">
        <v>421</v>
      </c>
      <c r="J103" s="22">
        <v>6</v>
      </c>
      <c r="K103" s="22">
        <v>601</v>
      </c>
      <c r="L103" s="22">
        <v>60101</v>
      </c>
      <c r="M103" s="62">
        <v>125</v>
      </c>
      <c r="N103" s="63">
        <v>9.50008</v>
      </c>
      <c r="O103" s="64">
        <v>1187.51</v>
      </c>
      <c r="P103" s="63">
        <v>5</v>
      </c>
      <c r="Q103" s="22">
        <v>562.51</v>
      </c>
      <c r="R103" s="22" t="s">
        <v>156</v>
      </c>
      <c r="S103" s="22">
        <v>9988</v>
      </c>
      <c r="T103" s="22">
        <v>301</v>
      </c>
      <c r="U103" s="22">
        <v>4160866</v>
      </c>
      <c r="V103" s="68" t="s">
        <v>422</v>
      </c>
    </row>
    <row r="104" spans="1:22">
      <c r="A104" s="22">
        <v>22</v>
      </c>
      <c r="B104" s="57">
        <v>43303.9375694444</v>
      </c>
      <c r="C104" s="58">
        <v>43303</v>
      </c>
      <c r="D104" s="22">
        <v>30017777</v>
      </c>
      <c r="E104" s="22">
        <v>329</v>
      </c>
      <c r="F104" s="23">
        <v>16024.22</v>
      </c>
      <c r="G104" s="22">
        <v>803097949</v>
      </c>
      <c r="H104" s="22">
        <v>2739</v>
      </c>
      <c r="I104" s="28" t="s">
        <v>423</v>
      </c>
      <c r="J104" s="22">
        <v>4</v>
      </c>
      <c r="K104" s="22">
        <v>401</v>
      </c>
      <c r="L104" s="22">
        <v>40106</v>
      </c>
      <c r="M104" s="62">
        <v>50</v>
      </c>
      <c r="N104" s="63">
        <v>2.3752</v>
      </c>
      <c r="O104" s="64">
        <v>118.76</v>
      </c>
      <c r="P104" s="63">
        <v>2.15</v>
      </c>
      <c r="Q104" s="22">
        <v>11.26</v>
      </c>
      <c r="R104" s="22" t="s">
        <v>156</v>
      </c>
      <c r="S104" s="22">
        <v>9988</v>
      </c>
      <c r="T104" s="22">
        <v>301</v>
      </c>
      <c r="U104" s="22">
        <v>4144063</v>
      </c>
      <c r="V104" s="68" t="s">
        <v>424</v>
      </c>
    </row>
    <row r="105" spans="1:22">
      <c r="A105" s="22">
        <v>23</v>
      </c>
      <c r="B105" s="57">
        <v>43303.9375694444</v>
      </c>
      <c r="C105" s="58">
        <v>43303</v>
      </c>
      <c r="D105" s="22">
        <v>30017777</v>
      </c>
      <c r="E105" s="22">
        <v>329</v>
      </c>
      <c r="F105" s="23">
        <v>16024.22</v>
      </c>
      <c r="G105" s="22">
        <v>803098092</v>
      </c>
      <c r="H105" s="22">
        <v>2739</v>
      </c>
      <c r="I105" s="28" t="s">
        <v>423</v>
      </c>
      <c r="J105" s="22">
        <v>4</v>
      </c>
      <c r="K105" s="22">
        <v>401</v>
      </c>
      <c r="L105" s="22">
        <v>40106</v>
      </c>
      <c r="M105" s="62">
        <v>23</v>
      </c>
      <c r="N105" s="63">
        <v>2.3752173913</v>
      </c>
      <c r="O105" s="64">
        <v>54.63</v>
      </c>
      <c r="P105" s="63">
        <v>2.15</v>
      </c>
      <c r="Q105" s="22">
        <v>5.1799999999</v>
      </c>
      <c r="R105" s="22" t="s">
        <v>156</v>
      </c>
      <c r="S105" s="22">
        <v>9988</v>
      </c>
      <c r="T105" s="22">
        <v>301</v>
      </c>
      <c r="U105" s="22">
        <v>4114176</v>
      </c>
      <c r="V105" s="68" t="s">
        <v>425</v>
      </c>
    </row>
    <row r="106" spans="1:22">
      <c r="A106" s="22">
        <v>24</v>
      </c>
      <c r="B106" s="57">
        <v>43303.9375694444</v>
      </c>
      <c r="C106" s="58">
        <v>43303</v>
      </c>
      <c r="D106" s="22">
        <v>30017777</v>
      </c>
      <c r="E106" s="22">
        <v>329</v>
      </c>
      <c r="F106" s="23">
        <v>16024.22</v>
      </c>
      <c r="G106" s="22">
        <v>803097793</v>
      </c>
      <c r="H106" s="22">
        <v>2739</v>
      </c>
      <c r="I106" s="28" t="s">
        <v>423</v>
      </c>
      <c r="J106" s="22">
        <v>4</v>
      </c>
      <c r="K106" s="22">
        <v>401</v>
      </c>
      <c r="L106" s="22">
        <v>40106</v>
      </c>
      <c r="M106" s="62">
        <v>100</v>
      </c>
      <c r="N106" s="63">
        <v>2.3752</v>
      </c>
      <c r="O106" s="64">
        <v>237.52</v>
      </c>
      <c r="P106" s="63">
        <v>2.15</v>
      </c>
      <c r="Q106" s="22">
        <v>22.52</v>
      </c>
      <c r="R106" s="22" t="s">
        <v>156</v>
      </c>
      <c r="S106" s="22">
        <v>9988</v>
      </c>
      <c r="T106" s="22">
        <v>301</v>
      </c>
      <c r="U106" s="22">
        <v>4161889</v>
      </c>
      <c r="V106" s="68" t="s">
        <v>426</v>
      </c>
    </row>
    <row r="107" spans="1:22">
      <c r="A107" s="22">
        <v>25</v>
      </c>
      <c r="B107" s="57">
        <v>43303.9375694444</v>
      </c>
      <c r="C107" s="58">
        <v>43303</v>
      </c>
      <c r="D107" s="22">
        <v>30017777</v>
      </c>
      <c r="E107" s="22">
        <v>329</v>
      </c>
      <c r="F107" s="23">
        <v>16024.22</v>
      </c>
      <c r="G107" s="22">
        <v>803096644</v>
      </c>
      <c r="H107" s="22">
        <v>31358</v>
      </c>
      <c r="I107" s="28" t="s">
        <v>427</v>
      </c>
      <c r="J107" s="22">
        <v>1</v>
      </c>
      <c r="K107" s="22">
        <v>123</v>
      </c>
      <c r="L107" s="22">
        <v>12314</v>
      </c>
      <c r="M107" s="62">
        <v>81</v>
      </c>
      <c r="N107" s="63">
        <v>18.5254320988</v>
      </c>
      <c r="O107" s="64">
        <v>1500.56</v>
      </c>
      <c r="P107" s="63">
        <v>17.3</v>
      </c>
      <c r="Q107" s="22">
        <v>99.2600000028</v>
      </c>
      <c r="R107" s="22" t="s">
        <v>156</v>
      </c>
      <c r="S107" s="22">
        <v>9988</v>
      </c>
      <c r="T107" s="22">
        <v>301</v>
      </c>
      <c r="U107" s="22">
        <v>4161424</v>
      </c>
      <c r="V107" s="68" t="s">
        <v>428</v>
      </c>
    </row>
    <row r="108" spans="1:22">
      <c r="A108" s="22">
        <v>26</v>
      </c>
      <c r="B108" s="57">
        <v>43303.9375694444</v>
      </c>
      <c r="C108" s="58">
        <v>43303</v>
      </c>
      <c r="D108" s="22">
        <v>30017777</v>
      </c>
      <c r="E108" s="22">
        <v>329</v>
      </c>
      <c r="F108" s="23">
        <v>16024.22</v>
      </c>
      <c r="G108" s="22">
        <v>803095849</v>
      </c>
      <c r="H108" s="22">
        <v>11731</v>
      </c>
      <c r="I108" s="28" t="s">
        <v>429</v>
      </c>
      <c r="J108" s="22">
        <v>1</v>
      </c>
      <c r="K108" s="22">
        <v>125</v>
      </c>
      <c r="L108" s="22">
        <v>12501</v>
      </c>
      <c r="M108" s="62">
        <v>76</v>
      </c>
      <c r="N108" s="63">
        <v>31.1598684211</v>
      </c>
      <c r="O108" s="64">
        <v>2368.15</v>
      </c>
      <c r="P108" s="63">
        <v>29.2</v>
      </c>
      <c r="Q108" s="22">
        <v>148.9500000036</v>
      </c>
      <c r="R108" s="22" t="s">
        <v>156</v>
      </c>
      <c r="S108" s="22">
        <v>9988</v>
      </c>
      <c r="T108" s="22">
        <v>301</v>
      </c>
      <c r="U108" s="22">
        <v>4141052</v>
      </c>
      <c r="V108" s="68" t="s">
        <v>430</v>
      </c>
    </row>
    <row r="109" spans="1:22">
      <c r="A109" s="22">
        <v>27</v>
      </c>
      <c r="B109" s="57">
        <v>43303.9375694444</v>
      </c>
      <c r="C109" s="58">
        <v>43303</v>
      </c>
      <c r="D109" s="22">
        <v>30017777</v>
      </c>
      <c r="E109" s="22">
        <v>329</v>
      </c>
      <c r="F109" s="23">
        <v>16024.22</v>
      </c>
      <c r="G109" s="22">
        <v>803095919</v>
      </c>
      <c r="H109" s="22">
        <v>11731</v>
      </c>
      <c r="I109" s="28" t="s">
        <v>429</v>
      </c>
      <c r="J109" s="22">
        <v>1</v>
      </c>
      <c r="K109" s="22">
        <v>125</v>
      </c>
      <c r="L109" s="22">
        <v>12501</v>
      </c>
      <c r="M109" s="62">
        <v>28</v>
      </c>
      <c r="N109" s="63">
        <v>31.1614285714</v>
      </c>
      <c r="O109" s="64">
        <v>872.52</v>
      </c>
      <c r="P109" s="63">
        <v>27.8</v>
      </c>
      <c r="Q109" s="22">
        <v>94.1199999992</v>
      </c>
      <c r="R109" s="22" t="s">
        <v>156</v>
      </c>
      <c r="S109" s="22">
        <v>9988</v>
      </c>
      <c r="T109" s="22">
        <v>301</v>
      </c>
      <c r="U109" s="22">
        <v>4161162</v>
      </c>
      <c r="V109" s="68" t="s">
        <v>431</v>
      </c>
    </row>
    <row r="110" spans="1:22">
      <c r="A110" s="22">
        <v>28</v>
      </c>
      <c r="B110" s="57">
        <v>43303.9375694444</v>
      </c>
      <c r="C110" s="58">
        <v>43303</v>
      </c>
      <c r="D110" s="22">
        <v>30017777</v>
      </c>
      <c r="E110" s="22">
        <v>329</v>
      </c>
      <c r="F110" s="23">
        <v>16024.22</v>
      </c>
      <c r="G110" s="22">
        <v>803095907</v>
      </c>
      <c r="H110" s="22">
        <v>11731</v>
      </c>
      <c r="I110" s="28" t="s">
        <v>429</v>
      </c>
      <c r="J110" s="22">
        <v>1</v>
      </c>
      <c r="K110" s="22">
        <v>125</v>
      </c>
      <c r="L110" s="22">
        <v>12501</v>
      </c>
      <c r="M110" s="62">
        <v>42</v>
      </c>
      <c r="N110" s="63">
        <v>31.1595238095</v>
      </c>
      <c r="O110" s="64">
        <v>1308.7</v>
      </c>
      <c r="P110" s="63">
        <v>29.2</v>
      </c>
      <c r="Q110" s="22">
        <v>82.299999999</v>
      </c>
      <c r="R110" s="22" t="s">
        <v>156</v>
      </c>
      <c r="S110" s="22">
        <v>9988</v>
      </c>
      <c r="T110" s="22">
        <v>301</v>
      </c>
      <c r="U110" s="22">
        <v>4151671</v>
      </c>
      <c r="V110" s="68" t="s">
        <v>432</v>
      </c>
    </row>
    <row r="111" spans="1:22">
      <c r="A111" s="22">
        <v>29</v>
      </c>
      <c r="B111" s="57">
        <v>43303.9375694444</v>
      </c>
      <c r="C111" s="58">
        <v>43303</v>
      </c>
      <c r="D111" s="22">
        <v>30017777</v>
      </c>
      <c r="E111" s="22">
        <v>329</v>
      </c>
      <c r="F111" s="23">
        <v>16024.22</v>
      </c>
      <c r="G111" s="22">
        <v>803099208</v>
      </c>
      <c r="H111" s="22">
        <v>19577</v>
      </c>
      <c r="I111" s="28" t="s">
        <v>360</v>
      </c>
      <c r="J111" s="22">
        <v>1</v>
      </c>
      <c r="K111" s="22">
        <v>104</v>
      </c>
      <c r="L111" s="22">
        <v>10410</v>
      </c>
      <c r="M111" s="62">
        <v>184</v>
      </c>
      <c r="N111" s="63">
        <v>4.7502173913</v>
      </c>
      <c r="O111" s="64">
        <v>874.04</v>
      </c>
      <c r="P111" s="63">
        <v>3.3</v>
      </c>
      <c r="Q111" s="22">
        <v>266.8399999992</v>
      </c>
      <c r="R111" s="22" t="s">
        <v>156</v>
      </c>
      <c r="S111" s="22">
        <v>9988</v>
      </c>
      <c r="T111" s="22">
        <v>301</v>
      </c>
      <c r="U111" s="22">
        <v>4156540</v>
      </c>
      <c r="V111" s="68" t="s">
        <v>420</v>
      </c>
    </row>
    <row r="112" spans="1:22">
      <c r="A112" s="22">
        <v>30</v>
      </c>
      <c r="B112" s="57">
        <v>43303.9375694444</v>
      </c>
      <c r="C112" s="58">
        <v>43303</v>
      </c>
      <c r="D112" s="22">
        <v>30017777</v>
      </c>
      <c r="E112" s="22">
        <v>329</v>
      </c>
      <c r="F112" s="23">
        <v>16024.22</v>
      </c>
      <c r="G112" s="22">
        <v>803095750</v>
      </c>
      <c r="H112" s="22">
        <v>137812</v>
      </c>
      <c r="I112" s="28" t="s">
        <v>376</v>
      </c>
      <c r="J112" s="22">
        <v>1</v>
      </c>
      <c r="K112" s="22">
        <v>123</v>
      </c>
      <c r="L112" s="22">
        <v>12309</v>
      </c>
      <c r="M112" s="62">
        <v>1</v>
      </c>
      <c r="N112" s="63">
        <v>5.66</v>
      </c>
      <c r="O112" s="64">
        <v>5.66</v>
      </c>
      <c r="P112" s="63">
        <v>2.48</v>
      </c>
      <c r="Q112" s="22">
        <v>3.18</v>
      </c>
      <c r="R112" s="22" t="s">
        <v>156</v>
      </c>
      <c r="S112" s="22">
        <v>9988</v>
      </c>
      <c r="T112" s="22">
        <v>301</v>
      </c>
      <c r="U112" s="22">
        <v>4102842</v>
      </c>
      <c r="V112" s="68" t="s">
        <v>433</v>
      </c>
    </row>
    <row r="113" spans="1:22">
      <c r="A113" s="22">
        <v>31</v>
      </c>
      <c r="B113" s="57">
        <v>43303.9375694444</v>
      </c>
      <c r="C113" s="58">
        <v>43303</v>
      </c>
      <c r="D113" s="22">
        <v>30017777</v>
      </c>
      <c r="E113" s="22">
        <v>329</v>
      </c>
      <c r="F113" s="23">
        <v>16024.22</v>
      </c>
      <c r="G113" s="22">
        <v>803100388</v>
      </c>
      <c r="H113" s="22">
        <v>137812</v>
      </c>
      <c r="I113" s="28" t="s">
        <v>376</v>
      </c>
      <c r="J113" s="22">
        <v>1</v>
      </c>
      <c r="K113" s="22">
        <v>123</v>
      </c>
      <c r="L113" s="22">
        <v>12309</v>
      </c>
      <c r="M113" s="62">
        <v>1</v>
      </c>
      <c r="N113" s="63">
        <v>5.66</v>
      </c>
      <c r="O113" s="64">
        <v>5.66</v>
      </c>
      <c r="P113" s="63">
        <v>2.48</v>
      </c>
      <c r="Q113" s="22">
        <v>3.18</v>
      </c>
      <c r="R113" s="22" t="s">
        <v>156</v>
      </c>
      <c r="S113" s="22">
        <v>9988</v>
      </c>
      <c r="T113" s="22">
        <v>301</v>
      </c>
      <c r="U113" s="22">
        <v>4102842</v>
      </c>
      <c r="V113" s="68" t="s">
        <v>433</v>
      </c>
    </row>
    <row r="114" spans="1:22">
      <c r="A114" s="22">
        <v>32</v>
      </c>
      <c r="B114" s="57">
        <v>43303.9375694444</v>
      </c>
      <c r="C114" s="58">
        <v>43303</v>
      </c>
      <c r="D114" s="22">
        <v>30017777</v>
      </c>
      <c r="E114" s="22">
        <v>329</v>
      </c>
      <c r="F114" s="23">
        <v>16024.22</v>
      </c>
      <c r="G114" s="22">
        <v>803095649</v>
      </c>
      <c r="H114" s="22">
        <v>137812</v>
      </c>
      <c r="I114" s="28" t="s">
        <v>376</v>
      </c>
      <c r="J114" s="22">
        <v>1</v>
      </c>
      <c r="K114" s="22">
        <v>123</v>
      </c>
      <c r="L114" s="22">
        <v>12309</v>
      </c>
      <c r="M114" s="62">
        <v>24</v>
      </c>
      <c r="N114" s="63">
        <v>5.70125</v>
      </c>
      <c r="O114" s="64">
        <v>136.83</v>
      </c>
      <c r="P114" s="63">
        <v>2.79</v>
      </c>
      <c r="Q114" s="22">
        <v>69.87</v>
      </c>
      <c r="R114" s="22" t="s">
        <v>156</v>
      </c>
      <c r="S114" s="22">
        <v>9988</v>
      </c>
      <c r="T114" s="22">
        <v>301</v>
      </c>
      <c r="U114" s="22">
        <v>4160982</v>
      </c>
      <c r="V114" s="68" t="s">
        <v>434</v>
      </c>
    </row>
    <row r="115" spans="1:22">
      <c r="A115" s="22">
        <v>33</v>
      </c>
      <c r="B115" s="57">
        <v>43303.9375694444</v>
      </c>
      <c r="C115" s="58">
        <v>43303</v>
      </c>
      <c r="D115" s="22">
        <v>30017777</v>
      </c>
      <c r="E115" s="22">
        <v>329</v>
      </c>
      <c r="F115" s="23">
        <v>16024.22</v>
      </c>
      <c r="G115" s="22">
        <v>803095597</v>
      </c>
      <c r="H115" s="22">
        <v>137812</v>
      </c>
      <c r="I115" s="28" t="s">
        <v>376</v>
      </c>
      <c r="J115" s="22">
        <v>1</v>
      </c>
      <c r="K115" s="22">
        <v>123</v>
      </c>
      <c r="L115" s="22">
        <v>12309</v>
      </c>
      <c r="M115" s="62">
        <v>46</v>
      </c>
      <c r="N115" s="63">
        <v>5.6993478261</v>
      </c>
      <c r="O115" s="64">
        <v>262.17</v>
      </c>
      <c r="P115" s="63">
        <v>2.79</v>
      </c>
      <c r="Q115" s="22">
        <v>133.8300000006</v>
      </c>
      <c r="R115" s="22" t="s">
        <v>156</v>
      </c>
      <c r="S115" s="22">
        <v>9988</v>
      </c>
      <c r="T115" s="22">
        <v>301</v>
      </c>
      <c r="U115" s="22">
        <v>4160982</v>
      </c>
      <c r="V115" s="68" t="s">
        <v>434</v>
      </c>
    </row>
    <row r="116" spans="1:22">
      <c r="A116" s="22">
        <v>34</v>
      </c>
      <c r="B116" s="57">
        <v>43303.9375694444</v>
      </c>
      <c r="C116" s="58">
        <v>43303</v>
      </c>
      <c r="D116" s="22">
        <v>30017777</v>
      </c>
      <c r="E116" s="22">
        <v>329</v>
      </c>
      <c r="F116" s="23">
        <v>16024.22</v>
      </c>
      <c r="G116" s="22">
        <v>803095459</v>
      </c>
      <c r="H116" s="22">
        <v>137812</v>
      </c>
      <c r="I116" s="28" t="s">
        <v>376</v>
      </c>
      <c r="J116" s="22">
        <v>1</v>
      </c>
      <c r="K116" s="22">
        <v>123</v>
      </c>
      <c r="L116" s="22">
        <v>12309</v>
      </c>
      <c r="M116" s="62">
        <v>199</v>
      </c>
      <c r="N116" s="63">
        <v>5.6999497487</v>
      </c>
      <c r="O116" s="64">
        <v>1134.29</v>
      </c>
      <c r="P116" s="63">
        <v>2.79</v>
      </c>
      <c r="Q116" s="22">
        <v>579.0799999913</v>
      </c>
      <c r="R116" s="22" t="s">
        <v>156</v>
      </c>
      <c r="S116" s="22">
        <v>9988</v>
      </c>
      <c r="T116" s="22">
        <v>301</v>
      </c>
      <c r="U116" s="22">
        <v>4160982</v>
      </c>
      <c r="V116" s="68" t="s">
        <v>434</v>
      </c>
    </row>
    <row r="117" spans="1:22">
      <c r="A117" s="22">
        <v>35</v>
      </c>
      <c r="B117" s="57">
        <v>43303.9375694444</v>
      </c>
      <c r="C117" s="58">
        <v>43303</v>
      </c>
      <c r="D117" s="22">
        <v>30017777</v>
      </c>
      <c r="E117" s="22">
        <v>329</v>
      </c>
      <c r="F117" s="23">
        <v>16024.22</v>
      </c>
      <c r="G117" s="22">
        <v>803095278</v>
      </c>
      <c r="H117" s="22">
        <v>1982</v>
      </c>
      <c r="I117" s="28" t="s">
        <v>376</v>
      </c>
      <c r="J117" s="22">
        <v>1</v>
      </c>
      <c r="K117" s="22">
        <v>123</v>
      </c>
      <c r="L117" s="22">
        <v>12309</v>
      </c>
      <c r="M117" s="62">
        <v>53</v>
      </c>
      <c r="N117" s="63">
        <v>23.749245283</v>
      </c>
      <c r="O117" s="64">
        <v>1258.71</v>
      </c>
      <c r="P117" s="63">
        <v>17.8</v>
      </c>
      <c r="Q117" s="22">
        <v>315.309999999</v>
      </c>
      <c r="R117" s="22" t="s">
        <v>156</v>
      </c>
      <c r="S117" s="22">
        <v>9988</v>
      </c>
      <c r="T117" s="22">
        <v>301</v>
      </c>
      <c r="U117" s="22">
        <v>4157778</v>
      </c>
      <c r="V117" s="68" t="s">
        <v>435</v>
      </c>
    </row>
    <row r="118" spans="1:22">
      <c r="A118" s="22">
        <v>36</v>
      </c>
      <c r="B118" s="57">
        <v>43303.9375694444</v>
      </c>
      <c r="C118" s="58">
        <v>43303</v>
      </c>
      <c r="D118" s="22">
        <v>30017777</v>
      </c>
      <c r="E118" s="22">
        <v>329</v>
      </c>
      <c r="F118" s="23">
        <v>16024.22</v>
      </c>
      <c r="G118" s="22">
        <v>803095297</v>
      </c>
      <c r="H118" s="22">
        <v>1982</v>
      </c>
      <c r="I118" s="28" t="s">
        <v>376</v>
      </c>
      <c r="J118" s="22">
        <v>1</v>
      </c>
      <c r="K118" s="22">
        <v>123</v>
      </c>
      <c r="L118" s="22">
        <v>12309</v>
      </c>
      <c r="M118" s="62">
        <v>19</v>
      </c>
      <c r="N118" s="63">
        <v>23.7484210526</v>
      </c>
      <c r="O118" s="64">
        <v>451.22</v>
      </c>
      <c r="P118" s="63">
        <v>17.8</v>
      </c>
      <c r="Q118" s="22">
        <v>113.0199999994</v>
      </c>
      <c r="R118" s="22" t="s">
        <v>156</v>
      </c>
      <c r="S118" s="22">
        <v>9988</v>
      </c>
      <c r="T118" s="22">
        <v>301</v>
      </c>
      <c r="U118" s="22">
        <v>4157778</v>
      </c>
      <c r="V118" s="68" t="s">
        <v>435</v>
      </c>
    </row>
    <row r="119" spans="1:22">
      <c r="A119" s="22">
        <v>37</v>
      </c>
      <c r="B119" s="57">
        <v>43303.9375694444</v>
      </c>
      <c r="C119" s="58">
        <v>43303</v>
      </c>
      <c r="D119" s="22">
        <v>30017777</v>
      </c>
      <c r="E119" s="22">
        <v>329</v>
      </c>
      <c r="F119" s="23">
        <v>16024.22</v>
      </c>
      <c r="G119" s="22">
        <v>803095073</v>
      </c>
      <c r="H119" s="22">
        <v>1982</v>
      </c>
      <c r="I119" s="28" t="s">
        <v>376</v>
      </c>
      <c r="J119" s="22">
        <v>1</v>
      </c>
      <c r="K119" s="22">
        <v>123</v>
      </c>
      <c r="L119" s="22">
        <v>12309</v>
      </c>
      <c r="M119" s="62">
        <v>157</v>
      </c>
      <c r="N119" s="63">
        <v>23.7504458599</v>
      </c>
      <c r="O119" s="64">
        <v>3728.82</v>
      </c>
      <c r="P119" s="63">
        <v>17.8</v>
      </c>
      <c r="Q119" s="22">
        <v>934.2200000043</v>
      </c>
      <c r="R119" s="22" t="s">
        <v>156</v>
      </c>
      <c r="S119" s="22">
        <v>9988</v>
      </c>
      <c r="T119" s="22">
        <v>301</v>
      </c>
      <c r="U119" s="22">
        <v>4157778</v>
      </c>
      <c r="V119" s="68" t="s">
        <v>435</v>
      </c>
    </row>
    <row r="120" spans="1:22">
      <c r="A120" s="22">
        <v>38</v>
      </c>
      <c r="B120" s="57">
        <v>43303.9375694444</v>
      </c>
      <c r="C120" s="58">
        <v>43303</v>
      </c>
      <c r="D120" s="22">
        <v>30017777</v>
      </c>
      <c r="E120" s="22">
        <v>329</v>
      </c>
      <c r="F120" s="23">
        <v>16024.22</v>
      </c>
      <c r="G120" s="22">
        <v>803096593</v>
      </c>
      <c r="H120" s="22">
        <v>9984</v>
      </c>
      <c r="I120" s="28" t="s">
        <v>436</v>
      </c>
      <c r="J120" s="22">
        <v>4</v>
      </c>
      <c r="K120" s="22">
        <v>401</v>
      </c>
      <c r="L120" s="22">
        <v>40102</v>
      </c>
      <c r="M120" s="62">
        <v>443</v>
      </c>
      <c r="N120" s="63">
        <v>0.5699097065</v>
      </c>
      <c r="O120" s="64">
        <v>252.47</v>
      </c>
      <c r="P120" s="63">
        <v>0.55</v>
      </c>
      <c r="Q120" s="22">
        <v>8.8199999795</v>
      </c>
      <c r="R120" s="22" t="s">
        <v>156</v>
      </c>
      <c r="S120" s="22">
        <v>9988</v>
      </c>
      <c r="T120" s="22">
        <v>301</v>
      </c>
      <c r="U120" s="22">
        <v>4159742</v>
      </c>
      <c r="V120" s="68" t="s">
        <v>437</v>
      </c>
    </row>
    <row r="121" spans="1:22">
      <c r="A121" s="35">
        <v>39</v>
      </c>
      <c r="B121" s="59">
        <v>43303.5696527778</v>
      </c>
      <c r="C121" s="60">
        <v>43303</v>
      </c>
      <c r="D121" s="35">
        <v>30007859</v>
      </c>
      <c r="E121" s="35">
        <v>377</v>
      </c>
      <c r="F121" s="61">
        <v>2309.75</v>
      </c>
      <c r="G121" s="35">
        <v>802860786</v>
      </c>
      <c r="H121" s="35">
        <v>1818</v>
      </c>
      <c r="I121" s="48" t="s">
        <v>356</v>
      </c>
      <c r="J121" s="35">
        <v>1</v>
      </c>
      <c r="K121" s="35">
        <v>123</v>
      </c>
      <c r="L121" s="35">
        <v>12305</v>
      </c>
      <c r="M121" s="65">
        <v>16</v>
      </c>
      <c r="N121" s="66">
        <v>2.8</v>
      </c>
      <c r="O121" s="67">
        <v>44.8</v>
      </c>
      <c r="P121" s="66">
        <v>2.6</v>
      </c>
      <c r="Q121" s="35">
        <v>3.2</v>
      </c>
      <c r="R121" s="35">
        <v>4497996</v>
      </c>
      <c r="S121" s="35">
        <v>8940</v>
      </c>
      <c r="T121" s="35">
        <v>301</v>
      </c>
      <c r="U121" s="35">
        <v>4157357</v>
      </c>
      <c r="V121" s="69" t="s">
        <v>419</v>
      </c>
    </row>
    <row r="122" spans="1:22">
      <c r="A122" s="35">
        <v>40</v>
      </c>
      <c r="B122" s="59">
        <v>43303.5696527778</v>
      </c>
      <c r="C122" s="60">
        <v>43303</v>
      </c>
      <c r="D122" s="35">
        <v>30007859</v>
      </c>
      <c r="E122" s="35">
        <v>377</v>
      </c>
      <c r="F122" s="61">
        <v>2309.75</v>
      </c>
      <c r="G122" s="35">
        <v>802860842</v>
      </c>
      <c r="H122" s="35">
        <v>38127</v>
      </c>
      <c r="I122" s="48" t="s">
        <v>383</v>
      </c>
      <c r="J122" s="35">
        <v>1</v>
      </c>
      <c r="K122" s="35">
        <v>102</v>
      </c>
      <c r="L122" s="35">
        <v>10201</v>
      </c>
      <c r="M122" s="65">
        <v>52</v>
      </c>
      <c r="N122" s="66">
        <v>20.5</v>
      </c>
      <c r="O122" s="67">
        <v>1066</v>
      </c>
      <c r="P122" s="66">
        <v>11.6</v>
      </c>
      <c r="Q122" s="35">
        <v>462.8</v>
      </c>
      <c r="R122" s="35">
        <v>4497996</v>
      </c>
      <c r="S122" s="35">
        <v>11119</v>
      </c>
      <c r="T122" s="35">
        <v>301</v>
      </c>
      <c r="U122" s="35">
        <v>4148710</v>
      </c>
      <c r="V122" s="69" t="s">
        <v>384</v>
      </c>
    </row>
    <row r="123" spans="1:22">
      <c r="A123" s="35">
        <v>41</v>
      </c>
      <c r="B123" s="59">
        <v>43303.5696527778</v>
      </c>
      <c r="C123" s="60">
        <v>43303</v>
      </c>
      <c r="D123" s="35">
        <v>30007859</v>
      </c>
      <c r="E123" s="35">
        <v>377</v>
      </c>
      <c r="F123" s="61">
        <v>2309.75</v>
      </c>
      <c r="G123" s="35">
        <v>802860735</v>
      </c>
      <c r="H123" s="35">
        <v>1945</v>
      </c>
      <c r="I123" s="48" t="s">
        <v>356</v>
      </c>
      <c r="J123" s="35">
        <v>1</v>
      </c>
      <c r="K123" s="35">
        <v>123</v>
      </c>
      <c r="L123" s="35">
        <v>12305</v>
      </c>
      <c r="M123" s="65">
        <v>1</v>
      </c>
      <c r="N123" s="66">
        <v>1</v>
      </c>
      <c r="O123" s="67">
        <v>1</v>
      </c>
      <c r="P123" s="66">
        <v>1.95</v>
      </c>
      <c r="Q123" s="35">
        <v>-0.95</v>
      </c>
      <c r="R123" s="35">
        <v>4497996</v>
      </c>
      <c r="S123" s="35">
        <v>11119</v>
      </c>
      <c r="T123" s="35">
        <v>301</v>
      </c>
      <c r="U123" s="35">
        <v>4161827</v>
      </c>
      <c r="V123" s="69" t="s">
        <v>438</v>
      </c>
    </row>
    <row r="124" spans="1:22">
      <c r="A124" s="35">
        <v>42</v>
      </c>
      <c r="B124" s="59">
        <v>43303.5696527778</v>
      </c>
      <c r="C124" s="60">
        <v>43303</v>
      </c>
      <c r="D124" s="35">
        <v>30007859</v>
      </c>
      <c r="E124" s="35">
        <v>377</v>
      </c>
      <c r="F124" s="61">
        <v>2309.75</v>
      </c>
      <c r="G124" s="35">
        <v>802864917</v>
      </c>
      <c r="H124" s="35">
        <v>1945</v>
      </c>
      <c r="I124" s="48" t="s">
        <v>356</v>
      </c>
      <c r="J124" s="35">
        <v>1</v>
      </c>
      <c r="K124" s="35">
        <v>123</v>
      </c>
      <c r="L124" s="35">
        <v>12305</v>
      </c>
      <c r="M124" s="65">
        <v>9</v>
      </c>
      <c r="N124" s="66">
        <v>2.5</v>
      </c>
      <c r="O124" s="67">
        <v>22.5</v>
      </c>
      <c r="P124" s="66">
        <v>1.95</v>
      </c>
      <c r="Q124" s="35">
        <v>4.95</v>
      </c>
      <c r="R124" s="35">
        <v>4497996</v>
      </c>
      <c r="S124" s="35">
        <v>8940</v>
      </c>
      <c r="T124" s="35">
        <v>301</v>
      </c>
      <c r="U124" s="35">
        <v>4161827</v>
      </c>
      <c r="V124" s="69" t="s">
        <v>438</v>
      </c>
    </row>
    <row r="125" spans="1:22">
      <c r="A125" s="35">
        <v>43</v>
      </c>
      <c r="B125" s="59">
        <v>43303.5696527778</v>
      </c>
      <c r="C125" s="60">
        <v>43303</v>
      </c>
      <c r="D125" s="35">
        <v>30007859</v>
      </c>
      <c r="E125" s="35">
        <v>377</v>
      </c>
      <c r="F125" s="61">
        <v>2309.75</v>
      </c>
      <c r="G125" s="35">
        <v>802862580</v>
      </c>
      <c r="H125" s="35">
        <v>161596</v>
      </c>
      <c r="I125" s="48" t="s">
        <v>439</v>
      </c>
      <c r="J125" s="35">
        <v>8</v>
      </c>
      <c r="K125" s="35">
        <v>810</v>
      </c>
      <c r="L125" s="35">
        <v>81005</v>
      </c>
      <c r="M125" s="65">
        <v>38</v>
      </c>
      <c r="N125" s="66">
        <v>4.7578947368</v>
      </c>
      <c r="O125" s="67">
        <v>180.8</v>
      </c>
      <c r="P125" s="66">
        <v>2.75</v>
      </c>
      <c r="Q125" s="35">
        <v>76.2999999984</v>
      </c>
      <c r="R125" s="35">
        <v>4497996</v>
      </c>
      <c r="S125" s="35">
        <v>8940</v>
      </c>
      <c r="T125" s="35">
        <v>301</v>
      </c>
      <c r="U125" s="35">
        <v>4149852</v>
      </c>
      <c r="V125" s="69" t="s">
        <v>440</v>
      </c>
    </row>
    <row r="126" spans="1:22">
      <c r="A126" s="35">
        <v>44</v>
      </c>
      <c r="B126" s="59">
        <v>43303.5696527778</v>
      </c>
      <c r="C126" s="60">
        <v>43303</v>
      </c>
      <c r="D126" s="35">
        <v>30007859</v>
      </c>
      <c r="E126" s="35">
        <v>377</v>
      </c>
      <c r="F126" s="61">
        <v>2309.75</v>
      </c>
      <c r="G126" s="35">
        <v>802861042</v>
      </c>
      <c r="H126" s="35">
        <v>47683</v>
      </c>
      <c r="I126" s="48" t="s">
        <v>358</v>
      </c>
      <c r="J126" s="35">
        <v>1</v>
      </c>
      <c r="K126" s="35">
        <v>105</v>
      </c>
      <c r="L126" s="35">
        <v>10505</v>
      </c>
      <c r="M126" s="65">
        <v>52</v>
      </c>
      <c r="N126" s="66">
        <v>17.8</v>
      </c>
      <c r="O126" s="67">
        <v>925.6</v>
      </c>
      <c r="P126" s="66">
        <v>12.5</v>
      </c>
      <c r="Q126" s="35">
        <v>275.6</v>
      </c>
      <c r="R126" s="35">
        <v>4497996</v>
      </c>
      <c r="S126" s="35">
        <v>11119</v>
      </c>
      <c r="T126" s="35">
        <v>301</v>
      </c>
      <c r="U126" s="35">
        <v>4156487</v>
      </c>
      <c r="V126" s="69" t="s">
        <v>362</v>
      </c>
    </row>
    <row r="127" spans="1:22">
      <c r="A127" s="35">
        <v>45</v>
      </c>
      <c r="B127" s="59">
        <v>43303.5696527778</v>
      </c>
      <c r="C127" s="60">
        <v>43303</v>
      </c>
      <c r="D127" s="35">
        <v>30007859</v>
      </c>
      <c r="E127" s="35">
        <v>377</v>
      </c>
      <c r="F127" s="61">
        <v>2309.75</v>
      </c>
      <c r="G127" s="35">
        <v>802864385</v>
      </c>
      <c r="H127" s="35">
        <v>144566</v>
      </c>
      <c r="I127" s="48" t="s">
        <v>441</v>
      </c>
      <c r="J127" s="35">
        <v>1</v>
      </c>
      <c r="K127" s="35">
        <v>118</v>
      </c>
      <c r="L127" s="35">
        <v>11805</v>
      </c>
      <c r="M127" s="65">
        <v>1</v>
      </c>
      <c r="N127" s="66">
        <v>19.5</v>
      </c>
      <c r="O127" s="67">
        <v>19.5</v>
      </c>
      <c r="P127" s="66">
        <v>13.5</v>
      </c>
      <c r="Q127" s="35">
        <v>6</v>
      </c>
      <c r="R127" s="35">
        <v>4497996</v>
      </c>
      <c r="S127" s="35">
        <v>8940</v>
      </c>
      <c r="T127" s="35">
        <v>301</v>
      </c>
      <c r="U127" s="35">
        <v>4151397</v>
      </c>
      <c r="V127" s="69" t="s">
        <v>442</v>
      </c>
    </row>
    <row r="128" spans="1:22">
      <c r="A128" s="35">
        <v>46</v>
      </c>
      <c r="B128" s="59">
        <v>43303.5696527778</v>
      </c>
      <c r="C128" s="60">
        <v>43303</v>
      </c>
      <c r="D128" s="35">
        <v>30007859</v>
      </c>
      <c r="E128" s="35">
        <v>377</v>
      </c>
      <c r="F128" s="61">
        <v>2309.75</v>
      </c>
      <c r="G128" s="35">
        <v>802864918</v>
      </c>
      <c r="H128" s="35">
        <v>9909329</v>
      </c>
      <c r="I128" s="48" t="s">
        <v>364</v>
      </c>
      <c r="J128" s="35">
        <v>9</v>
      </c>
      <c r="K128" s="35">
        <v>999</v>
      </c>
      <c r="L128" s="35">
        <v>99999</v>
      </c>
      <c r="M128" s="65">
        <v>1</v>
      </c>
      <c r="N128" s="66" t="s">
        <v>156</v>
      </c>
      <c r="O128" s="67">
        <v>0</v>
      </c>
      <c r="P128" s="66">
        <v>0</v>
      </c>
      <c r="Q128" s="35">
        <v>0</v>
      </c>
      <c r="R128" s="35">
        <v>4497996</v>
      </c>
      <c r="S128" s="35">
        <v>11119</v>
      </c>
      <c r="T128" s="35">
        <v>301</v>
      </c>
      <c r="U128" s="35">
        <v>1200042701</v>
      </c>
      <c r="V128" s="69" t="s">
        <v>365</v>
      </c>
    </row>
    <row r="129" spans="1:22">
      <c r="A129" s="35">
        <v>47</v>
      </c>
      <c r="B129" s="59">
        <v>43303.5696527778</v>
      </c>
      <c r="C129" s="60">
        <v>43303</v>
      </c>
      <c r="D129" s="35">
        <v>30007859</v>
      </c>
      <c r="E129" s="35">
        <v>377</v>
      </c>
      <c r="F129" s="61">
        <v>2309.75</v>
      </c>
      <c r="G129" s="35">
        <v>802862425</v>
      </c>
      <c r="H129" s="35">
        <v>172547</v>
      </c>
      <c r="I129" s="48" t="s">
        <v>443</v>
      </c>
      <c r="J129" s="35">
        <v>1</v>
      </c>
      <c r="K129" s="35">
        <v>102</v>
      </c>
      <c r="L129" s="35">
        <v>10201</v>
      </c>
      <c r="M129" s="65">
        <v>16</v>
      </c>
      <c r="N129" s="66">
        <v>3.096875</v>
      </c>
      <c r="O129" s="67">
        <v>49.55</v>
      </c>
      <c r="P129" s="66">
        <v>2.69</v>
      </c>
      <c r="Q129" s="35">
        <v>6.51</v>
      </c>
      <c r="R129" s="35">
        <v>4497996</v>
      </c>
      <c r="S129" s="35">
        <v>8940</v>
      </c>
      <c r="T129" s="35">
        <v>301</v>
      </c>
      <c r="U129" s="35">
        <v>4149570</v>
      </c>
      <c r="V129" s="69" t="s">
        <v>444</v>
      </c>
    </row>
    <row r="130" spans="1:22">
      <c r="A130" s="22">
        <v>48</v>
      </c>
      <c r="B130" s="57">
        <v>43303.9216782407</v>
      </c>
      <c r="C130" s="58">
        <v>43303</v>
      </c>
      <c r="D130" s="22">
        <v>30016562</v>
      </c>
      <c r="E130" s="22">
        <v>385</v>
      </c>
      <c r="F130" s="23">
        <v>11503.6</v>
      </c>
      <c r="G130" s="22">
        <v>803098855</v>
      </c>
      <c r="H130" s="22">
        <v>58880</v>
      </c>
      <c r="I130" s="28" t="s">
        <v>373</v>
      </c>
      <c r="J130" s="22">
        <v>1</v>
      </c>
      <c r="K130" s="22">
        <v>102</v>
      </c>
      <c r="L130" s="22">
        <v>10201</v>
      </c>
      <c r="M130" s="62">
        <v>1</v>
      </c>
      <c r="N130" s="63">
        <v>16.5</v>
      </c>
      <c r="O130" s="64">
        <v>16.5</v>
      </c>
      <c r="P130" s="63">
        <v>9</v>
      </c>
      <c r="Q130" s="22">
        <v>7.5</v>
      </c>
      <c r="R130" s="22" t="s">
        <v>156</v>
      </c>
      <c r="S130" s="22">
        <v>7749</v>
      </c>
      <c r="T130" s="22">
        <v>301</v>
      </c>
      <c r="U130" s="22">
        <v>4148274</v>
      </c>
      <c r="V130" s="68" t="s">
        <v>445</v>
      </c>
    </row>
    <row r="131" spans="1:22">
      <c r="A131" s="22">
        <v>49</v>
      </c>
      <c r="B131" s="57">
        <v>43303.9216782407</v>
      </c>
      <c r="C131" s="58">
        <v>43303</v>
      </c>
      <c r="D131" s="22">
        <v>30016562</v>
      </c>
      <c r="E131" s="22">
        <v>385</v>
      </c>
      <c r="F131" s="23">
        <v>11503.6</v>
      </c>
      <c r="G131" s="22">
        <v>803098843</v>
      </c>
      <c r="H131" s="22">
        <v>58880</v>
      </c>
      <c r="I131" s="28" t="s">
        <v>373</v>
      </c>
      <c r="J131" s="22">
        <v>1</v>
      </c>
      <c r="K131" s="22">
        <v>102</v>
      </c>
      <c r="L131" s="22">
        <v>10201</v>
      </c>
      <c r="M131" s="62">
        <v>37</v>
      </c>
      <c r="N131" s="63">
        <v>16.5</v>
      </c>
      <c r="O131" s="64">
        <v>610.5</v>
      </c>
      <c r="P131" s="63">
        <v>9</v>
      </c>
      <c r="Q131" s="22">
        <v>277.5</v>
      </c>
      <c r="R131" s="22" t="s">
        <v>156</v>
      </c>
      <c r="S131" s="22">
        <v>7749</v>
      </c>
      <c r="T131" s="22">
        <v>301</v>
      </c>
      <c r="U131" s="22">
        <v>4151494</v>
      </c>
      <c r="V131" s="68" t="s">
        <v>446</v>
      </c>
    </row>
    <row r="132" spans="1:22">
      <c r="A132" s="22">
        <v>50</v>
      </c>
      <c r="B132" s="57">
        <v>43303.9216782407</v>
      </c>
      <c r="C132" s="58">
        <v>43303</v>
      </c>
      <c r="D132" s="22">
        <v>30016562</v>
      </c>
      <c r="E132" s="22">
        <v>385</v>
      </c>
      <c r="F132" s="23">
        <v>11503.6</v>
      </c>
      <c r="G132" s="22">
        <v>803087490</v>
      </c>
      <c r="H132" s="22">
        <v>50539</v>
      </c>
      <c r="I132" s="28" t="s">
        <v>447</v>
      </c>
      <c r="J132" s="22">
        <v>1</v>
      </c>
      <c r="K132" s="22">
        <v>123</v>
      </c>
      <c r="L132" s="22">
        <v>12305</v>
      </c>
      <c r="M132" s="62">
        <v>12</v>
      </c>
      <c r="N132" s="63">
        <v>65</v>
      </c>
      <c r="O132" s="64">
        <v>780</v>
      </c>
      <c r="P132" s="63">
        <v>55.6</v>
      </c>
      <c r="Q132" s="22">
        <v>112.8</v>
      </c>
      <c r="R132" s="22" t="s">
        <v>156</v>
      </c>
      <c r="S132" s="22">
        <v>7749</v>
      </c>
      <c r="T132" s="22">
        <v>301</v>
      </c>
      <c r="U132" s="22">
        <v>4109020</v>
      </c>
      <c r="V132" s="68" t="s">
        <v>448</v>
      </c>
    </row>
    <row r="133" spans="1:22">
      <c r="A133" s="22">
        <v>51</v>
      </c>
      <c r="B133" s="57">
        <v>43303.9216782407</v>
      </c>
      <c r="C133" s="58">
        <v>43303</v>
      </c>
      <c r="D133" s="22">
        <v>30016562</v>
      </c>
      <c r="E133" s="22">
        <v>385</v>
      </c>
      <c r="F133" s="23">
        <v>11503.6</v>
      </c>
      <c r="G133" s="22">
        <v>803087600</v>
      </c>
      <c r="H133" s="22">
        <v>50539</v>
      </c>
      <c r="I133" s="28" t="s">
        <v>447</v>
      </c>
      <c r="J133" s="22">
        <v>1</v>
      </c>
      <c r="K133" s="22">
        <v>123</v>
      </c>
      <c r="L133" s="22">
        <v>12305</v>
      </c>
      <c r="M133" s="62">
        <v>1</v>
      </c>
      <c r="N133" s="63">
        <v>65</v>
      </c>
      <c r="O133" s="64">
        <v>65</v>
      </c>
      <c r="P133" s="63">
        <v>55.6</v>
      </c>
      <c r="Q133" s="22">
        <v>9.4</v>
      </c>
      <c r="R133" s="22" t="s">
        <v>156</v>
      </c>
      <c r="S133" s="22">
        <v>7749</v>
      </c>
      <c r="T133" s="22">
        <v>301</v>
      </c>
      <c r="U133" s="22">
        <v>4109020</v>
      </c>
      <c r="V133" s="68" t="s">
        <v>448</v>
      </c>
    </row>
    <row r="134" spans="1:22">
      <c r="A134" s="22">
        <v>52</v>
      </c>
      <c r="B134" s="57">
        <v>43303.9216782407</v>
      </c>
      <c r="C134" s="58">
        <v>43303</v>
      </c>
      <c r="D134" s="22">
        <v>30016562</v>
      </c>
      <c r="E134" s="22">
        <v>385</v>
      </c>
      <c r="F134" s="23">
        <v>11503.6</v>
      </c>
      <c r="G134" s="22">
        <v>803087687</v>
      </c>
      <c r="H134" s="22">
        <v>46836</v>
      </c>
      <c r="I134" s="28" t="s">
        <v>356</v>
      </c>
      <c r="J134" s="22">
        <v>1</v>
      </c>
      <c r="K134" s="22">
        <v>123</v>
      </c>
      <c r="L134" s="22">
        <v>12305</v>
      </c>
      <c r="M134" s="62">
        <v>28</v>
      </c>
      <c r="N134" s="63">
        <v>5.6</v>
      </c>
      <c r="O134" s="64">
        <v>156.8</v>
      </c>
      <c r="P134" s="63">
        <v>3.8</v>
      </c>
      <c r="Q134" s="22">
        <v>50.4</v>
      </c>
      <c r="R134" s="22" t="s">
        <v>156</v>
      </c>
      <c r="S134" s="22">
        <v>7749</v>
      </c>
      <c r="T134" s="22">
        <v>301</v>
      </c>
      <c r="U134" s="22">
        <v>4153748</v>
      </c>
      <c r="V134" s="68" t="s">
        <v>449</v>
      </c>
    </row>
    <row r="135" spans="1:22">
      <c r="A135" s="22">
        <v>53</v>
      </c>
      <c r="B135" s="57">
        <v>43303.9216782407</v>
      </c>
      <c r="C135" s="58">
        <v>43303</v>
      </c>
      <c r="D135" s="22">
        <v>30016562</v>
      </c>
      <c r="E135" s="22">
        <v>385</v>
      </c>
      <c r="F135" s="23">
        <v>11503.6</v>
      </c>
      <c r="G135" s="22">
        <v>803087643</v>
      </c>
      <c r="H135" s="22">
        <v>46836</v>
      </c>
      <c r="I135" s="28" t="s">
        <v>356</v>
      </c>
      <c r="J135" s="22">
        <v>1</v>
      </c>
      <c r="K135" s="22">
        <v>123</v>
      </c>
      <c r="L135" s="22">
        <v>12305</v>
      </c>
      <c r="M135" s="62">
        <v>121</v>
      </c>
      <c r="N135" s="63">
        <v>5.6</v>
      </c>
      <c r="O135" s="64">
        <v>677.6</v>
      </c>
      <c r="P135" s="63">
        <v>3.8</v>
      </c>
      <c r="Q135" s="22">
        <v>217.8</v>
      </c>
      <c r="R135" s="22" t="s">
        <v>156</v>
      </c>
      <c r="S135" s="22">
        <v>7749</v>
      </c>
      <c r="T135" s="22">
        <v>301</v>
      </c>
      <c r="U135" s="22">
        <v>4155116</v>
      </c>
      <c r="V135" s="68" t="s">
        <v>450</v>
      </c>
    </row>
    <row r="136" spans="1:22">
      <c r="A136" s="22">
        <v>54</v>
      </c>
      <c r="B136" s="57">
        <v>43303.9216782407</v>
      </c>
      <c r="C136" s="58">
        <v>43303</v>
      </c>
      <c r="D136" s="22">
        <v>30016562</v>
      </c>
      <c r="E136" s="22">
        <v>385</v>
      </c>
      <c r="F136" s="23">
        <v>11503.6</v>
      </c>
      <c r="G136" s="22">
        <v>803098931</v>
      </c>
      <c r="H136" s="22">
        <v>161596</v>
      </c>
      <c r="I136" s="28" t="s">
        <v>439</v>
      </c>
      <c r="J136" s="22">
        <v>8</v>
      </c>
      <c r="K136" s="22">
        <v>810</v>
      </c>
      <c r="L136" s="22">
        <v>81005</v>
      </c>
      <c r="M136" s="62">
        <v>959</v>
      </c>
      <c r="N136" s="63">
        <v>3.8039624609</v>
      </c>
      <c r="O136" s="64">
        <v>3648</v>
      </c>
      <c r="P136" s="63">
        <v>2.75</v>
      </c>
      <c r="Q136" s="22">
        <v>1010.7500000031</v>
      </c>
      <c r="R136" s="22" t="s">
        <v>156</v>
      </c>
      <c r="S136" s="22">
        <v>7749</v>
      </c>
      <c r="T136" s="22">
        <v>301</v>
      </c>
      <c r="U136" s="22">
        <v>4149852</v>
      </c>
      <c r="V136" s="68" t="s">
        <v>440</v>
      </c>
    </row>
    <row r="137" spans="1:22">
      <c r="A137" s="22">
        <v>55</v>
      </c>
      <c r="B137" s="57">
        <v>43303.9216782407</v>
      </c>
      <c r="C137" s="58">
        <v>43303</v>
      </c>
      <c r="D137" s="22">
        <v>30016562</v>
      </c>
      <c r="E137" s="22">
        <v>385</v>
      </c>
      <c r="F137" s="23">
        <v>11503.6</v>
      </c>
      <c r="G137" s="22">
        <v>803099008</v>
      </c>
      <c r="H137" s="22">
        <v>161596</v>
      </c>
      <c r="I137" s="28" t="s">
        <v>439</v>
      </c>
      <c r="J137" s="22">
        <v>8</v>
      </c>
      <c r="K137" s="22">
        <v>810</v>
      </c>
      <c r="L137" s="22">
        <v>81005</v>
      </c>
      <c r="M137" s="62">
        <v>1</v>
      </c>
      <c r="N137" s="63">
        <v>0</v>
      </c>
      <c r="O137" s="64">
        <v>0</v>
      </c>
      <c r="P137" s="63">
        <v>2.75</v>
      </c>
      <c r="Q137" s="22">
        <v>-2.75</v>
      </c>
      <c r="R137" s="22" t="s">
        <v>156</v>
      </c>
      <c r="S137" s="22">
        <v>7749</v>
      </c>
      <c r="T137" s="22">
        <v>301</v>
      </c>
      <c r="U137" s="22">
        <v>4149852</v>
      </c>
      <c r="V137" s="68" t="s">
        <v>440</v>
      </c>
    </row>
    <row r="138" spans="1:22">
      <c r="A138" s="22">
        <v>56</v>
      </c>
      <c r="B138" s="57">
        <v>43303.9216782407</v>
      </c>
      <c r="C138" s="58">
        <v>43303</v>
      </c>
      <c r="D138" s="22">
        <v>30016562</v>
      </c>
      <c r="E138" s="22">
        <v>385</v>
      </c>
      <c r="F138" s="23">
        <v>11503.6</v>
      </c>
      <c r="G138" s="22">
        <v>803087921</v>
      </c>
      <c r="H138" s="22">
        <v>46836</v>
      </c>
      <c r="I138" s="28" t="s">
        <v>356</v>
      </c>
      <c r="J138" s="22">
        <v>1</v>
      </c>
      <c r="K138" s="22">
        <v>123</v>
      </c>
      <c r="L138" s="22">
        <v>12305</v>
      </c>
      <c r="M138" s="62">
        <v>7</v>
      </c>
      <c r="N138" s="63">
        <v>5.6</v>
      </c>
      <c r="O138" s="64">
        <v>39.2</v>
      </c>
      <c r="P138" s="63">
        <v>3.8</v>
      </c>
      <c r="Q138" s="22">
        <v>12.6</v>
      </c>
      <c r="R138" s="22" t="s">
        <v>156</v>
      </c>
      <c r="S138" s="22">
        <v>7749</v>
      </c>
      <c r="T138" s="22">
        <v>301</v>
      </c>
      <c r="U138" s="22">
        <v>4107409</v>
      </c>
      <c r="V138" s="68" t="s">
        <v>451</v>
      </c>
    </row>
    <row r="139" spans="1:22">
      <c r="A139" s="22">
        <v>57</v>
      </c>
      <c r="B139" s="57">
        <v>43303.9216782407</v>
      </c>
      <c r="C139" s="58">
        <v>43303</v>
      </c>
      <c r="D139" s="22">
        <v>30016562</v>
      </c>
      <c r="E139" s="22">
        <v>385</v>
      </c>
      <c r="F139" s="23">
        <v>11503.6</v>
      </c>
      <c r="G139" s="22">
        <v>803087427</v>
      </c>
      <c r="H139" s="22">
        <v>47683</v>
      </c>
      <c r="I139" s="28" t="s">
        <v>358</v>
      </c>
      <c r="J139" s="22">
        <v>1</v>
      </c>
      <c r="K139" s="22">
        <v>105</v>
      </c>
      <c r="L139" s="22">
        <v>10505</v>
      </c>
      <c r="M139" s="62">
        <v>380</v>
      </c>
      <c r="N139" s="63">
        <v>14.5</v>
      </c>
      <c r="O139" s="64">
        <v>5510</v>
      </c>
      <c r="P139" s="63">
        <v>12.5</v>
      </c>
      <c r="Q139" s="22">
        <v>760</v>
      </c>
      <c r="R139" s="22" t="s">
        <v>156</v>
      </c>
      <c r="S139" s="22">
        <v>7749</v>
      </c>
      <c r="T139" s="22">
        <v>301</v>
      </c>
      <c r="U139" s="22">
        <v>4160102</v>
      </c>
      <c r="V139" s="68" t="s">
        <v>375</v>
      </c>
    </row>
    <row r="140" spans="1:22">
      <c r="A140" s="35">
        <v>97</v>
      </c>
      <c r="B140" s="59">
        <v>43304.6774189815</v>
      </c>
      <c r="C140" s="60">
        <v>43304</v>
      </c>
      <c r="D140" s="35">
        <v>30026858</v>
      </c>
      <c r="E140" s="35">
        <v>311</v>
      </c>
      <c r="F140" s="61">
        <v>3190</v>
      </c>
      <c r="G140" s="35">
        <v>803341814</v>
      </c>
      <c r="H140" s="35">
        <v>47683</v>
      </c>
      <c r="I140" s="48" t="s">
        <v>358</v>
      </c>
      <c r="J140" s="35">
        <v>1</v>
      </c>
      <c r="K140" s="35">
        <v>105</v>
      </c>
      <c r="L140" s="35">
        <v>10505</v>
      </c>
      <c r="M140" s="65">
        <v>220</v>
      </c>
      <c r="N140" s="66">
        <v>14.5</v>
      </c>
      <c r="O140" s="67">
        <v>3190</v>
      </c>
      <c r="P140" s="66">
        <v>12.5</v>
      </c>
      <c r="Q140" s="35">
        <v>440</v>
      </c>
      <c r="R140" s="35" t="s">
        <v>156</v>
      </c>
      <c r="S140" s="35">
        <v>4093</v>
      </c>
      <c r="T140" s="35">
        <v>301</v>
      </c>
      <c r="U140" s="35">
        <v>4157021</v>
      </c>
      <c r="V140" s="69" t="s">
        <v>359</v>
      </c>
    </row>
    <row r="141" spans="1:22">
      <c r="A141" s="22">
        <v>98</v>
      </c>
      <c r="B141" s="57">
        <v>43304.853900463</v>
      </c>
      <c r="C141" s="58">
        <v>43304</v>
      </c>
      <c r="D141" s="22">
        <v>30032896</v>
      </c>
      <c r="E141" s="22">
        <v>102934</v>
      </c>
      <c r="F141" s="23">
        <v>2240</v>
      </c>
      <c r="G141" s="22">
        <v>803448083</v>
      </c>
      <c r="H141" s="22">
        <v>47683</v>
      </c>
      <c r="I141" s="28" t="s">
        <v>358</v>
      </c>
      <c r="J141" s="22">
        <v>1</v>
      </c>
      <c r="K141" s="22">
        <v>105</v>
      </c>
      <c r="L141" s="22">
        <v>10505</v>
      </c>
      <c r="M141" s="62">
        <v>140</v>
      </c>
      <c r="N141" s="63">
        <v>16</v>
      </c>
      <c r="O141" s="64">
        <v>2240</v>
      </c>
      <c r="P141" s="63">
        <v>12.5</v>
      </c>
      <c r="Q141" s="22">
        <v>490</v>
      </c>
      <c r="R141" s="22" t="s">
        <v>156</v>
      </c>
      <c r="S141" s="22">
        <v>4117</v>
      </c>
      <c r="T141" s="22">
        <v>301</v>
      </c>
      <c r="U141" s="22">
        <v>4157021</v>
      </c>
      <c r="V141" s="68" t="s">
        <v>359</v>
      </c>
    </row>
    <row r="142" spans="1:22">
      <c r="A142" s="35">
        <v>118</v>
      </c>
      <c r="B142" s="59">
        <v>43302.4955208333</v>
      </c>
      <c r="C142" s="60">
        <v>43302</v>
      </c>
      <c r="D142" s="35">
        <v>29987854</v>
      </c>
      <c r="E142" s="35">
        <v>339</v>
      </c>
      <c r="F142" s="61">
        <v>3045</v>
      </c>
      <c r="G142" s="35">
        <v>802448365</v>
      </c>
      <c r="H142" s="35">
        <v>47683</v>
      </c>
      <c r="I142" s="48" t="s">
        <v>358</v>
      </c>
      <c r="J142" s="35">
        <v>1</v>
      </c>
      <c r="K142" s="35">
        <v>105</v>
      </c>
      <c r="L142" s="35">
        <v>10505</v>
      </c>
      <c r="M142" s="65">
        <v>210</v>
      </c>
      <c r="N142" s="66">
        <v>14.5</v>
      </c>
      <c r="O142" s="67">
        <v>3045</v>
      </c>
      <c r="P142" s="66">
        <v>12.5</v>
      </c>
      <c r="Q142" s="35">
        <v>420</v>
      </c>
      <c r="R142" s="35" t="s">
        <v>156</v>
      </c>
      <c r="S142" s="35">
        <v>997727</v>
      </c>
      <c r="T142" s="35">
        <v>301</v>
      </c>
      <c r="U142" s="35">
        <v>4157021</v>
      </c>
      <c r="V142" s="69" t="s">
        <v>359</v>
      </c>
    </row>
    <row r="143" spans="1:22">
      <c r="A143" s="22">
        <v>135</v>
      </c>
      <c r="B143" s="57">
        <v>43302.5265625</v>
      </c>
      <c r="C143" s="58">
        <v>43302</v>
      </c>
      <c r="D143" s="22">
        <v>29988546</v>
      </c>
      <c r="E143" s="22">
        <v>337</v>
      </c>
      <c r="F143" s="23">
        <v>2030</v>
      </c>
      <c r="G143" s="22">
        <v>802470892</v>
      </c>
      <c r="H143" s="22">
        <v>47683</v>
      </c>
      <c r="I143" s="28" t="s">
        <v>358</v>
      </c>
      <c r="J143" s="22">
        <v>1</v>
      </c>
      <c r="K143" s="22">
        <v>105</v>
      </c>
      <c r="L143" s="22">
        <v>10505</v>
      </c>
      <c r="M143" s="62">
        <v>140</v>
      </c>
      <c r="N143" s="63">
        <v>14.5</v>
      </c>
      <c r="O143" s="64">
        <v>2030</v>
      </c>
      <c r="P143" s="63">
        <v>12.5</v>
      </c>
      <c r="Q143" s="22">
        <v>280</v>
      </c>
      <c r="R143" s="22" t="s">
        <v>156</v>
      </c>
      <c r="S143" s="22">
        <v>4264</v>
      </c>
      <c r="T143" s="22">
        <v>301</v>
      </c>
      <c r="U143" s="22">
        <v>4160102</v>
      </c>
      <c r="V143" s="68" t="s">
        <v>375</v>
      </c>
    </row>
    <row r="144" spans="1:22">
      <c r="A144" s="35">
        <v>137</v>
      </c>
      <c r="B144" s="59">
        <v>43303.7290046296</v>
      </c>
      <c r="C144" s="60">
        <v>43303</v>
      </c>
      <c r="D144" s="35">
        <v>30011197</v>
      </c>
      <c r="E144" s="35">
        <v>341</v>
      </c>
      <c r="F144" s="61">
        <v>3129</v>
      </c>
      <c r="G144" s="35">
        <v>802979882</v>
      </c>
      <c r="H144" s="35">
        <v>47683</v>
      </c>
      <c r="I144" s="48" t="s">
        <v>358</v>
      </c>
      <c r="J144" s="35">
        <v>1</v>
      </c>
      <c r="K144" s="35">
        <v>105</v>
      </c>
      <c r="L144" s="35">
        <v>10505</v>
      </c>
      <c r="M144" s="65">
        <v>170</v>
      </c>
      <c r="N144" s="66">
        <v>14.9000588235</v>
      </c>
      <c r="O144" s="67">
        <v>2533.01</v>
      </c>
      <c r="P144" s="66">
        <v>12.5</v>
      </c>
      <c r="Q144" s="35">
        <v>408.009999995</v>
      </c>
      <c r="R144" s="35" t="s">
        <v>156</v>
      </c>
      <c r="S144" s="35">
        <v>11372</v>
      </c>
      <c r="T144" s="35">
        <v>301</v>
      </c>
      <c r="U144" s="35">
        <v>4157021</v>
      </c>
      <c r="V144" s="69" t="s">
        <v>359</v>
      </c>
    </row>
    <row r="145" spans="1:22">
      <c r="A145" s="35">
        <v>138</v>
      </c>
      <c r="B145" s="59">
        <v>43303.7290046296</v>
      </c>
      <c r="C145" s="60">
        <v>43303</v>
      </c>
      <c r="D145" s="35">
        <v>30011197</v>
      </c>
      <c r="E145" s="35">
        <v>341</v>
      </c>
      <c r="F145" s="61">
        <v>3129</v>
      </c>
      <c r="G145" s="35">
        <v>802985458</v>
      </c>
      <c r="H145" s="35">
        <v>47683</v>
      </c>
      <c r="I145" s="48" t="s">
        <v>358</v>
      </c>
      <c r="J145" s="35">
        <v>1</v>
      </c>
      <c r="K145" s="35">
        <v>105</v>
      </c>
      <c r="L145" s="35">
        <v>10505</v>
      </c>
      <c r="M145" s="65">
        <v>40</v>
      </c>
      <c r="N145" s="66">
        <v>14.89975</v>
      </c>
      <c r="O145" s="67">
        <v>595.99</v>
      </c>
      <c r="P145" s="66">
        <v>12.5</v>
      </c>
      <c r="Q145" s="35">
        <v>95.99</v>
      </c>
      <c r="R145" s="35" t="s">
        <v>156</v>
      </c>
      <c r="S145" s="35">
        <v>11372</v>
      </c>
      <c r="T145" s="35">
        <v>301</v>
      </c>
      <c r="U145" s="35">
        <v>4128560</v>
      </c>
      <c r="V145" s="69" t="s">
        <v>369</v>
      </c>
    </row>
    <row r="146" spans="1:22">
      <c r="A146" s="22">
        <v>139</v>
      </c>
      <c r="B146" s="57">
        <v>43303.5028240741</v>
      </c>
      <c r="C146" s="58">
        <v>43303</v>
      </c>
      <c r="D146" s="22">
        <v>30006048</v>
      </c>
      <c r="E146" s="22">
        <v>385</v>
      </c>
      <c r="F146" s="23">
        <v>10150</v>
      </c>
      <c r="G146" s="22">
        <v>802840548</v>
      </c>
      <c r="H146" s="22">
        <v>47683</v>
      </c>
      <c r="I146" s="28" t="s">
        <v>358</v>
      </c>
      <c r="J146" s="22">
        <v>1</v>
      </c>
      <c r="K146" s="22">
        <v>105</v>
      </c>
      <c r="L146" s="22">
        <v>10505</v>
      </c>
      <c r="M146" s="62">
        <v>700</v>
      </c>
      <c r="N146" s="63">
        <v>14.5</v>
      </c>
      <c r="O146" s="64">
        <v>10150</v>
      </c>
      <c r="P146" s="63">
        <v>12.5</v>
      </c>
      <c r="Q146" s="22">
        <v>1400</v>
      </c>
      <c r="R146" s="22">
        <v>3689753</v>
      </c>
      <c r="S146" s="22">
        <v>7317</v>
      </c>
      <c r="T146" s="22">
        <v>301</v>
      </c>
      <c r="U146" s="22">
        <v>4160102</v>
      </c>
      <c r="V146" s="68" t="s">
        <v>375</v>
      </c>
    </row>
    <row r="147" spans="1:22">
      <c r="A147" s="35">
        <v>142</v>
      </c>
      <c r="B147" s="59">
        <v>43304.4580555556</v>
      </c>
      <c r="C147" s="60">
        <v>43304</v>
      </c>
      <c r="D147" s="35">
        <v>30022238</v>
      </c>
      <c r="E147" s="35">
        <v>311</v>
      </c>
      <c r="F147" s="61">
        <v>2240</v>
      </c>
      <c r="G147" s="35">
        <v>803194465</v>
      </c>
      <c r="H147" s="35">
        <v>47683</v>
      </c>
      <c r="I147" s="48" t="s">
        <v>358</v>
      </c>
      <c r="J147" s="35">
        <v>1</v>
      </c>
      <c r="K147" s="35">
        <v>105</v>
      </c>
      <c r="L147" s="35">
        <v>10505</v>
      </c>
      <c r="M147" s="65">
        <v>140</v>
      </c>
      <c r="N147" s="66">
        <v>16</v>
      </c>
      <c r="O147" s="67">
        <v>2240</v>
      </c>
      <c r="P147" s="66">
        <v>12.5</v>
      </c>
      <c r="Q147" s="35">
        <v>490</v>
      </c>
      <c r="R147" s="35" t="s">
        <v>156</v>
      </c>
      <c r="S147" s="35">
        <v>4093</v>
      </c>
      <c r="T147" s="35">
        <v>301</v>
      </c>
      <c r="U147" s="35">
        <v>4157021</v>
      </c>
      <c r="V147" s="69" t="s">
        <v>359</v>
      </c>
    </row>
    <row r="148" spans="1:22">
      <c r="A148" s="22">
        <v>154</v>
      </c>
      <c r="B148" s="57">
        <v>43304.6020717593</v>
      </c>
      <c r="C148" s="58">
        <v>43304</v>
      </c>
      <c r="D148" s="22">
        <v>30024745</v>
      </c>
      <c r="E148" s="22">
        <v>716</v>
      </c>
      <c r="F148" s="23">
        <v>2100</v>
      </c>
      <c r="G148" s="22">
        <v>803277648</v>
      </c>
      <c r="H148" s="22">
        <v>47683</v>
      </c>
      <c r="I148" s="28" t="s">
        <v>358</v>
      </c>
      <c r="J148" s="22">
        <v>1</v>
      </c>
      <c r="K148" s="22">
        <v>105</v>
      </c>
      <c r="L148" s="22">
        <v>10505</v>
      </c>
      <c r="M148" s="62">
        <v>70</v>
      </c>
      <c r="N148" s="63">
        <v>15</v>
      </c>
      <c r="O148" s="64">
        <v>1050</v>
      </c>
      <c r="P148" s="63">
        <v>12.5</v>
      </c>
      <c r="Q148" s="22">
        <v>175</v>
      </c>
      <c r="R148" s="22" t="s">
        <v>156</v>
      </c>
      <c r="S148" s="22">
        <v>11131</v>
      </c>
      <c r="T148" s="22">
        <v>301</v>
      </c>
      <c r="U148" s="22">
        <v>4128560</v>
      </c>
      <c r="V148" s="68" t="s">
        <v>369</v>
      </c>
    </row>
    <row r="149" spans="1:22">
      <c r="A149" s="22">
        <v>155</v>
      </c>
      <c r="B149" s="57">
        <v>43304.6020717593</v>
      </c>
      <c r="C149" s="58">
        <v>43304</v>
      </c>
      <c r="D149" s="22">
        <v>30024745</v>
      </c>
      <c r="E149" s="22">
        <v>716</v>
      </c>
      <c r="F149" s="23">
        <v>2100</v>
      </c>
      <c r="G149" s="22">
        <v>803277634</v>
      </c>
      <c r="H149" s="22">
        <v>47683</v>
      </c>
      <c r="I149" s="28" t="s">
        <v>358</v>
      </c>
      <c r="J149" s="22">
        <v>1</v>
      </c>
      <c r="K149" s="22">
        <v>105</v>
      </c>
      <c r="L149" s="22">
        <v>10505</v>
      </c>
      <c r="M149" s="62">
        <v>70</v>
      </c>
      <c r="N149" s="63">
        <v>15</v>
      </c>
      <c r="O149" s="64">
        <v>1050</v>
      </c>
      <c r="P149" s="63">
        <v>12.5</v>
      </c>
      <c r="Q149" s="22">
        <v>175</v>
      </c>
      <c r="R149" s="22" t="s">
        <v>156</v>
      </c>
      <c r="S149" s="22">
        <v>8354</v>
      </c>
      <c r="T149" s="22">
        <v>301</v>
      </c>
      <c r="U149" s="22">
        <v>4157021</v>
      </c>
      <c r="V149" s="68" t="s">
        <v>359</v>
      </c>
    </row>
    <row r="150" spans="1:22">
      <c r="A150" s="35">
        <v>161</v>
      </c>
      <c r="B150" s="59">
        <v>43304.9066435185</v>
      </c>
      <c r="C150" s="60">
        <v>43304</v>
      </c>
      <c r="D150" s="35">
        <v>30019945</v>
      </c>
      <c r="E150" s="35">
        <v>365</v>
      </c>
      <c r="F150" s="61">
        <v>3600</v>
      </c>
      <c r="G150" s="35">
        <v>803489794</v>
      </c>
      <c r="H150" s="35">
        <v>1846</v>
      </c>
      <c r="I150" s="48" t="s">
        <v>358</v>
      </c>
      <c r="J150" s="35">
        <v>1</v>
      </c>
      <c r="K150" s="35">
        <v>105</v>
      </c>
      <c r="L150" s="35">
        <v>10505</v>
      </c>
      <c r="M150" s="65">
        <v>360</v>
      </c>
      <c r="N150" s="66">
        <v>7.5</v>
      </c>
      <c r="O150" s="67">
        <v>2700</v>
      </c>
      <c r="P150" s="66">
        <v>6.4</v>
      </c>
      <c r="Q150" s="35">
        <v>396</v>
      </c>
      <c r="R150" s="35">
        <v>758457</v>
      </c>
      <c r="S150" s="35">
        <v>8798</v>
      </c>
      <c r="T150" s="35">
        <v>301</v>
      </c>
      <c r="U150" s="35">
        <v>4152562</v>
      </c>
      <c r="V150" s="69" t="s">
        <v>381</v>
      </c>
    </row>
    <row r="151" spans="1:22">
      <c r="A151" s="35">
        <v>162</v>
      </c>
      <c r="B151" s="59">
        <v>43304.9066435185</v>
      </c>
      <c r="C151" s="60">
        <v>43304</v>
      </c>
      <c r="D151" s="35">
        <v>30019945</v>
      </c>
      <c r="E151" s="35">
        <v>365</v>
      </c>
      <c r="F151" s="61">
        <v>3600</v>
      </c>
      <c r="G151" s="35">
        <v>803489830</v>
      </c>
      <c r="H151" s="35">
        <v>1846</v>
      </c>
      <c r="I151" s="48" t="s">
        <v>358</v>
      </c>
      <c r="J151" s="35">
        <v>1</v>
      </c>
      <c r="K151" s="35">
        <v>105</v>
      </c>
      <c r="L151" s="35">
        <v>10505</v>
      </c>
      <c r="M151" s="65">
        <v>119</v>
      </c>
      <c r="N151" s="66">
        <v>7.5</v>
      </c>
      <c r="O151" s="67">
        <v>892.5</v>
      </c>
      <c r="P151" s="66">
        <v>6.4</v>
      </c>
      <c r="Q151" s="35">
        <v>130.9</v>
      </c>
      <c r="R151" s="35">
        <v>758457</v>
      </c>
      <c r="S151" s="35">
        <v>10931</v>
      </c>
      <c r="T151" s="35">
        <v>301</v>
      </c>
      <c r="U151" s="35">
        <v>4152562</v>
      </c>
      <c r="V151" s="69" t="s">
        <v>381</v>
      </c>
    </row>
    <row r="152" spans="1:22">
      <c r="A152" s="35">
        <v>163</v>
      </c>
      <c r="B152" s="59">
        <v>43304.9066435185</v>
      </c>
      <c r="C152" s="60">
        <v>43304</v>
      </c>
      <c r="D152" s="35">
        <v>30019945</v>
      </c>
      <c r="E152" s="35">
        <v>365</v>
      </c>
      <c r="F152" s="61">
        <v>3600</v>
      </c>
      <c r="G152" s="35">
        <v>803489899</v>
      </c>
      <c r="H152" s="35">
        <v>1846</v>
      </c>
      <c r="I152" s="48" t="s">
        <v>358</v>
      </c>
      <c r="J152" s="35">
        <v>1</v>
      </c>
      <c r="K152" s="35">
        <v>105</v>
      </c>
      <c r="L152" s="35">
        <v>10505</v>
      </c>
      <c r="M152" s="65">
        <v>1</v>
      </c>
      <c r="N152" s="66">
        <v>7.5</v>
      </c>
      <c r="O152" s="67">
        <v>7.5</v>
      </c>
      <c r="P152" s="66">
        <v>6.4</v>
      </c>
      <c r="Q152" s="35">
        <v>1.1</v>
      </c>
      <c r="R152" s="35">
        <v>758457</v>
      </c>
      <c r="S152" s="35">
        <v>10931</v>
      </c>
      <c r="T152" s="35">
        <v>301</v>
      </c>
      <c r="U152" s="35">
        <v>4092307</v>
      </c>
      <c r="V152" s="69" t="s">
        <v>452</v>
      </c>
    </row>
    <row r="153" spans="1:22">
      <c r="A153" s="22">
        <v>164</v>
      </c>
      <c r="B153" s="57">
        <v>43304.4520138889</v>
      </c>
      <c r="C153" s="58">
        <v>43304</v>
      </c>
      <c r="D153" s="22">
        <v>30022086</v>
      </c>
      <c r="E153" s="22">
        <v>311</v>
      </c>
      <c r="F153" s="23">
        <v>36400</v>
      </c>
      <c r="G153" s="22">
        <v>803190659</v>
      </c>
      <c r="H153" s="22">
        <v>1836</v>
      </c>
      <c r="I153" s="28" t="s">
        <v>371</v>
      </c>
      <c r="J153" s="22">
        <v>1</v>
      </c>
      <c r="K153" s="22">
        <v>105</v>
      </c>
      <c r="L153" s="22">
        <v>10505</v>
      </c>
      <c r="M153" s="62">
        <v>467</v>
      </c>
      <c r="N153" s="63">
        <v>13</v>
      </c>
      <c r="O153" s="64">
        <v>6071</v>
      </c>
      <c r="P153" s="63">
        <v>5</v>
      </c>
      <c r="Q153" s="22">
        <v>3736</v>
      </c>
      <c r="R153" s="22" t="s">
        <v>156</v>
      </c>
      <c r="S153" s="22">
        <v>4093</v>
      </c>
      <c r="T153" s="22">
        <v>301</v>
      </c>
      <c r="U153" s="22">
        <v>4161652</v>
      </c>
      <c r="V153" s="68" t="s">
        <v>392</v>
      </c>
    </row>
    <row r="154" spans="1:22">
      <c r="A154" s="22">
        <v>165</v>
      </c>
      <c r="B154" s="57">
        <v>43304.4520138889</v>
      </c>
      <c r="C154" s="58">
        <v>43304</v>
      </c>
      <c r="D154" s="22">
        <v>30022086</v>
      </c>
      <c r="E154" s="22">
        <v>311</v>
      </c>
      <c r="F154" s="23">
        <v>36400</v>
      </c>
      <c r="G154" s="22">
        <v>803190579</v>
      </c>
      <c r="H154" s="22">
        <v>1836</v>
      </c>
      <c r="I154" s="28" t="s">
        <v>371</v>
      </c>
      <c r="J154" s="22">
        <v>1</v>
      </c>
      <c r="K154" s="22">
        <v>105</v>
      </c>
      <c r="L154" s="22">
        <v>10505</v>
      </c>
      <c r="M154" s="62">
        <v>2333</v>
      </c>
      <c r="N154" s="63">
        <v>13</v>
      </c>
      <c r="O154" s="64">
        <v>30329</v>
      </c>
      <c r="P154" s="63">
        <v>5</v>
      </c>
      <c r="Q154" s="22">
        <v>18664</v>
      </c>
      <c r="R154" s="22" t="s">
        <v>156</v>
      </c>
      <c r="S154" s="22">
        <v>4093</v>
      </c>
      <c r="T154" s="22">
        <v>301</v>
      </c>
      <c r="U154" s="22">
        <v>4162989</v>
      </c>
      <c r="V154" s="68" t="s">
        <v>453</v>
      </c>
    </row>
    <row r="155" spans="1:22">
      <c r="A155" s="35">
        <v>190</v>
      </c>
      <c r="B155" s="59">
        <v>43302.4944791667</v>
      </c>
      <c r="C155" s="60">
        <v>43302</v>
      </c>
      <c r="D155" s="35">
        <v>29987881</v>
      </c>
      <c r="E155" s="35">
        <v>307</v>
      </c>
      <c r="F155" s="61">
        <v>3686</v>
      </c>
      <c r="G155" s="35">
        <v>802451424</v>
      </c>
      <c r="H155" s="35">
        <v>1818</v>
      </c>
      <c r="I155" s="48" t="s">
        <v>356</v>
      </c>
      <c r="J155" s="35">
        <v>1</v>
      </c>
      <c r="K155" s="35">
        <v>123</v>
      </c>
      <c r="L155" s="35">
        <v>12305</v>
      </c>
      <c r="M155" s="65">
        <v>48</v>
      </c>
      <c r="N155" s="66">
        <v>2.8</v>
      </c>
      <c r="O155" s="67">
        <v>134.4</v>
      </c>
      <c r="P155" s="66">
        <v>2.4</v>
      </c>
      <c r="Q155" s="35">
        <v>19.2</v>
      </c>
      <c r="R155" s="35" t="s">
        <v>156</v>
      </c>
      <c r="S155" s="35">
        <v>10989</v>
      </c>
      <c r="T155" s="35">
        <v>301</v>
      </c>
      <c r="U155" s="35">
        <v>4155295</v>
      </c>
      <c r="V155" s="69" t="s">
        <v>454</v>
      </c>
    </row>
    <row r="156" spans="1:22">
      <c r="A156" s="35">
        <v>191</v>
      </c>
      <c r="B156" s="59">
        <v>43302.4944791667</v>
      </c>
      <c r="C156" s="60">
        <v>43302</v>
      </c>
      <c r="D156" s="35">
        <v>29987881</v>
      </c>
      <c r="E156" s="35">
        <v>307</v>
      </c>
      <c r="F156" s="61">
        <v>3686</v>
      </c>
      <c r="G156" s="35">
        <v>802451227</v>
      </c>
      <c r="H156" s="35">
        <v>1818</v>
      </c>
      <c r="I156" s="48" t="s">
        <v>356</v>
      </c>
      <c r="J156" s="35">
        <v>1</v>
      </c>
      <c r="K156" s="35">
        <v>123</v>
      </c>
      <c r="L156" s="35">
        <v>12305</v>
      </c>
      <c r="M156" s="65">
        <v>190</v>
      </c>
      <c r="N156" s="66">
        <v>2.5</v>
      </c>
      <c r="O156" s="67">
        <v>475</v>
      </c>
      <c r="P156" s="66">
        <v>2.32</v>
      </c>
      <c r="Q156" s="35">
        <v>34.2</v>
      </c>
      <c r="R156" s="35" t="s">
        <v>156</v>
      </c>
      <c r="S156" s="35">
        <v>7551</v>
      </c>
      <c r="T156" s="35">
        <v>301</v>
      </c>
      <c r="U156" s="35">
        <v>4102612</v>
      </c>
      <c r="V156" s="69" t="s">
        <v>455</v>
      </c>
    </row>
    <row r="157" spans="1:22">
      <c r="A157" s="35">
        <v>192</v>
      </c>
      <c r="B157" s="59">
        <v>43302.4944791667</v>
      </c>
      <c r="C157" s="60">
        <v>43302</v>
      </c>
      <c r="D157" s="35">
        <v>29987881</v>
      </c>
      <c r="E157" s="35">
        <v>307</v>
      </c>
      <c r="F157" s="61">
        <v>3686</v>
      </c>
      <c r="G157" s="35">
        <v>802451343</v>
      </c>
      <c r="H157" s="35">
        <v>1818</v>
      </c>
      <c r="I157" s="48" t="s">
        <v>356</v>
      </c>
      <c r="J157" s="35">
        <v>1</v>
      </c>
      <c r="K157" s="35">
        <v>123</v>
      </c>
      <c r="L157" s="35">
        <v>12305</v>
      </c>
      <c r="M157" s="65">
        <v>142</v>
      </c>
      <c r="N157" s="66">
        <v>2.3985915493</v>
      </c>
      <c r="O157" s="67">
        <v>340.6</v>
      </c>
      <c r="P157" s="66">
        <v>2.32</v>
      </c>
      <c r="Q157" s="35">
        <v>11.1600000006</v>
      </c>
      <c r="R157" s="35" t="s">
        <v>156</v>
      </c>
      <c r="S157" s="35">
        <v>10989</v>
      </c>
      <c r="T157" s="35">
        <v>301</v>
      </c>
      <c r="U157" s="35">
        <v>4102612</v>
      </c>
      <c r="V157" s="69" t="s">
        <v>455</v>
      </c>
    </row>
    <row r="158" spans="1:22">
      <c r="A158" s="35">
        <v>193</v>
      </c>
      <c r="B158" s="59">
        <v>43302.4944791667</v>
      </c>
      <c r="C158" s="60">
        <v>43302</v>
      </c>
      <c r="D158" s="35">
        <v>29987881</v>
      </c>
      <c r="E158" s="35">
        <v>307</v>
      </c>
      <c r="F158" s="61">
        <v>3686</v>
      </c>
      <c r="G158" s="35">
        <v>802450843</v>
      </c>
      <c r="H158" s="35">
        <v>1846</v>
      </c>
      <c r="I158" s="48" t="s">
        <v>358</v>
      </c>
      <c r="J158" s="35">
        <v>1</v>
      </c>
      <c r="K158" s="35">
        <v>105</v>
      </c>
      <c r="L158" s="35">
        <v>10505</v>
      </c>
      <c r="M158" s="65">
        <v>5</v>
      </c>
      <c r="N158" s="66">
        <v>9</v>
      </c>
      <c r="O158" s="67">
        <v>45</v>
      </c>
      <c r="P158" s="66">
        <v>6.4</v>
      </c>
      <c r="Q158" s="35">
        <v>13</v>
      </c>
      <c r="R158" s="35" t="s">
        <v>156</v>
      </c>
      <c r="S158" s="35">
        <v>10989</v>
      </c>
      <c r="T158" s="35">
        <v>301</v>
      </c>
      <c r="U158" s="35">
        <v>4148892</v>
      </c>
      <c r="V158" s="69" t="s">
        <v>380</v>
      </c>
    </row>
    <row r="159" spans="1:22">
      <c r="A159" s="35">
        <v>194</v>
      </c>
      <c r="B159" s="59">
        <v>43302.4944791667</v>
      </c>
      <c r="C159" s="60">
        <v>43302</v>
      </c>
      <c r="D159" s="35">
        <v>29987881</v>
      </c>
      <c r="E159" s="35">
        <v>307</v>
      </c>
      <c r="F159" s="61">
        <v>3686</v>
      </c>
      <c r="G159" s="35">
        <v>802450671</v>
      </c>
      <c r="H159" s="35">
        <v>1846</v>
      </c>
      <c r="I159" s="48" t="s">
        <v>358</v>
      </c>
      <c r="J159" s="35">
        <v>1</v>
      </c>
      <c r="K159" s="35">
        <v>105</v>
      </c>
      <c r="L159" s="35">
        <v>10505</v>
      </c>
      <c r="M159" s="65">
        <v>190</v>
      </c>
      <c r="N159" s="66">
        <v>7.2</v>
      </c>
      <c r="O159" s="67">
        <v>1368</v>
      </c>
      <c r="P159" s="66">
        <v>6.4</v>
      </c>
      <c r="Q159" s="35">
        <v>152</v>
      </c>
      <c r="R159" s="35" t="s">
        <v>156</v>
      </c>
      <c r="S159" s="35">
        <v>7551</v>
      </c>
      <c r="T159" s="35">
        <v>301</v>
      </c>
      <c r="U159" s="35">
        <v>4151663</v>
      </c>
      <c r="V159" s="69" t="s">
        <v>370</v>
      </c>
    </row>
    <row r="160" spans="1:22">
      <c r="A160" s="35">
        <v>195</v>
      </c>
      <c r="B160" s="59">
        <v>43302.4944791667</v>
      </c>
      <c r="C160" s="60">
        <v>43302</v>
      </c>
      <c r="D160" s="35">
        <v>29987881</v>
      </c>
      <c r="E160" s="35">
        <v>307</v>
      </c>
      <c r="F160" s="61">
        <v>3686</v>
      </c>
      <c r="G160" s="35">
        <v>802450746</v>
      </c>
      <c r="H160" s="35">
        <v>1846</v>
      </c>
      <c r="I160" s="48" t="s">
        <v>358</v>
      </c>
      <c r="J160" s="35">
        <v>1</v>
      </c>
      <c r="K160" s="35">
        <v>105</v>
      </c>
      <c r="L160" s="35">
        <v>10505</v>
      </c>
      <c r="M160" s="65">
        <v>185</v>
      </c>
      <c r="N160" s="66">
        <v>7.1513513514</v>
      </c>
      <c r="O160" s="67">
        <v>1323</v>
      </c>
      <c r="P160" s="66">
        <v>6.4</v>
      </c>
      <c r="Q160" s="35">
        <v>139.000000009</v>
      </c>
      <c r="R160" s="35" t="s">
        <v>156</v>
      </c>
      <c r="S160" s="35">
        <v>10989</v>
      </c>
      <c r="T160" s="35">
        <v>301</v>
      </c>
      <c r="U160" s="35">
        <v>4151663</v>
      </c>
      <c r="V160" s="69" t="s">
        <v>370</v>
      </c>
    </row>
    <row r="161" spans="1:22">
      <c r="A161" s="22">
        <v>196</v>
      </c>
      <c r="B161" s="57">
        <v>43302.7380902778</v>
      </c>
      <c r="C161" s="58">
        <v>43302</v>
      </c>
      <c r="D161" s="22">
        <v>29992542</v>
      </c>
      <c r="E161" s="22">
        <v>511</v>
      </c>
      <c r="F161" s="23">
        <v>3600</v>
      </c>
      <c r="G161" s="22">
        <v>802571016</v>
      </c>
      <c r="H161" s="22">
        <v>1846</v>
      </c>
      <c r="I161" s="28" t="s">
        <v>358</v>
      </c>
      <c r="J161" s="22">
        <v>1</v>
      </c>
      <c r="K161" s="22">
        <v>105</v>
      </c>
      <c r="L161" s="22">
        <v>10505</v>
      </c>
      <c r="M161" s="62">
        <v>480</v>
      </c>
      <c r="N161" s="63">
        <v>7.5</v>
      </c>
      <c r="O161" s="64">
        <v>3600</v>
      </c>
      <c r="P161" s="63">
        <v>6.4</v>
      </c>
      <c r="Q161" s="22">
        <v>528</v>
      </c>
      <c r="R161" s="22" t="s">
        <v>156</v>
      </c>
      <c r="S161" s="22">
        <v>11602</v>
      </c>
      <c r="T161" s="22">
        <v>301</v>
      </c>
      <c r="U161" s="22">
        <v>4152562</v>
      </c>
      <c r="V161" s="68" t="s">
        <v>381</v>
      </c>
    </row>
    <row r="162" spans="1:22">
      <c r="A162" s="35">
        <v>206</v>
      </c>
      <c r="B162" s="59">
        <v>43302.5259837963</v>
      </c>
      <c r="C162" s="60">
        <v>43302</v>
      </c>
      <c r="D162" s="35">
        <v>29988529</v>
      </c>
      <c r="E162" s="35">
        <v>337</v>
      </c>
      <c r="F162" s="61">
        <v>2030</v>
      </c>
      <c r="G162" s="35">
        <v>802470639</v>
      </c>
      <c r="H162" s="35">
        <v>47683</v>
      </c>
      <c r="I162" s="48" t="s">
        <v>358</v>
      </c>
      <c r="J162" s="35">
        <v>1</v>
      </c>
      <c r="K162" s="35">
        <v>105</v>
      </c>
      <c r="L162" s="35">
        <v>10505</v>
      </c>
      <c r="M162" s="65">
        <v>140</v>
      </c>
      <c r="N162" s="66">
        <v>14.5</v>
      </c>
      <c r="O162" s="67">
        <v>2030</v>
      </c>
      <c r="P162" s="66">
        <v>12.5</v>
      </c>
      <c r="Q162" s="35">
        <v>280</v>
      </c>
      <c r="R162" s="35" t="s">
        <v>156</v>
      </c>
      <c r="S162" s="35">
        <v>4264</v>
      </c>
      <c r="T162" s="35">
        <v>301</v>
      </c>
      <c r="U162" s="35">
        <v>4160102</v>
      </c>
      <c r="V162" s="69" t="s">
        <v>375</v>
      </c>
    </row>
    <row r="163" spans="1:22">
      <c r="A163" s="22">
        <v>222</v>
      </c>
      <c r="B163" s="57">
        <v>43304.6442476852</v>
      </c>
      <c r="C163" s="58">
        <v>43304</v>
      </c>
      <c r="D163" s="22">
        <v>30025530</v>
      </c>
      <c r="E163" s="22">
        <v>357</v>
      </c>
      <c r="F163" s="23">
        <v>2025</v>
      </c>
      <c r="G163" s="22">
        <v>803307366</v>
      </c>
      <c r="H163" s="22">
        <v>1846</v>
      </c>
      <c r="I163" s="28" t="s">
        <v>358</v>
      </c>
      <c r="J163" s="22">
        <v>1</v>
      </c>
      <c r="K163" s="22">
        <v>105</v>
      </c>
      <c r="L163" s="22">
        <v>10505</v>
      </c>
      <c r="M163" s="62">
        <v>135</v>
      </c>
      <c r="N163" s="63">
        <v>7.5</v>
      </c>
      <c r="O163" s="64">
        <v>1012.5</v>
      </c>
      <c r="P163" s="63">
        <v>6.4</v>
      </c>
      <c r="Q163" s="22">
        <v>148.5</v>
      </c>
      <c r="R163" s="22">
        <v>4499400</v>
      </c>
      <c r="S163" s="22">
        <v>11453</v>
      </c>
      <c r="T163" s="22">
        <v>301</v>
      </c>
      <c r="U163" s="22">
        <v>4152562</v>
      </c>
      <c r="V163" s="68" t="s">
        <v>381</v>
      </c>
    </row>
    <row r="164" spans="1:22">
      <c r="A164" s="22">
        <v>223</v>
      </c>
      <c r="B164" s="57">
        <v>43304.6442476852</v>
      </c>
      <c r="C164" s="58">
        <v>43304</v>
      </c>
      <c r="D164" s="22">
        <v>30025530</v>
      </c>
      <c r="E164" s="22">
        <v>357</v>
      </c>
      <c r="F164" s="23">
        <v>2025</v>
      </c>
      <c r="G164" s="22">
        <v>803307396</v>
      </c>
      <c r="H164" s="22">
        <v>1846</v>
      </c>
      <c r="I164" s="28" t="s">
        <v>358</v>
      </c>
      <c r="J164" s="22">
        <v>1</v>
      </c>
      <c r="K164" s="22">
        <v>105</v>
      </c>
      <c r="L164" s="22">
        <v>10505</v>
      </c>
      <c r="M164" s="62">
        <v>135</v>
      </c>
      <c r="N164" s="63">
        <v>7.5</v>
      </c>
      <c r="O164" s="64">
        <v>1012.5</v>
      </c>
      <c r="P164" s="63">
        <v>6.4</v>
      </c>
      <c r="Q164" s="22">
        <v>148.5</v>
      </c>
      <c r="R164" s="22">
        <v>4499400</v>
      </c>
      <c r="S164" s="22">
        <v>6814</v>
      </c>
      <c r="T164" s="22">
        <v>301</v>
      </c>
      <c r="U164" s="22">
        <v>4152562</v>
      </c>
      <c r="V164" s="68" t="s">
        <v>381</v>
      </c>
    </row>
    <row r="165" spans="1:22">
      <c r="A165" s="35">
        <v>227</v>
      </c>
      <c r="B165" s="59">
        <v>43304.5356365741</v>
      </c>
      <c r="C165" s="60">
        <v>43304</v>
      </c>
      <c r="D165" s="35">
        <v>30023821</v>
      </c>
      <c r="E165" s="35">
        <v>311</v>
      </c>
      <c r="F165" s="61">
        <v>26600</v>
      </c>
      <c r="G165" s="35">
        <v>803252680</v>
      </c>
      <c r="H165" s="35">
        <v>1836</v>
      </c>
      <c r="I165" s="48" t="s">
        <v>371</v>
      </c>
      <c r="J165" s="35">
        <v>1</v>
      </c>
      <c r="K165" s="35">
        <v>105</v>
      </c>
      <c r="L165" s="35">
        <v>10505</v>
      </c>
      <c r="M165" s="65">
        <v>467</v>
      </c>
      <c r="N165" s="66">
        <v>9.4997002141</v>
      </c>
      <c r="O165" s="67">
        <v>4436.36</v>
      </c>
      <c r="P165" s="66">
        <v>5</v>
      </c>
      <c r="Q165" s="35">
        <v>2101.3599999847</v>
      </c>
      <c r="R165" s="35" t="s">
        <v>156</v>
      </c>
      <c r="S165" s="35">
        <v>4302</v>
      </c>
      <c r="T165" s="35">
        <v>301</v>
      </c>
      <c r="U165" s="35">
        <v>4161652</v>
      </c>
      <c r="V165" s="69" t="s">
        <v>392</v>
      </c>
    </row>
    <row r="166" spans="1:22">
      <c r="A166" s="35">
        <v>228</v>
      </c>
      <c r="B166" s="59">
        <v>43304.5356365741</v>
      </c>
      <c r="C166" s="60">
        <v>43304</v>
      </c>
      <c r="D166" s="35">
        <v>30023821</v>
      </c>
      <c r="E166" s="35">
        <v>311</v>
      </c>
      <c r="F166" s="61">
        <v>26600</v>
      </c>
      <c r="G166" s="35">
        <v>803252651</v>
      </c>
      <c r="H166" s="35">
        <v>1836</v>
      </c>
      <c r="I166" s="48" t="s">
        <v>371</v>
      </c>
      <c r="J166" s="35">
        <v>1</v>
      </c>
      <c r="K166" s="35">
        <v>105</v>
      </c>
      <c r="L166" s="35">
        <v>10505</v>
      </c>
      <c r="M166" s="65">
        <v>1400</v>
      </c>
      <c r="N166" s="66">
        <v>9.5</v>
      </c>
      <c r="O166" s="67">
        <v>13300</v>
      </c>
      <c r="P166" s="66">
        <v>5</v>
      </c>
      <c r="Q166" s="35">
        <v>6300</v>
      </c>
      <c r="R166" s="35" t="s">
        <v>156</v>
      </c>
      <c r="S166" s="35">
        <v>4093</v>
      </c>
      <c r="T166" s="35">
        <v>301</v>
      </c>
      <c r="U166" s="35">
        <v>4162989</v>
      </c>
      <c r="V166" s="69" t="s">
        <v>453</v>
      </c>
    </row>
    <row r="167" spans="1:22">
      <c r="A167" s="35">
        <v>229</v>
      </c>
      <c r="B167" s="59">
        <v>43304.5356365741</v>
      </c>
      <c r="C167" s="60">
        <v>43304</v>
      </c>
      <c r="D167" s="35">
        <v>30023821</v>
      </c>
      <c r="E167" s="35">
        <v>311</v>
      </c>
      <c r="F167" s="61">
        <v>26600</v>
      </c>
      <c r="G167" s="35">
        <v>803252668</v>
      </c>
      <c r="H167" s="35">
        <v>1836</v>
      </c>
      <c r="I167" s="48" t="s">
        <v>371</v>
      </c>
      <c r="J167" s="35">
        <v>1</v>
      </c>
      <c r="K167" s="35">
        <v>105</v>
      </c>
      <c r="L167" s="35">
        <v>10505</v>
      </c>
      <c r="M167" s="65">
        <v>933</v>
      </c>
      <c r="N167" s="66">
        <v>9.5001500536</v>
      </c>
      <c r="O167" s="67">
        <v>8863.64</v>
      </c>
      <c r="P167" s="66">
        <v>5</v>
      </c>
      <c r="Q167" s="35">
        <v>4198.6400000088</v>
      </c>
      <c r="R167" s="35" t="s">
        <v>156</v>
      </c>
      <c r="S167" s="35">
        <v>4302</v>
      </c>
      <c r="T167" s="35">
        <v>301</v>
      </c>
      <c r="U167" s="35">
        <v>4162989</v>
      </c>
      <c r="V167" s="69" t="s">
        <v>453</v>
      </c>
    </row>
    <row r="168" spans="1:22">
      <c r="A168" s="22">
        <v>274</v>
      </c>
      <c r="B168" s="57">
        <v>43303.4916550926</v>
      </c>
      <c r="C168" s="58">
        <v>43303</v>
      </c>
      <c r="D168" s="22">
        <v>30005511</v>
      </c>
      <c r="E168" s="22">
        <v>724</v>
      </c>
      <c r="F168" s="23">
        <v>3050.02</v>
      </c>
      <c r="G168" s="22">
        <v>802832105</v>
      </c>
      <c r="H168" s="22">
        <v>49969</v>
      </c>
      <c r="I168" s="28" t="s">
        <v>373</v>
      </c>
      <c r="J168" s="22">
        <v>1</v>
      </c>
      <c r="K168" s="22">
        <v>102</v>
      </c>
      <c r="L168" s="22">
        <v>10201</v>
      </c>
      <c r="M168" s="62">
        <v>8</v>
      </c>
      <c r="N168" s="63">
        <v>20.25</v>
      </c>
      <c r="O168" s="64">
        <v>162</v>
      </c>
      <c r="P168" s="63">
        <v>19</v>
      </c>
      <c r="Q168" s="22">
        <v>10</v>
      </c>
      <c r="R168" s="22">
        <v>845552</v>
      </c>
      <c r="S168" s="22">
        <v>10930</v>
      </c>
      <c r="T168" s="22">
        <v>301</v>
      </c>
      <c r="U168" s="22">
        <v>4142060</v>
      </c>
      <c r="V168" s="68" t="s">
        <v>382</v>
      </c>
    </row>
    <row r="169" spans="1:22">
      <c r="A169" s="22">
        <v>275</v>
      </c>
      <c r="B169" s="57">
        <v>43303.4916550926</v>
      </c>
      <c r="C169" s="58">
        <v>43303</v>
      </c>
      <c r="D169" s="22">
        <v>30005511</v>
      </c>
      <c r="E169" s="22">
        <v>724</v>
      </c>
      <c r="F169" s="23">
        <v>3050.02</v>
      </c>
      <c r="G169" s="22">
        <v>802831970</v>
      </c>
      <c r="H169" s="22">
        <v>38127</v>
      </c>
      <c r="I169" s="28" t="s">
        <v>383</v>
      </c>
      <c r="J169" s="22">
        <v>1</v>
      </c>
      <c r="K169" s="22">
        <v>102</v>
      </c>
      <c r="L169" s="22">
        <v>10201</v>
      </c>
      <c r="M169" s="62">
        <v>6</v>
      </c>
      <c r="N169" s="63">
        <v>18</v>
      </c>
      <c r="O169" s="64">
        <v>108</v>
      </c>
      <c r="P169" s="63">
        <v>11.6</v>
      </c>
      <c r="Q169" s="22">
        <v>38.4</v>
      </c>
      <c r="R169" s="22">
        <v>845552</v>
      </c>
      <c r="S169" s="22">
        <v>10930</v>
      </c>
      <c r="T169" s="22">
        <v>301</v>
      </c>
      <c r="U169" s="22">
        <v>4148710</v>
      </c>
      <c r="V169" s="68" t="s">
        <v>384</v>
      </c>
    </row>
    <row r="170" spans="1:22">
      <c r="A170" s="22">
        <v>276</v>
      </c>
      <c r="B170" s="57">
        <v>43303.4916550926</v>
      </c>
      <c r="C170" s="58">
        <v>43303</v>
      </c>
      <c r="D170" s="22">
        <v>30005511</v>
      </c>
      <c r="E170" s="22">
        <v>724</v>
      </c>
      <c r="F170" s="23">
        <v>3050.02</v>
      </c>
      <c r="G170" s="22">
        <v>802831910</v>
      </c>
      <c r="H170" s="22">
        <v>47683</v>
      </c>
      <c r="I170" s="28" t="s">
        <v>358</v>
      </c>
      <c r="J170" s="22">
        <v>1</v>
      </c>
      <c r="K170" s="22">
        <v>105</v>
      </c>
      <c r="L170" s="22">
        <v>10505</v>
      </c>
      <c r="M170" s="62">
        <v>70</v>
      </c>
      <c r="N170" s="63">
        <v>16.5</v>
      </c>
      <c r="O170" s="64">
        <v>1155</v>
      </c>
      <c r="P170" s="63">
        <v>12.5</v>
      </c>
      <c r="Q170" s="22">
        <v>280</v>
      </c>
      <c r="R170" s="22">
        <v>845552</v>
      </c>
      <c r="S170" s="22">
        <v>10930</v>
      </c>
      <c r="T170" s="22">
        <v>301</v>
      </c>
      <c r="U170" s="22">
        <v>4157021</v>
      </c>
      <c r="V170" s="68" t="s">
        <v>359</v>
      </c>
    </row>
    <row r="171" spans="1:22">
      <c r="A171" s="22">
        <v>277</v>
      </c>
      <c r="B171" s="57">
        <v>43303.4916550926</v>
      </c>
      <c r="C171" s="58">
        <v>43303</v>
      </c>
      <c r="D171" s="22">
        <v>30005511</v>
      </c>
      <c r="E171" s="22">
        <v>724</v>
      </c>
      <c r="F171" s="23">
        <v>3050.02</v>
      </c>
      <c r="G171" s="22">
        <v>802835321</v>
      </c>
      <c r="H171" s="22">
        <v>9909329</v>
      </c>
      <c r="I171" s="28" t="s">
        <v>364</v>
      </c>
      <c r="J171" s="22">
        <v>9</v>
      </c>
      <c r="K171" s="22">
        <v>999</v>
      </c>
      <c r="L171" s="22">
        <v>99999</v>
      </c>
      <c r="M171" s="62">
        <v>1</v>
      </c>
      <c r="N171" s="63" t="s">
        <v>156</v>
      </c>
      <c r="O171" s="64">
        <v>0</v>
      </c>
      <c r="P171" s="63">
        <v>0</v>
      </c>
      <c r="Q171" s="22">
        <v>0</v>
      </c>
      <c r="R171" s="22">
        <v>845552</v>
      </c>
      <c r="S171" s="22">
        <v>10930</v>
      </c>
      <c r="T171" s="22">
        <v>301</v>
      </c>
      <c r="U171" s="22">
        <v>1200042701</v>
      </c>
      <c r="V171" s="68" t="s">
        <v>365</v>
      </c>
    </row>
    <row r="172" spans="1:22">
      <c r="A172" s="22">
        <v>278</v>
      </c>
      <c r="B172" s="57">
        <v>43303.4916550926</v>
      </c>
      <c r="C172" s="58">
        <v>43303</v>
      </c>
      <c r="D172" s="22">
        <v>30005511</v>
      </c>
      <c r="E172" s="22">
        <v>724</v>
      </c>
      <c r="F172" s="23">
        <v>3050.02</v>
      </c>
      <c r="G172" s="22">
        <v>802832217</v>
      </c>
      <c r="H172" s="22">
        <v>110737</v>
      </c>
      <c r="I172" s="28" t="s">
        <v>385</v>
      </c>
      <c r="J172" s="22">
        <v>1</v>
      </c>
      <c r="K172" s="22">
        <v>104</v>
      </c>
      <c r="L172" s="22">
        <v>10407</v>
      </c>
      <c r="M172" s="62">
        <v>5</v>
      </c>
      <c r="N172" s="63">
        <v>15.004</v>
      </c>
      <c r="O172" s="64">
        <v>75.02</v>
      </c>
      <c r="P172" s="63">
        <v>10.6</v>
      </c>
      <c r="Q172" s="22">
        <v>22.02</v>
      </c>
      <c r="R172" s="22">
        <v>845552</v>
      </c>
      <c r="S172" s="22">
        <v>10930</v>
      </c>
      <c r="T172" s="22">
        <v>301</v>
      </c>
      <c r="U172" s="22">
        <v>4143240</v>
      </c>
      <c r="V172" s="68" t="s">
        <v>386</v>
      </c>
    </row>
    <row r="173" spans="1:22">
      <c r="A173" s="22">
        <v>279</v>
      </c>
      <c r="B173" s="57">
        <v>43303.4916550926</v>
      </c>
      <c r="C173" s="58">
        <v>43303</v>
      </c>
      <c r="D173" s="22">
        <v>30005511</v>
      </c>
      <c r="E173" s="22">
        <v>724</v>
      </c>
      <c r="F173" s="23">
        <v>3050.02</v>
      </c>
      <c r="G173" s="22">
        <v>802831351</v>
      </c>
      <c r="H173" s="22">
        <v>58138</v>
      </c>
      <c r="I173" s="28" t="s">
        <v>356</v>
      </c>
      <c r="J173" s="22">
        <v>1</v>
      </c>
      <c r="K173" s="22">
        <v>123</v>
      </c>
      <c r="L173" s="22">
        <v>12305</v>
      </c>
      <c r="M173" s="62">
        <v>13</v>
      </c>
      <c r="N173" s="63">
        <v>5</v>
      </c>
      <c r="O173" s="64">
        <v>65</v>
      </c>
      <c r="P173" s="63">
        <v>3.9</v>
      </c>
      <c r="Q173" s="22">
        <v>14.3</v>
      </c>
      <c r="R173" s="22">
        <v>845552</v>
      </c>
      <c r="S173" s="22">
        <v>10930</v>
      </c>
      <c r="T173" s="22">
        <v>301</v>
      </c>
      <c r="U173" s="22">
        <v>4160843</v>
      </c>
      <c r="V173" s="68" t="s">
        <v>387</v>
      </c>
    </row>
    <row r="174" spans="1:22">
      <c r="A174" s="22">
        <v>280</v>
      </c>
      <c r="B174" s="57">
        <v>43303.4916550926</v>
      </c>
      <c r="C174" s="58">
        <v>43303</v>
      </c>
      <c r="D174" s="22">
        <v>30005511</v>
      </c>
      <c r="E174" s="22">
        <v>724</v>
      </c>
      <c r="F174" s="23">
        <v>3050.02</v>
      </c>
      <c r="G174" s="22">
        <v>802831173</v>
      </c>
      <c r="H174" s="22">
        <v>58138</v>
      </c>
      <c r="I174" s="28" t="s">
        <v>356</v>
      </c>
      <c r="J174" s="22">
        <v>1</v>
      </c>
      <c r="K174" s="22">
        <v>123</v>
      </c>
      <c r="L174" s="22">
        <v>12305</v>
      </c>
      <c r="M174" s="62">
        <v>42</v>
      </c>
      <c r="N174" s="63">
        <v>5</v>
      </c>
      <c r="O174" s="64">
        <v>210</v>
      </c>
      <c r="P174" s="63">
        <v>3.9</v>
      </c>
      <c r="Q174" s="22">
        <v>46.2</v>
      </c>
      <c r="R174" s="22">
        <v>845552</v>
      </c>
      <c r="S174" s="22">
        <v>10930</v>
      </c>
      <c r="T174" s="22">
        <v>301</v>
      </c>
      <c r="U174" s="22">
        <v>4161806</v>
      </c>
      <c r="V174" s="68" t="s">
        <v>388</v>
      </c>
    </row>
    <row r="175" spans="1:22">
      <c r="A175" s="22">
        <v>281</v>
      </c>
      <c r="B175" s="57">
        <v>43303.4916550926</v>
      </c>
      <c r="C175" s="58">
        <v>43303</v>
      </c>
      <c r="D175" s="22">
        <v>30005511</v>
      </c>
      <c r="E175" s="22">
        <v>724</v>
      </c>
      <c r="F175" s="23">
        <v>3050.02</v>
      </c>
      <c r="G175" s="22">
        <v>802835091</v>
      </c>
      <c r="H175" s="22">
        <v>58138</v>
      </c>
      <c r="I175" s="28" t="s">
        <v>356</v>
      </c>
      <c r="J175" s="22">
        <v>1</v>
      </c>
      <c r="K175" s="22">
        <v>123</v>
      </c>
      <c r="L175" s="22">
        <v>12305</v>
      </c>
      <c r="M175" s="62">
        <v>10</v>
      </c>
      <c r="N175" s="63">
        <v>5</v>
      </c>
      <c r="O175" s="64">
        <v>50</v>
      </c>
      <c r="P175" s="63">
        <v>3.9</v>
      </c>
      <c r="Q175" s="22">
        <v>11</v>
      </c>
      <c r="R175" s="22">
        <v>845552</v>
      </c>
      <c r="S175" s="22">
        <v>10930</v>
      </c>
      <c r="T175" s="22">
        <v>301</v>
      </c>
      <c r="U175" s="22">
        <v>4160843</v>
      </c>
      <c r="V175" s="68" t="s">
        <v>387</v>
      </c>
    </row>
    <row r="176" spans="1:22">
      <c r="A176" s="22">
        <v>282</v>
      </c>
      <c r="B176" s="57">
        <v>43303.4916550926</v>
      </c>
      <c r="C176" s="58">
        <v>43303</v>
      </c>
      <c r="D176" s="22">
        <v>30005511</v>
      </c>
      <c r="E176" s="22">
        <v>724</v>
      </c>
      <c r="F176" s="23">
        <v>3050.02</v>
      </c>
      <c r="G176" s="22">
        <v>802832175</v>
      </c>
      <c r="H176" s="22">
        <v>1985</v>
      </c>
      <c r="I176" s="28" t="s">
        <v>376</v>
      </c>
      <c r="J176" s="22">
        <v>1</v>
      </c>
      <c r="K176" s="22">
        <v>123</v>
      </c>
      <c r="L176" s="22">
        <v>12309</v>
      </c>
      <c r="M176" s="62">
        <v>1</v>
      </c>
      <c r="N176" s="63">
        <v>50</v>
      </c>
      <c r="O176" s="64">
        <v>50</v>
      </c>
      <c r="P176" s="63">
        <v>30.86</v>
      </c>
      <c r="Q176" s="22">
        <v>19.14</v>
      </c>
      <c r="R176" s="22">
        <v>845552</v>
      </c>
      <c r="S176" s="22">
        <v>10930</v>
      </c>
      <c r="T176" s="22">
        <v>301</v>
      </c>
      <c r="U176" s="22">
        <v>4119396</v>
      </c>
      <c r="V176" s="68" t="s">
        <v>389</v>
      </c>
    </row>
    <row r="177" spans="1:22">
      <c r="A177" s="22">
        <v>283</v>
      </c>
      <c r="B177" s="57">
        <v>43303.4916550926</v>
      </c>
      <c r="C177" s="58">
        <v>43303</v>
      </c>
      <c r="D177" s="22">
        <v>30005511</v>
      </c>
      <c r="E177" s="22">
        <v>724</v>
      </c>
      <c r="F177" s="23">
        <v>3050.02</v>
      </c>
      <c r="G177" s="22">
        <v>802835320</v>
      </c>
      <c r="H177" s="22">
        <v>9910912</v>
      </c>
      <c r="I177" s="28" t="s">
        <v>390</v>
      </c>
      <c r="J177" s="22" t="s">
        <v>156</v>
      </c>
      <c r="K177" s="22" t="s">
        <v>156</v>
      </c>
      <c r="L177" s="22" t="s">
        <v>156</v>
      </c>
      <c r="M177" s="62">
        <v>5</v>
      </c>
      <c r="N177" s="63" t="s">
        <v>156</v>
      </c>
      <c r="O177" s="64">
        <v>0</v>
      </c>
      <c r="P177" s="63">
        <v>0</v>
      </c>
      <c r="Q177" s="22">
        <v>0</v>
      </c>
      <c r="R177" s="22">
        <v>845552</v>
      </c>
      <c r="S177" s="22">
        <v>10930</v>
      </c>
      <c r="T177" s="22">
        <v>301</v>
      </c>
      <c r="U177" s="22">
        <v>1200074424</v>
      </c>
      <c r="V177" s="68" t="s">
        <v>365</v>
      </c>
    </row>
    <row r="178" spans="1:22">
      <c r="A178" s="22">
        <v>284</v>
      </c>
      <c r="B178" s="57">
        <v>43303.4916550926</v>
      </c>
      <c r="C178" s="58">
        <v>43303</v>
      </c>
      <c r="D178" s="22">
        <v>30005511</v>
      </c>
      <c r="E178" s="22">
        <v>724</v>
      </c>
      <c r="F178" s="23">
        <v>3050.02</v>
      </c>
      <c r="G178" s="22">
        <v>802831021</v>
      </c>
      <c r="H178" s="22">
        <v>58138</v>
      </c>
      <c r="I178" s="28" t="s">
        <v>356</v>
      </c>
      <c r="J178" s="22">
        <v>1</v>
      </c>
      <c r="K178" s="22">
        <v>123</v>
      </c>
      <c r="L178" s="22">
        <v>12305</v>
      </c>
      <c r="M178" s="62">
        <v>235</v>
      </c>
      <c r="N178" s="63">
        <v>5</v>
      </c>
      <c r="O178" s="64">
        <v>1175</v>
      </c>
      <c r="P178" s="63">
        <v>3.95</v>
      </c>
      <c r="Q178" s="22">
        <v>246.75</v>
      </c>
      <c r="R178" s="22">
        <v>845552</v>
      </c>
      <c r="S178" s="22">
        <v>10930</v>
      </c>
      <c r="T178" s="22">
        <v>301</v>
      </c>
      <c r="U178" s="22">
        <v>4163551</v>
      </c>
      <c r="V178" s="68" t="s">
        <v>391</v>
      </c>
    </row>
    <row r="179" spans="1:22">
      <c r="A179" s="35">
        <v>285</v>
      </c>
      <c r="B179" s="59">
        <v>43303.5471643519</v>
      </c>
      <c r="C179" s="60">
        <v>43303</v>
      </c>
      <c r="D179" s="35">
        <v>30006784</v>
      </c>
      <c r="E179" s="35">
        <v>341</v>
      </c>
      <c r="F179" s="61">
        <v>2477.54</v>
      </c>
      <c r="G179" s="35">
        <v>802858163</v>
      </c>
      <c r="H179" s="35">
        <v>1836</v>
      </c>
      <c r="I179" s="48" t="s">
        <v>371</v>
      </c>
      <c r="J179" s="35">
        <v>1</v>
      </c>
      <c r="K179" s="35">
        <v>105</v>
      </c>
      <c r="L179" s="35">
        <v>10505</v>
      </c>
      <c r="M179" s="65">
        <v>2</v>
      </c>
      <c r="N179" s="66">
        <v>13</v>
      </c>
      <c r="O179" s="67">
        <v>26</v>
      </c>
      <c r="P179" s="66">
        <v>5</v>
      </c>
      <c r="Q179" s="35">
        <v>16</v>
      </c>
      <c r="R179" s="35" t="s">
        <v>156</v>
      </c>
      <c r="S179" s="35">
        <v>4187</v>
      </c>
      <c r="T179" s="35">
        <v>301</v>
      </c>
      <c r="U179" s="35">
        <v>4161652</v>
      </c>
      <c r="V179" s="69" t="s">
        <v>392</v>
      </c>
    </row>
    <row r="180" spans="1:22">
      <c r="A180" s="35">
        <v>286</v>
      </c>
      <c r="B180" s="59">
        <v>43303.5471643519</v>
      </c>
      <c r="C180" s="60">
        <v>43303</v>
      </c>
      <c r="D180" s="35">
        <v>30006784</v>
      </c>
      <c r="E180" s="35">
        <v>341</v>
      </c>
      <c r="F180" s="61">
        <v>2477.54</v>
      </c>
      <c r="G180" s="35">
        <v>802858129</v>
      </c>
      <c r="H180" s="35">
        <v>1836</v>
      </c>
      <c r="I180" s="48" t="s">
        <v>371</v>
      </c>
      <c r="J180" s="35">
        <v>1</v>
      </c>
      <c r="K180" s="35">
        <v>105</v>
      </c>
      <c r="L180" s="35">
        <v>10505</v>
      </c>
      <c r="M180" s="65">
        <v>4</v>
      </c>
      <c r="N180" s="66">
        <v>0.01</v>
      </c>
      <c r="O180" s="67">
        <v>0.04</v>
      </c>
      <c r="P180" s="66">
        <v>5</v>
      </c>
      <c r="Q180" s="35">
        <v>-19.96</v>
      </c>
      <c r="R180" s="35" t="s">
        <v>156</v>
      </c>
      <c r="S180" s="35">
        <v>4187</v>
      </c>
      <c r="T180" s="35">
        <v>301</v>
      </c>
      <c r="U180" s="35">
        <v>4085560</v>
      </c>
      <c r="V180" s="69" t="s">
        <v>393</v>
      </c>
    </row>
    <row r="181" spans="1:22">
      <c r="A181" s="35">
        <v>287</v>
      </c>
      <c r="B181" s="59">
        <v>43303.5471643519</v>
      </c>
      <c r="C181" s="60">
        <v>43303</v>
      </c>
      <c r="D181" s="35">
        <v>30006784</v>
      </c>
      <c r="E181" s="35">
        <v>341</v>
      </c>
      <c r="F181" s="61">
        <v>2477.54</v>
      </c>
      <c r="G181" s="35">
        <v>802858174</v>
      </c>
      <c r="H181" s="35">
        <v>1836</v>
      </c>
      <c r="I181" s="48" t="s">
        <v>371</v>
      </c>
      <c r="J181" s="35">
        <v>1</v>
      </c>
      <c r="K181" s="35">
        <v>105</v>
      </c>
      <c r="L181" s="35">
        <v>10505</v>
      </c>
      <c r="M181" s="65">
        <v>1</v>
      </c>
      <c r="N181" s="66">
        <v>13</v>
      </c>
      <c r="O181" s="67">
        <v>13</v>
      </c>
      <c r="P181" s="66">
        <v>5</v>
      </c>
      <c r="Q181" s="35">
        <v>8</v>
      </c>
      <c r="R181" s="35" t="s">
        <v>156</v>
      </c>
      <c r="S181" s="35">
        <v>4187</v>
      </c>
      <c r="T181" s="35">
        <v>301</v>
      </c>
      <c r="U181" s="35">
        <v>4094238</v>
      </c>
      <c r="V181" s="69" t="s">
        <v>394</v>
      </c>
    </row>
    <row r="182" spans="1:22">
      <c r="A182" s="35">
        <v>288</v>
      </c>
      <c r="B182" s="59">
        <v>43303.5471643519</v>
      </c>
      <c r="C182" s="60">
        <v>43303</v>
      </c>
      <c r="D182" s="35">
        <v>30006784</v>
      </c>
      <c r="E182" s="35">
        <v>341</v>
      </c>
      <c r="F182" s="61">
        <v>2477.54</v>
      </c>
      <c r="G182" s="35">
        <v>802858141</v>
      </c>
      <c r="H182" s="35">
        <v>1836</v>
      </c>
      <c r="I182" s="48" t="s">
        <v>371</v>
      </c>
      <c r="J182" s="35">
        <v>1</v>
      </c>
      <c r="K182" s="35">
        <v>105</v>
      </c>
      <c r="L182" s="35">
        <v>10505</v>
      </c>
      <c r="M182" s="65">
        <v>3</v>
      </c>
      <c r="N182" s="66">
        <v>13</v>
      </c>
      <c r="O182" s="67">
        <v>39</v>
      </c>
      <c r="P182" s="66">
        <v>5</v>
      </c>
      <c r="Q182" s="35">
        <v>24</v>
      </c>
      <c r="R182" s="35" t="s">
        <v>156</v>
      </c>
      <c r="S182" s="35">
        <v>4187</v>
      </c>
      <c r="T182" s="35">
        <v>301</v>
      </c>
      <c r="U182" s="35">
        <v>4159926</v>
      </c>
      <c r="V182" s="69" t="s">
        <v>395</v>
      </c>
    </row>
    <row r="183" spans="1:22">
      <c r="A183" s="35">
        <v>289</v>
      </c>
      <c r="B183" s="59">
        <v>43303.5471643519</v>
      </c>
      <c r="C183" s="60">
        <v>43303</v>
      </c>
      <c r="D183" s="35">
        <v>30006784</v>
      </c>
      <c r="E183" s="35">
        <v>341</v>
      </c>
      <c r="F183" s="61">
        <v>2477.54</v>
      </c>
      <c r="G183" s="35">
        <v>802857367</v>
      </c>
      <c r="H183" s="35">
        <v>14567</v>
      </c>
      <c r="I183" s="48" t="s">
        <v>354</v>
      </c>
      <c r="J183" s="35">
        <v>1</v>
      </c>
      <c r="K183" s="35">
        <v>105</v>
      </c>
      <c r="L183" s="35">
        <v>10505</v>
      </c>
      <c r="M183" s="65">
        <v>8</v>
      </c>
      <c r="N183" s="66">
        <v>3.6</v>
      </c>
      <c r="O183" s="67">
        <v>28.8</v>
      </c>
      <c r="P183" s="66">
        <v>3.2</v>
      </c>
      <c r="Q183" s="35">
        <v>3.2</v>
      </c>
      <c r="R183" s="35" t="s">
        <v>156</v>
      </c>
      <c r="S183" s="35">
        <v>4187</v>
      </c>
      <c r="T183" s="35">
        <v>301</v>
      </c>
      <c r="U183" s="35">
        <v>4162359</v>
      </c>
      <c r="V183" s="69" t="s">
        <v>396</v>
      </c>
    </row>
    <row r="184" spans="1:22">
      <c r="A184" s="35">
        <v>290</v>
      </c>
      <c r="B184" s="59">
        <v>43303.5471643519</v>
      </c>
      <c r="C184" s="60">
        <v>43303</v>
      </c>
      <c r="D184" s="35">
        <v>30006784</v>
      </c>
      <c r="E184" s="35">
        <v>341</v>
      </c>
      <c r="F184" s="61">
        <v>2477.54</v>
      </c>
      <c r="G184" s="35">
        <v>802857056</v>
      </c>
      <c r="H184" s="35">
        <v>14567</v>
      </c>
      <c r="I184" s="48" t="s">
        <v>354</v>
      </c>
      <c r="J184" s="35">
        <v>1</v>
      </c>
      <c r="K184" s="35">
        <v>105</v>
      </c>
      <c r="L184" s="35">
        <v>10505</v>
      </c>
      <c r="M184" s="65">
        <v>1</v>
      </c>
      <c r="N184" s="66">
        <v>3.6</v>
      </c>
      <c r="O184" s="67">
        <v>3.6</v>
      </c>
      <c r="P184" s="66">
        <v>3.2</v>
      </c>
      <c r="Q184" s="35">
        <v>0.4</v>
      </c>
      <c r="R184" s="35" t="s">
        <v>156</v>
      </c>
      <c r="S184" s="35">
        <v>4187</v>
      </c>
      <c r="T184" s="35">
        <v>301</v>
      </c>
      <c r="U184" s="35">
        <v>4156085</v>
      </c>
      <c r="V184" s="69" t="s">
        <v>397</v>
      </c>
    </row>
    <row r="185" spans="1:22">
      <c r="A185" s="35">
        <v>291</v>
      </c>
      <c r="B185" s="59">
        <v>43303.5471643519</v>
      </c>
      <c r="C185" s="60">
        <v>43303</v>
      </c>
      <c r="D185" s="35">
        <v>30006784</v>
      </c>
      <c r="E185" s="35">
        <v>341</v>
      </c>
      <c r="F185" s="61">
        <v>2477.54</v>
      </c>
      <c r="G185" s="35">
        <v>802857061</v>
      </c>
      <c r="H185" s="35">
        <v>14567</v>
      </c>
      <c r="I185" s="48" t="s">
        <v>354</v>
      </c>
      <c r="J185" s="35">
        <v>1</v>
      </c>
      <c r="K185" s="35">
        <v>105</v>
      </c>
      <c r="L185" s="35">
        <v>10505</v>
      </c>
      <c r="M185" s="65">
        <v>1</v>
      </c>
      <c r="N185" s="66">
        <v>3.6</v>
      </c>
      <c r="O185" s="67">
        <v>3.6</v>
      </c>
      <c r="P185" s="66">
        <v>3.2</v>
      </c>
      <c r="Q185" s="35">
        <v>0.4</v>
      </c>
      <c r="R185" s="35" t="s">
        <v>156</v>
      </c>
      <c r="S185" s="35">
        <v>4187</v>
      </c>
      <c r="T185" s="35">
        <v>301</v>
      </c>
      <c r="U185" s="35">
        <v>4156085</v>
      </c>
      <c r="V185" s="69" t="s">
        <v>397</v>
      </c>
    </row>
    <row r="186" spans="1:22">
      <c r="A186" s="35">
        <v>292</v>
      </c>
      <c r="B186" s="59">
        <v>43303.5471643519</v>
      </c>
      <c r="C186" s="60">
        <v>43303</v>
      </c>
      <c r="D186" s="35">
        <v>30006784</v>
      </c>
      <c r="E186" s="35">
        <v>341</v>
      </c>
      <c r="F186" s="61">
        <v>2477.54</v>
      </c>
      <c r="G186" s="35">
        <v>802856694</v>
      </c>
      <c r="H186" s="35">
        <v>47683</v>
      </c>
      <c r="I186" s="48" t="s">
        <v>358</v>
      </c>
      <c r="J186" s="35">
        <v>1</v>
      </c>
      <c r="K186" s="35">
        <v>105</v>
      </c>
      <c r="L186" s="35">
        <v>10505</v>
      </c>
      <c r="M186" s="65">
        <v>75</v>
      </c>
      <c r="N186" s="66">
        <v>16</v>
      </c>
      <c r="O186" s="67">
        <v>1200</v>
      </c>
      <c r="P186" s="66">
        <v>12.5</v>
      </c>
      <c r="Q186" s="35">
        <v>262.5</v>
      </c>
      <c r="R186" s="35" t="s">
        <v>156</v>
      </c>
      <c r="S186" s="35">
        <v>4187</v>
      </c>
      <c r="T186" s="35">
        <v>301</v>
      </c>
      <c r="U186" s="35">
        <v>4157021</v>
      </c>
      <c r="V186" s="69" t="s">
        <v>359</v>
      </c>
    </row>
    <row r="187" spans="1:22">
      <c r="A187" s="35">
        <v>293</v>
      </c>
      <c r="B187" s="59">
        <v>43303.5471643519</v>
      </c>
      <c r="C187" s="60">
        <v>43303</v>
      </c>
      <c r="D187" s="35">
        <v>30006784</v>
      </c>
      <c r="E187" s="35">
        <v>341</v>
      </c>
      <c r="F187" s="61">
        <v>2477.54</v>
      </c>
      <c r="G187" s="35">
        <v>802856305</v>
      </c>
      <c r="H187" s="35">
        <v>35102</v>
      </c>
      <c r="I187" s="48" t="s">
        <v>373</v>
      </c>
      <c r="J187" s="35">
        <v>1</v>
      </c>
      <c r="K187" s="35">
        <v>102</v>
      </c>
      <c r="L187" s="35">
        <v>10201</v>
      </c>
      <c r="M187" s="65">
        <v>65</v>
      </c>
      <c r="N187" s="66">
        <v>17.9</v>
      </c>
      <c r="O187" s="67">
        <v>1163.5</v>
      </c>
      <c r="P187" s="66">
        <v>15.5</v>
      </c>
      <c r="Q187" s="35">
        <v>156</v>
      </c>
      <c r="R187" s="35" t="s">
        <v>156</v>
      </c>
      <c r="S187" s="35">
        <v>4187</v>
      </c>
      <c r="T187" s="35">
        <v>301</v>
      </c>
      <c r="U187" s="35">
        <v>4157713</v>
      </c>
      <c r="V187" s="69" t="s">
        <v>398</v>
      </c>
    </row>
    <row r="188" spans="1:22">
      <c r="A188" s="22">
        <v>294</v>
      </c>
      <c r="B188" s="57">
        <v>43303.4400231481</v>
      </c>
      <c r="C188" s="58">
        <v>43303</v>
      </c>
      <c r="D188" s="22">
        <v>30002896</v>
      </c>
      <c r="E188" s="22">
        <v>311</v>
      </c>
      <c r="F188" s="23">
        <v>2560</v>
      </c>
      <c r="G188" s="22">
        <v>802803974</v>
      </c>
      <c r="H188" s="22">
        <v>9955</v>
      </c>
      <c r="I188" s="28" t="s">
        <v>371</v>
      </c>
      <c r="J188" s="22">
        <v>1</v>
      </c>
      <c r="K188" s="22">
        <v>105</v>
      </c>
      <c r="L188" s="22">
        <v>10505</v>
      </c>
      <c r="M188" s="62">
        <v>600</v>
      </c>
      <c r="N188" s="63">
        <v>3.2</v>
      </c>
      <c r="O188" s="64">
        <v>1920</v>
      </c>
      <c r="P188" s="63">
        <v>2.5</v>
      </c>
      <c r="Q188" s="22">
        <v>420</v>
      </c>
      <c r="R188" s="22" t="s">
        <v>156</v>
      </c>
      <c r="S188" s="22">
        <v>4093</v>
      </c>
      <c r="T188" s="22">
        <v>301</v>
      </c>
      <c r="U188" s="22">
        <v>4156542</v>
      </c>
      <c r="V188" s="68" t="s">
        <v>456</v>
      </c>
    </row>
    <row r="189" spans="1:22">
      <c r="A189" s="22">
        <v>295</v>
      </c>
      <c r="B189" s="57">
        <v>43303.4400231481</v>
      </c>
      <c r="C189" s="58">
        <v>43303</v>
      </c>
      <c r="D189" s="22">
        <v>30002896</v>
      </c>
      <c r="E189" s="22">
        <v>311</v>
      </c>
      <c r="F189" s="23">
        <v>2560</v>
      </c>
      <c r="G189" s="22">
        <v>802804013</v>
      </c>
      <c r="H189" s="22">
        <v>9955</v>
      </c>
      <c r="I189" s="28" t="s">
        <v>371</v>
      </c>
      <c r="J189" s="22">
        <v>1</v>
      </c>
      <c r="K189" s="22">
        <v>105</v>
      </c>
      <c r="L189" s="22">
        <v>10505</v>
      </c>
      <c r="M189" s="62">
        <v>200</v>
      </c>
      <c r="N189" s="63">
        <v>3.2</v>
      </c>
      <c r="O189" s="64">
        <v>640</v>
      </c>
      <c r="P189" s="63">
        <v>2.7</v>
      </c>
      <c r="Q189" s="22">
        <v>100</v>
      </c>
      <c r="R189" s="22" t="s">
        <v>156</v>
      </c>
      <c r="S189" s="22">
        <v>4093</v>
      </c>
      <c r="T189" s="22">
        <v>301</v>
      </c>
      <c r="U189" s="22">
        <v>4162358</v>
      </c>
      <c r="V189" s="68" t="s">
        <v>457</v>
      </c>
    </row>
    <row r="190" spans="1:22">
      <c r="A190" s="70">
        <v>304</v>
      </c>
      <c r="B190" s="71">
        <v>43304.6349305556</v>
      </c>
      <c r="C190" s="72">
        <v>43304</v>
      </c>
      <c r="D190" s="70">
        <v>30024751</v>
      </c>
      <c r="E190" s="70">
        <v>355</v>
      </c>
      <c r="F190" s="73">
        <v>15799</v>
      </c>
      <c r="G190" s="70">
        <v>803291904</v>
      </c>
      <c r="H190" s="70">
        <v>1945</v>
      </c>
      <c r="I190" s="74" t="s">
        <v>356</v>
      </c>
      <c r="J190" s="70">
        <v>1</v>
      </c>
      <c r="K190" s="70">
        <v>123</v>
      </c>
      <c r="L190" s="70">
        <v>12305</v>
      </c>
      <c r="M190" s="75">
        <v>673</v>
      </c>
      <c r="N190" s="76">
        <v>2.2</v>
      </c>
      <c r="O190" s="77">
        <v>1480.6</v>
      </c>
      <c r="P190" s="76">
        <v>1.95</v>
      </c>
      <c r="Q190" s="70">
        <v>168.25</v>
      </c>
      <c r="R190" s="70" t="s">
        <v>156</v>
      </c>
      <c r="S190" s="70">
        <v>8233</v>
      </c>
      <c r="T190" s="70">
        <v>301</v>
      </c>
      <c r="U190" s="70">
        <v>4161827</v>
      </c>
      <c r="V190" s="78" t="s">
        <v>438</v>
      </c>
    </row>
    <row r="191" spans="1:22">
      <c r="A191" s="70">
        <v>305</v>
      </c>
      <c r="B191" s="71">
        <v>43304.6349305556</v>
      </c>
      <c r="C191" s="72">
        <v>43304</v>
      </c>
      <c r="D191" s="70">
        <v>30024751</v>
      </c>
      <c r="E191" s="70">
        <v>355</v>
      </c>
      <c r="F191" s="73">
        <v>15799</v>
      </c>
      <c r="G191" s="70">
        <v>803291957</v>
      </c>
      <c r="H191" s="70">
        <v>1945</v>
      </c>
      <c r="I191" s="74" t="s">
        <v>356</v>
      </c>
      <c r="J191" s="70">
        <v>1</v>
      </c>
      <c r="K191" s="70">
        <v>123</v>
      </c>
      <c r="L191" s="70">
        <v>12305</v>
      </c>
      <c r="M191" s="75">
        <v>31</v>
      </c>
      <c r="N191" s="76">
        <v>2.2</v>
      </c>
      <c r="O191" s="77">
        <v>68.2</v>
      </c>
      <c r="P191" s="76">
        <v>2.25</v>
      </c>
      <c r="Q191" s="70">
        <v>-1.55</v>
      </c>
      <c r="R191" s="70" t="s">
        <v>156</v>
      </c>
      <c r="S191" s="70">
        <v>8233</v>
      </c>
      <c r="T191" s="70">
        <v>301</v>
      </c>
      <c r="U191" s="70">
        <v>4148557</v>
      </c>
      <c r="V191" s="78" t="s">
        <v>458</v>
      </c>
    </row>
    <row r="192" spans="1:22">
      <c r="A192" s="70">
        <v>306</v>
      </c>
      <c r="B192" s="71">
        <v>43304.6349305556</v>
      </c>
      <c r="C192" s="72">
        <v>43304</v>
      </c>
      <c r="D192" s="70">
        <v>30024751</v>
      </c>
      <c r="E192" s="70">
        <v>355</v>
      </c>
      <c r="F192" s="73">
        <v>15799</v>
      </c>
      <c r="G192" s="70">
        <v>803291880</v>
      </c>
      <c r="H192" s="70">
        <v>1945</v>
      </c>
      <c r="I192" s="74" t="s">
        <v>356</v>
      </c>
      <c r="J192" s="70">
        <v>1</v>
      </c>
      <c r="K192" s="70">
        <v>123</v>
      </c>
      <c r="L192" s="70">
        <v>12305</v>
      </c>
      <c r="M192" s="75">
        <v>221</v>
      </c>
      <c r="N192" s="76">
        <v>2.2</v>
      </c>
      <c r="O192" s="77">
        <v>486.2</v>
      </c>
      <c r="P192" s="76">
        <v>2.25</v>
      </c>
      <c r="Q192" s="70">
        <v>-11.05</v>
      </c>
      <c r="R192" s="70" t="s">
        <v>156</v>
      </c>
      <c r="S192" s="70">
        <v>11396</v>
      </c>
      <c r="T192" s="70">
        <v>301</v>
      </c>
      <c r="U192" s="70">
        <v>4148557</v>
      </c>
      <c r="V192" s="78" t="s">
        <v>458</v>
      </c>
    </row>
    <row r="193" spans="1:22">
      <c r="A193" s="70">
        <v>307</v>
      </c>
      <c r="B193" s="71">
        <v>43304.6349305556</v>
      </c>
      <c r="C193" s="72">
        <v>43304</v>
      </c>
      <c r="D193" s="70">
        <v>30024751</v>
      </c>
      <c r="E193" s="70">
        <v>355</v>
      </c>
      <c r="F193" s="73">
        <v>15799</v>
      </c>
      <c r="G193" s="70">
        <v>803276689</v>
      </c>
      <c r="H193" s="70">
        <v>38127</v>
      </c>
      <c r="I193" s="74" t="s">
        <v>383</v>
      </c>
      <c r="J193" s="70">
        <v>1</v>
      </c>
      <c r="K193" s="70">
        <v>102</v>
      </c>
      <c r="L193" s="70">
        <v>10201</v>
      </c>
      <c r="M193" s="75">
        <v>50</v>
      </c>
      <c r="N193" s="76">
        <v>16.5</v>
      </c>
      <c r="O193" s="77">
        <v>825</v>
      </c>
      <c r="P193" s="76">
        <v>11.6</v>
      </c>
      <c r="Q193" s="70">
        <v>245</v>
      </c>
      <c r="R193" s="70" t="s">
        <v>156</v>
      </c>
      <c r="S193" s="70">
        <v>9895</v>
      </c>
      <c r="T193" s="70">
        <v>301</v>
      </c>
      <c r="U193" s="70">
        <v>4148710</v>
      </c>
      <c r="V193" s="78" t="s">
        <v>384</v>
      </c>
    </row>
    <row r="194" spans="1:22">
      <c r="A194" s="70">
        <v>308</v>
      </c>
      <c r="B194" s="71">
        <v>43304.6349305556</v>
      </c>
      <c r="C194" s="72">
        <v>43304</v>
      </c>
      <c r="D194" s="70">
        <v>30024751</v>
      </c>
      <c r="E194" s="70">
        <v>355</v>
      </c>
      <c r="F194" s="73">
        <v>15799</v>
      </c>
      <c r="G194" s="70">
        <v>803292479</v>
      </c>
      <c r="H194" s="70">
        <v>47683</v>
      </c>
      <c r="I194" s="74" t="s">
        <v>358</v>
      </c>
      <c r="J194" s="70">
        <v>1</v>
      </c>
      <c r="K194" s="70">
        <v>105</v>
      </c>
      <c r="L194" s="70">
        <v>10505</v>
      </c>
      <c r="M194" s="75">
        <v>756</v>
      </c>
      <c r="N194" s="76">
        <v>14.8002645503</v>
      </c>
      <c r="O194" s="77">
        <v>11189</v>
      </c>
      <c r="P194" s="76">
        <v>12.5</v>
      </c>
      <c r="Q194" s="70">
        <v>1739.0000000268</v>
      </c>
      <c r="R194" s="70" t="s">
        <v>156</v>
      </c>
      <c r="S194" s="70">
        <v>9895</v>
      </c>
      <c r="T194" s="70">
        <v>301</v>
      </c>
      <c r="U194" s="70">
        <v>4160102</v>
      </c>
      <c r="V194" s="78" t="s">
        <v>375</v>
      </c>
    </row>
    <row r="195" spans="1:22">
      <c r="A195" s="70">
        <v>309</v>
      </c>
      <c r="B195" s="71">
        <v>43304.6349305556</v>
      </c>
      <c r="C195" s="72">
        <v>43304</v>
      </c>
      <c r="D195" s="70">
        <v>30024751</v>
      </c>
      <c r="E195" s="70">
        <v>355</v>
      </c>
      <c r="F195" s="73">
        <v>15799</v>
      </c>
      <c r="G195" s="70">
        <v>803276933</v>
      </c>
      <c r="H195" s="70">
        <v>47191</v>
      </c>
      <c r="I195" s="74" t="s">
        <v>459</v>
      </c>
      <c r="J195" s="70">
        <v>2</v>
      </c>
      <c r="K195" s="70">
        <v>207</v>
      </c>
      <c r="L195" s="70">
        <v>20701</v>
      </c>
      <c r="M195" s="75">
        <v>625</v>
      </c>
      <c r="N195" s="76">
        <v>2.8</v>
      </c>
      <c r="O195" s="77">
        <v>1750</v>
      </c>
      <c r="P195" s="76">
        <v>2.411</v>
      </c>
      <c r="Q195" s="70">
        <v>243.125</v>
      </c>
      <c r="R195" s="70" t="s">
        <v>156</v>
      </c>
      <c r="S195" s="70">
        <v>9895</v>
      </c>
      <c r="T195" s="70">
        <v>301</v>
      </c>
      <c r="U195" s="70">
        <v>4161527</v>
      </c>
      <c r="V195" s="78" t="s">
        <v>460</v>
      </c>
    </row>
    <row r="196" spans="1:22">
      <c r="A196" s="35">
        <v>340</v>
      </c>
      <c r="B196" s="59">
        <v>43302.4915162037</v>
      </c>
      <c r="C196" s="60">
        <v>43302</v>
      </c>
      <c r="D196" s="35">
        <v>29987793</v>
      </c>
      <c r="E196" s="35">
        <v>307</v>
      </c>
      <c r="F196" s="61">
        <v>2920</v>
      </c>
      <c r="G196" s="35">
        <v>802448085</v>
      </c>
      <c r="H196" s="35">
        <v>46836</v>
      </c>
      <c r="I196" s="48" t="s">
        <v>356</v>
      </c>
      <c r="J196" s="35">
        <v>1</v>
      </c>
      <c r="K196" s="35">
        <v>123</v>
      </c>
      <c r="L196" s="35">
        <v>12305</v>
      </c>
      <c r="M196" s="65">
        <v>32</v>
      </c>
      <c r="N196" s="66">
        <v>4.75</v>
      </c>
      <c r="O196" s="67">
        <v>152</v>
      </c>
      <c r="P196" s="66">
        <v>3.8</v>
      </c>
      <c r="Q196" s="35">
        <v>30.4</v>
      </c>
      <c r="R196" s="35" t="s">
        <v>156</v>
      </c>
      <c r="S196" s="35">
        <v>7551</v>
      </c>
      <c r="T196" s="35">
        <v>301</v>
      </c>
      <c r="U196" s="35">
        <v>4161658</v>
      </c>
      <c r="V196" s="69" t="s">
        <v>404</v>
      </c>
    </row>
    <row r="197" spans="1:22">
      <c r="A197" s="35">
        <v>341</v>
      </c>
      <c r="B197" s="59">
        <v>43302.4915162037</v>
      </c>
      <c r="C197" s="60">
        <v>43302</v>
      </c>
      <c r="D197" s="35">
        <v>29987793</v>
      </c>
      <c r="E197" s="35">
        <v>307</v>
      </c>
      <c r="F197" s="61">
        <v>2920</v>
      </c>
      <c r="G197" s="35">
        <v>802446938</v>
      </c>
      <c r="H197" s="35">
        <v>47683</v>
      </c>
      <c r="I197" s="48" t="s">
        <v>358</v>
      </c>
      <c r="J197" s="35">
        <v>1</v>
      </c>
      <c r="K197" s="35">
        <v>105</v>
      </c>
      <c r="L197" s="35">
        <v>10505</v>
      </c>
      <c r="M197" s="65">
        <v>70</v>
      </c>
      <c r="N197" s="66">
        <v>16</v>
      </c>
      <c r="O197" s="67">
        <v>1120</v>
      </c>
      <c r="P197" s="66">
        <v>12.5</v>
      </c>
      <c r="Q197" s="35">
        <v>245</v>
      </c>
      <c r="R197" s="35" t="s">
        <v>156</v>
      </c>
      <c r="S197" s="35">
        <v>7107</v>
      </c>
      <c r="T197" s="35">
        <v>301</v>
      </c>
      <c r="U197" s="35">
        <v>4106609</v>
      </c>
      <c r="V197" s="69" t="s">
        <v>363</v>
      </c>
    </row>
    <row r="198" spans="1:22">
      <c r="A198" s="35">
        <v>342</v>
      </c>
      <c r="B198" s="59">
        <v>43302.4915162037</v>
      </c>
      <c r="C198" s="60">
        <v>43302</v>
      </c>
      <c r="D198" s="35">
        <v>29987793</v>
      </c>
      <c r="E198" s="35">
        <v>307</v>
      </c>
      <c r="F198" s="61">
        <v>2920</v>
      </c>
      <c r="G198" s="35">
        <v>802447109</v>
      </c>
      <c r="H198" s="35">
        <v>47683</v>
      </c>
      <c r="I198" s="48" t="s">
        <v>358</v>
      </c>
      <c r="J198" s="35">
        <v>1</v>
      </c>
      <c r="K198" s="35">
        <v>105</v>
      </c>
      <c r="L198" s="35">
        <v>10505</v>
      </c>
      <c r="M198" s="65">
        <v>70</v>
      </c>
      <c r="N198" s="66">
        <v>16</v>
      </c>
      <c r="O198" s="67">
        <v>1120</v>
      </c>
      <c r="P198" s="66">
        <v>12.5</v>
      </c>
      <c r="Q198" s="35">
        <v>245</v>
      </c>
      <c r="R198" s="35" t="s">
        <v>156</v>
      </c>
      <c r="S198" s="35">
        <v>7551</v>
      </c>
      <c r="T198" s="35">
        <v>301</v>
      </c>
      <c r="U198" s="35">
        <v>4128560</v>
      </c>
      <c r="V198" s="69" t="s">
        <v>369</v>
      </c>
    </row>
    <row r="199" spans="1:22">
      <c r="A199" s="35">
        <v>343</v>
      </c>
      <c r="B199" s="59">
        <v>43302.4915162037</v>
      </c>
      <c r="C199" s="60">
        <v>43302</v>
      </c>
      <c r="D199" s="35">
        <v>29987793</v>
      </c>
      <c r="E199" s="35">
        <v>307</v>
      </c>
      <c r="F199" s="61">
        <v>2920</v>
      </c>
      <c r="G199" s="35">
        <v>802448939</v>
      </c>
      <c r="H199" s="35">
        <v>54485</v>
      </c>
      <c r="I199" s="48" t="s">
        <v>461</v>
      </c>
      <c r="J199" s="35">
        <v>1</v>
      </c>
      <c r="K199" s="35">
        <v>123</v>
      </c>
      <c r="L199" s="35">
        <v>12305</v>
      </c>
      <c r="M199" s="65">
        <v>40</v>
      </c>
      <c r="N199" s="66">
        <v>2.9</v>
      </c>
      <c r="O199" s="67">
        <v>116</v>
      </c>
      <c r="P199" s="66">
        <v>2.7</v>
      </c>
      <c r="Q199" s="35">
        <v>8</v>
      </c>
      <c r="R199" s="35" t="s">
        <v>156</v>
      </c>
      <c r="S199" s="35">
        <v>7107</v>
      </c>
      <c r="T199" s="35">
        <v>301</v>
      </c>
      <c r="U199" s="35">
        <v>4149720</v>
      </c>
      <c r="V199" s="69" t="s">
        <v>462</v>
      </c>
    </row>
    <row r="200" spans="1:22">
      <c r="A200" s="35">
        <v>344</v>
      </c>
      <c r="B200" s="59">
        <v>43302.4915162037</v>
      </c>
      <c r="C200" s="60">
        <v>43302</v>
      </c>
      <c r="D200" s="35">
        <v>29987793</v>
      </c>
      <c r="E200" s="35">
        <v>307</v>
      </c>
      <c r="F200" s="61">
        <v>2920</v>
      </c>
      <c r="G200" s="35">
        <v>802449018</v>
      </c>
      <c r="H200" s="35">
        <v>54485</v>
      </c>
      <c r="I200" s="48" t="s">
        <v>461</v>
      </c>
      <c r="J200" s="35">
        <v>1</v>
      </c>
      <c r="K200" s="35">
        <v>123</v>
      </c>
      <c r="L200" s="35">
        <v>12305</v>
      </c>
      <c r="M200" s="65">
        <v>34</v>
      </c>
      <c r="N200" s="66">
        <v>2.8470588235</v>
      </c>
      <c r="O200" s="67">
        <v>96.8</v>
      </c>
      <c r="P200" s="66">
        <v>2.7</v>
      </c>
      <c r="Q200" s="35">
        <v>4.999999999</v>
      </c>
      <c r="R200" s="35" t="s">
        <v>156</v>
      </c>
      <c r="S200" s="35">
        <v>7551</v>
      </c>
      <c r="T200" s="35">
        <v>301</v>
      </c>
      <c r="U200" s="35">
        <v>4149720</v>
      </c>
      <c r="V200" s="69" t="s">
        <v>462</v>
      </c>
    </row>
    <row r="201" spans="1:22">
      <c r="A201" s="35">
        <v>345</v>
      </c>
      <c r="B201" s="59">
        <v>43302.4915162037</v>
      </c>
      <c r="C201" s="60">
        <v>43302</v>
      </c>
      <c r="D201" s="35">
        <v>29987793</v>
      </c>
      <c r="E201" s="35">
        <v>307</v>
      </c>
      <c r="F201" s="61">
        <v>2920</v>
      </c>
      <c r="G201" s="35">
        <v>802448014</v>
      </c>
      <c r="H201" s="35">
        <v>46836</v>
      </c>
      <c r="I201" s="48" t="s">
        <v>356</v>
      </c>
      <c r="J201" s="35">
        <v>1</v>
      </c>
      <c r="K201" s="35">
        <v>123</v>
      </c>
      <c r="L201" s="35">
        <v>12305</v>
      </c>
      <c r="M201" s="65">
        <v>40</v>
      </c>
      <c r="N201" s="66">
        <v>5.6</v>
      </c>
      <c r="O201" s="67">
        <v>224</v>
      </c>
      <c r="P201" s="66">
        <v>3.8</v>
      </c>
      <c r="Q201" s="35">
        <v>72</v>
      </c>
      <c r="R201" s="35" t="s">
        <v>156</v>
      </c>
      <c r="S201" s="35">
        <v>7107</v>
      </c>
      <c r="T201" s="35">
        <v>301</v>
      </c>
      <c r="U201" s="35">
        <v>4157915</v>
      </c>
      <c r="V201" s="69" t="s">
        <v>463</v>
      </c>
    </row>
    <row r="202" spans="1:22">
      <c r="A202" s="35">
        <v>346</v>
      </c>
      <c r="B202" s="59">
        <v>43302.4915162037</v>
      </c>
      <c r="C202" s="60">
        <v>43302</v>
      </c>
      <c r="D202" s="35">
        <v>29987793</v>
      </c>
      <c r="E202" s="35">
        <v>307</v>
      </c>
      <c r="F202" s="61">
        <v>2920</v>
      </c>
      <c r="G202" s="35">
        <v>802449238</v>
      </c>
      <c r="H202" s="35">
        <v>54485</v>
      </c>
      <c r="I202" s="48" t="s">
        <v>461</v>
      </c>
      <c r="J202" s="35">
        <v>1</v>
      </c>
      <c r="K202" s="35">
        <v>123</v>
      </c>
      <c r="L202" s="35">
        <v>12305</v>
      </c>
      <c r="M202" s="65">
        <v>6</v>
      </c>
      <c r="N202" s="66">
        <v>3.2</v>
      </c>
      <c r="O202" s="67">
        <v>19.2</v>
      </c>
      <c r="P202" s="66">
        <v>2.7</v>
      </c>
      <c r="Q202" s="35">
        <v>3</v>
      </c>
      <c r="R202" s="35" t="s">
        <v>156</v>
      </c>
      <c r="S202" s="35">
        <v>7551</v>
      </c>
      <c r="T202" s="35">
        <v>301</v>
      </c>
      <c r="U202" s="35">
        <v>4149720</v>
      </c>
      <c r="V202" s="69" t="s">
        <v>462</v>
      </c>
    </row>
    <row r="203" spans="1:22">
      <c r="A203" s="35">
        <v>347</v>
      </c>
      <c r="B203" s="59">
        <v>43302.4915162037</v>
      </c>
      <c r="C203" s="60">
        <v>43302</v>
      </c>
      <c r="D203" s="35">
        <v>29987793</v>
      </c>
      <c r="E203" s="35">
        <v>307</v>
      </c>
      <c r="F203" s="61">
        <v>2920</v>
      </c>
      <c r="G203" s="35">
        <v>802448138</v>
      </c>
      <c r="H203" s="35">
        <v>46836</v>
      </c>
      <c r="I203" s="48" t="s">
        <v>356</v>
      </c>
      <c r="J203" s="35">
        <v>1</v>
      </c>
      <c r="K203" s="35">
        <v>123</v>
      </c>
      <c r="L203" s="35">
        <v>12305</v>
      </c>
      <c r="M203" s="65">
        <v>8</v>
      </c>
      <c r="N203" s="66">
        <v>9</v>
      </c>
      <c r="O203" s="67">
        <v>72</v>
      </c>
      <c r="P203" s="66">
        <v>3.8</v>
      </c>
      <c r="Q203" s="35">
        <v>41.6</v>
      </c>
      <c r="R203" s="35" t="s">
        <v>156</v>
      </c>
      <c r="S203" s="35">
        <v>7551</v>
      </c>
      <c r="T203" s="35">
        <v>301</v>
      </c>
      <c r="U203" s="35">
        <v>4157915</v>
      </c>
      <c r="V203" s="69" t="s">
        <v>463</v>
      </c>
    </row>
    <row r="204" spans="1:22">
      <c r="A204" s="22">
        <v>352</v>
      </c>
      <c r="B204" s="57">
        <v>43302.410474537</v>
      </c>
      <c r="C204" s="58">
        <v>43302</v>
      </c>
      <c r="D204" s="22">
        <v>29984119</v>
      </c>
      <c r="E204" s="22">
        <v>311</v>
      </c>
      <c r="F204" s="23">
        <v>9207.5</v>
      </c>
      <c r="G204" s="22">
        <v>802368643</v>
      </c>
      <c r="H204" s="22">
        <v>47683</v>
      </c>
      <c r="I204" s="28" t="s">
        <v>358</v>
      </c>
      <c r="J204" s="22">
        <v>1</v>
      </c>
      <c r="K204" s="22">
        <v>105</v>
      </c>
      <c r="L204" s="22">
        <v>10505</v>
      </c>
      <c r="M204" s="62">
        <v>635</v>
      </c>
      <c r="N204" s="63">
        <v>14.5</v>
      </c>
      <c r="O204" s="64">
        <v>9207.5</v>
      </c>
      <c r="P204" s="63">
        <v>12.5</v>
      </c>
      <c r="Q204" s="22">
        <v>1270</v>
      </c>
      <c r="R204" s="22" t="s">
        <v>156</v>
      </c>
      <c r="S204" s="22">
        <v>4093</v>
      </c>
      <c r="T204" s="22">
        <v>301</v>
      </c>
      <c r="U204" s="22">
        <v>4160102</v>
      </c>
      <c r="V204" s="68" t="s">
        <v>375</v>
      </c>
    </row>
    <row r="205" spans="1:22">
      <c r="A205" s="35">
        <v>361</v>
      </c>
      <c r="B205" s="59">
        <v>43303.6984837963</v>
      </c>
      <c r="C205" s="60">
        <v>43303</v>
      </c>
      <c r="D205" s="35">
        <v>30010521</v>
      </c>
      <c r="E205" s="35">
        <v>337</v>
      </c>
      <c r="F205" s="61">
        <v>2030</v>
      </c>
      <c r="G205" s="35">
        <v>802958704</v>
      </c>
      <c r="H205" s="35">
        <v>47683</v>
      </c>
      <c r="I205" s="48" t="s">
        <v>358</v>
      </c>
      <c r="J205" s="35">
        <v>1</v>
      </c>
      <c r="K205" s="35">
        <v>105</v>
      </c>
      <c r="L205" s="35">
        <v>10505</v>
      </c>
      <c r="M205" s="65">
        <v>140</v>
      </c>
      <c r="N205" s="66">
        <v>14.5</v>
      </c>
      <c r="O205" s="67">
        <v>2030</v>
      </c>
      <c r="P205" s="66">
        <v>12.5</v>
      </c>
      <c r="Q205" s="35">
        <v>280</v>
      </c>
      <c r="R205" s="35" t="s">
        <v>156</v>
      </c>
      <c r="S205" s="35">
        <v>4264</v>
      </c>
      <c r="T205" s="35">
        <v>301</v>
      </c>
      <c r="U205" s="35">
        <v>4128876</v>
      </c>
      <c r="V205" s="69" t="s">
        <v>418</v>
      </c>
    </row>
    <row r="206" spans="1:22">
      <c r="A206" s="22">
        <v>395</v>
      </c>
      <c r="B206" s="57">
        <v>43304.6246412037</v>
      </c>
      <c r="C206" s="58">
        <v>43304</v>
      </c>
      <c r="D206" s="22">
        <v>30025152</v>
      </c>
      <c r="E206" s="22">
        <v>754</v>
      </c>
      <c r="F206" s="23">
        <v>5075</v>
      </c>
      <c r="G206" s="22">
        <v>803291873</v>
      </c>
      <c r="H206" s="22">
        <v>47683</v>
      </c>
      <c r="I206" s="28" t="s">
        <v>358</v>
      </c>
      <c r="J206" s="22">
        <v>1</v>
      </c>
      <c r="K206" s="22">
        <v>105</v>
      </c>
      <c r="L206" s="22">
        <v>10505</v>
      </c>
      <c r="M206" s="62">
        <v>350</v>
      </c>
      <c r="N206" s="63">
        <v>14.5</v>
      </c>
      <c r="O206" s="64">
        <v>5075</v>
      </c>
      <c r="P206" s="63">
        <v>12.5</v>
      </c>
      <c r="Q206" s="22">
        <v>700</v>
      </c>
      <c r="R206" s="22" t="s">
        <v>156</v>
      </c>
      <c r="S206" s="22">
        <v>4540</v>
      </c>
      <c r="T206" s="22">
        <v>301</v>
      </c>
      <c r="U206" s="22">
        <v>4157021</v>
      </c>
      <c r="V206" s="68" t="s">
        <v>359</v>
      </c>
    </row>
    <row r="207" spans="1:22">
      <c r="A207" s="35">
        <v>396</v>
      </c>
      <c r="B207" s="59">
        <v>43304.7343287037</v>
      </c>
      <c r="C207" s="60">
        <v>43304</v>
      </c>
      <c r="D207" s="35">
        <v>30029137</v>
      </c>
      <c r="E207" s="35">
        <v>514</v>
      </c>
      <c r="F207" s="61">
        <v>3840</v>
      </c>
      <c r="G207" s="35">
        <v>803372858</v>
      </c>
      <c r="H207" s="35">
        <v>1846</v>
      </c>
      <c r="I207" s="48" t="s">
        <v>358</v>
      </c>
      <c r="J207" s="35">
        <v>1</v>
      </c>
      <c r="K207" s="35">
        <v>105</v>
      </c>
      <c r="L207" s="35">
        <v>10505</v>
      </c>
      <c r="M207" s="65">
        <v>480</v>
      </c>
      <c r="N207" s="66">
        <v>8</v>
      </c>
      <c r="O207" s="67">
        <v>3840</v>
      </c>
      <c r="P207" s="66">
        <v>6.4</v>
      </c>
      <c r="Q207" s="35">
        <v>768</v>
      </c>
      <c r="R207" s="35" t="s">
        <v>156</v>
      </c>
      <c r="S207" s="35">
        <v>11503</v>
      </c>
      <c r="T207" s="35">
        <v>301</v>
      </c>
      <c r="U207" s="35">
        <v>4152562</v>
      </c>
      <c r="V207" s="69" t="s">
        <v>381</v>
      </c>
    </row>
    <row r="208" spans="1:22">
      <c r="A208" s="22">
        <v>397</v>
      </c>
      <c r="B208" s="57">
        <v>43304.5198726852</v>
      </c>
      <c r="C208" s="58">
        <v>43304</v>
      </c>
      <c r="D208" s="22">
        <v>30023517</v>
      </c>
      <c r="E208" s="22">
        <v>311</v>
      </c>
      <c r="F208" s="23">
        <v>26600</v>
      </c>
      <c r="G208" s="22">
        <v>803236786</v>
      </c>
      <c r="H208" s="22">
        <v>1836</v>
      </c>
      <c r="I208" s="28" t="s">
        <v>371</v>
      </c>
      <c r="J208" s="22">
        <v>1</v>
      </c>
      <c r="K208" s="22">
        <v>105</v>
      </c>
      <c r="L208" s="22">
        <v>10505</v>
      </c>
      <c r="M208" s="62">
        <v>467</v>
      </c>
      <c r="N208" s="63">
        <v>9.4997002141</v>
      </c>
      <c r="O208" s="64">
        <v>4436.36</v>
      </c>
      <c r="P208" s="63">
        <v>5</v>
      </c>
      <c r="Q208" s="22">
        <v>2101.3599999847</v>
      </c>
      <c r="R208" s="22" t="s">
        <v>156</v>
      </c>
      <c r="S208" s="22">
        <v>4093</v>
      </c>
      <c r="T208" s="22">
        <v>301</v>
      </c>
      <c r="U208" s="22">
        <v>4161652</v>
      </c>
      <c r="V208" s="68" t="s">
        <v>392</v>
      </c>
    </row>
    <row r="209" spans="1:22">
      <c r="A209" s="22">
        <v>398</v>
      </c>
      <c r="B209" s="57">
        <v>43304.5198726852</v>
      </c>
      <c r="C209" s="58">
        <v>43304</v>
      </c>
      <c r="D209" s="22">
        <v>30023517</v>
      </c>
      <c r="E209" s="22">
        <v>311</v>
      </c>
      <c r="F209" s="23">
        <v>26600</v>
      </c>
      <c r="G209" s="22">
        <v>803236658</v>
      </c>
      <c r="H209" s="22">
        <v>1836</v>
      </c>
      <c r="I209" s="28" t="s">
        <v>371</v>
      </c>
      <c r="J209" s="22">
        <v>1</v>
      </c>
      <c r="K209" s="22">
        <v>105</v>
      </c>
      <c r="L209" s="22">
        <v>10505</v>
      </c>
      <c r="M209" s="62">
        <v>1400</v>
      </c>
      <c r="N209" s="63">
        <v>9.5</v>
      </c>
      <c r="O209" s="64">
        <v>13300</v>
      </c>
      <c r="P209" s="63">
        <v>5</v>
      </c>
      <c r="Q209" s="22">
        <v>6300</v>
      </c>
      <c r="R209" s="22" t="s">
        <v>156</v>
      </c>
      <c r="S209" s="22">
        <v>4093</v>
      </c>
      <c r="T209" s="22">
        <v>301</v>
      </c>
      <c r="U209" s="22">
        <v>4162989</v>
      </c>
      <c r="V209" s="68" t="s">
        <v>453</v>
      </c>
    </row>
    <row r="210" spans="1:22">
      <c r="A210" s="22">
        <v>399</v>
      </c>
      <c r="B210" s="57">
        <v>43304.5198726852</v>
      </c>
      <c r="C210" s="58">
        <v>43304</v>
      </c>
      <c r="D210" s="22">
        <v>30023517</v>
      </c>
      <c r="E210" s="22">
        <v>311</v>
      </c>
      <c r="F210" s="23">
        <v>26600</v>
      </c>
      <c r="G210" s="22">
        <v>803236740</v>
      </c>
      <c r="H210" s="22">
        <v>1836</v>
      </c>
      <c r="I210" s="28" t="s">
        <v>371</v>
      </c>
      <c r="J210" s="22">
        <v>1</v>
      </c>
      <c r="K210" s="22">
        <v>105</v>
      </c>
      <c r="L210" s="22">
        <v>10505</v>
      </c>
      <c r="M210" s="62">
        <v>933</v>
      </c>
      <c r="N210" s="63">
        <v>9.5001500536</v>
      </c>
      <c r="O210" s="64">
        <v>8863.64</v>
      </c>
      <c r="P210" s="63">
        <v>5</v>
      </c>
      <c r="Q210" s="22">
        <v>4198.6400000088</v>
      </c>
      <c r="R210" s="22" t="s">
        <v>156</v>
      </c>
      <c r="S210" s="22">
        <v>4093</v>
      </c>
      <c r="T210" s="22">
        <v>301</v>
      </c>
      <c r="U210" s="22">
        <v>4162989</v>
      </c>
      <c r="V210" s="68" t="s">
        <v>453</v>
      </c>
    </row>
    <row r="211" spans="1:22">
      <c r="A211" s="35">
        <v>508</v>
      </c>
      <c r="B211" s="59">
        <v>43304.696875</v>
      </c>
      <c r="C211" s="60">
        <v>43304</v>
      </c>
      <c r="D211" s="35">
        <v>30028185</v>
      </c>
      <c r="E211" s="35">
        <v>385</v>
      </c>
      <c r="F211" s="61">
        <v>8176</v>
      </c>
      <c r="G211" s="35">
        <v>803353949</v>
      </c>
      <c r="H211" s="35">
        <v>47683</v>
      </c>
      <c r="I211" s="48" t="s">
        <v>358</v>
      </c>
      <c r="J211" s="35">
        <v>1</v>
      </c>
      <c r="K211" s="35">
        <v>105</v>
      </c>
      <c r="L211" s="35">
        <v>10505</v>
      </c>
      <c r="M211" s="65">
        <v>421</v>
      </c>
      <c r="N211" s="66">
        <v>14.5999287411</v>
      </c>
      <c r="O211" s="67">
        <v>6146.57</v>
      </c>
      <c r="P211" s="66">
        <v>12.5</v>
      </c>
      <c r="Q211" s="35">
        <v>884.0700000031</v>
      </c>
      <c r="R211" s="35" t="s">
        <v>156</v>
      </c>
      <c r="S211" s="35">
        <v>7317</v>
      </c>
      <c r="T211" s="35">
        <v>301</v>
      </c>
      <c r="U211" s="35">
        <v>4128560</v>
      </c>
      <c r="V211" s="69" t="s">
        <v>369</v>
      </c>
    </row>
    <row r="212" spans="1:22">
      <c r="A212" s="35">
        <v>509</v>
      </c>
      <c r="B212" s="59">
        <v>43304.696875</v>
      </c>
      <c r="C212" s="60">
        <v>43304</v>
      </c>
      <c r="D212" s="35">
        <v>30028185</v>
      </c>
      <c r="E212" s="35">
        <v>385</v>
      </c>
      <c r="F212" s="61">
        <v>8176</v>
      </c>
      <c r="G212" s="35">
        <v>803353984</v>
      </c>
      <c r="H212" s="35">
        <v>47683</v>
      </c>
      <c r="I212" s="48" t="s">
        <v>358</v>
      </c>
      <c r="J212" s="35">
        <v>1</v>
      </c>
      <c r="K212" s="35">
        <v>105</v>
      </c>
      <c r="L212" s="35">
        <v>10505</v>
      </c>
      <c r="M212" s="65">
        <v>139</v>
      </c>
      <c r="N212" s="66">
        <v>14.6002158273</v>
      </c>
      <c r="O212" s="67">
        <v>2029.43</v>
      </c>
      <c r="P212" s="66">
        <v>12.5</v>
      </c>
      <c r="Q212" s="35">
        <v>291.9299999947</v>
      </c>
      <c r="R212" s="35" t="s">
        <v>156</v>
      </c>
      <c r="S212" s="35">
        <v>7317</v>
      </c>
      <c r="T212" s="35">
        <v>301</v>
      </c>
      <c r="U212" s="35">
        <v>4157021</v>
      </c>
      <c r="V212" s="69" t="s">
        <v>359</v>
      </c>
    </row>
    <row r="213" spans="1:22">
      <c r="A213" s="22">
        <v>510</v>
      </c>
      <c r="B213" s="57">
        <v>43304.6738657407</v>
      </c>
      <c r="C213" s="58">
        <v>43304</v>
      </c>
      <c r="D213" s="22">
        <v>30025992</v>
      </c>
      <c r="E213" s="22">
        <v>385</v>
      </c>
      <c r="F213" s="23">
        <v>14400</v>
      </c>
      <c r="G213" s="22">
        <v>803311202</v>
      </c>
      <c r="H213" s="22">
        <v>47683</v>
      </c>
      <c r="I213" s="28" t="s">
        <v>358</v>
      </c>
      <c r="J213" s="22">
        <v>1</v>
      </c>
      <c r="K213" s="22">
        <v>105</v>
      </c>
      <c r="L213" s="22">
        <v>10505</v>
      </c>
      <c r="M213" s="62">
        <v>852</v>
      </c>
      <c r="N213" s="63">
        <v>14.5007042254</v>
      </c>
      <c r="O213" s="64">
        <v>12354.6</v>
      </c>
      <c r="P213" s="63">
        <v>12.5</v>
      </c>
      <c r="Q213" s="22">
        <v>1704.6000000408</v>
      </c>
      <c r="R213" s="22" t="s">
        <v>156</v>
      </c>
      <c r="S213" s="22">
        <v>7749</v>
      </c>
      <c r="T213" s="22">
        <v>301</v>
      </c>
      <c r="U213" s="22">
        <v>4128560</v>
      </c>
      <c r="V213" s="68" t="s">
        <v>369</v>
      </c>
    </row>
    <row r="214" spans="1:22">
      <c r="A214" s="22">
        <v>511</v>
      </c>
      <c r="B214" s="57">
        <v>43304.6738657407</v>
      </c>
      <c r="C214" s="58">
        <v>43304</v>
      </c>
      <c r="D214" s="22">
        <v>30025992</v>
      </c>
      <c r="E214" s="22">
        <v>385</v>
      </c>
      <c r="F214" s="23">
        <v>14400</v>
      </c>
      <c r="G214" s="22">
        <v>803313169</v>
      </c>
      <c r="H214" s="22">
        <v>1626</v>
      </c>
      <c r="I214" s="28" t="s">
        <v>464</v>
      </c>
      <c r="J214" s="22">
        <v>1</v>
      </c>
      <c r="K214" s="22">
        <v>116</v>
      </c>
      <c r="L214" s="22">
        <v>11603</v>
      </c>
      <c r="M214" s="62">
        <v>1</v>
      </c>
      <c r="N214" s="63">
        <v>90</v>
      </c>
      <c r="O214" s="64">
        <v>90</v>
      </c>
      <c r="P214" s="63">
        <v>80</v>
      </c>
      <c r="Q214" s="22">
        <v>10</v>
      </c>
      <c r="R214" s="22" t="s">
        <v>156</v>
      </c>
      <c r="S214" s="22">
        <v>7749</v>
      </c>
      <c r="T214" s="22">
        <v>301</v>
      </c>
      <c r="U214" s="22">
        <v>4160689</v>
      </c>
      <c r="V214" s="68" t="s">
        <v>465</v>
      </c>
    </row>
    <row r="215" spans="1:22">
      <c r="A215" s="22">
        <v>512</v>
      </c>
      <c r="B215" s="57">
        <v>43304.6738657407</v>
      </c>
      <c r="C215" s="58">
        <v>43304</v>
      </c>
      <c r="D215" s="22">
        <v>30025992</v>
      </c>
      <c r="E215" s="22">
        <v>385</v>
      </c>
      <c r="F215" s="23">
        <v>14400</v>
      </c>
      <c r="G215" s="22">
        <v>803334195</v>
      </c>
      <c r="H215" s="22">
        <v>97707</v>
      </c>
      <c r="I215" s="28" t="s">
        <v>466</v>
      </c>
      <c r="J215" s="22">
        <v>4</v>
      </c>
      <c r="K215" s="22">
        <v>401</v>
      </c>
      <c r="L215" s="22">
        <v>40109</v>
      </c>
      <c r="M215" s="62">
        <v>3</v>
      </c>
      <c r="N215" s="63">
        <v>12</v>
      </c>
      <c r="O215" s="64">
        <v>36</v>
      </c>
      <c r="P215" s="63">
        <v>5.02</v>
      </c>
      <c r="Q215" s="22">
        <v>20.94</v>
      </c>
      <c r="R215" s="22" t="s">
        <v>156</v>
      </c>
      <c r="S215" s="22">
        <v>7749</v>
      </c>
      <c r="T215" s="22">
        <v>301</v>
      </c>
      <c r="U215" s="22">
        <v>4150579</v>
      </c>
      <c r="V215" s="68" t="s">
        <v>467</v>
      </c>
    </row>
    <row r="216" spans="1:22">
      <c r="A216" s="22">
        <v>513</v>
      </c>
      <c r="B216" s="57">
        <v>43304.6738657407</v>
      </c>
      <c r="C216" s="58">
        <v>43304</v>
      </c>
      <c r="D216" s="22">
        <v>30025992</v>
      </c>
      <c r="E216" s="22">
        <v>385</v>
      </c>
      <c r="F216" s="23">
        <v>14400</v>
      </c>
      <c r="G216" s="22">
        <v>803313675</v>
      </c>
      <c r="H216" s="22">
        <v>97707</v>
      </c>
      <c r="I216" s="28" t="s">
        <v>466</v>
      </c>
      <c r="J216" s="22">
        <v>4</v>
      </c>
      <c r="K216" s="22">
        <v>401</v>
      </c>
      <c r="L216" s="22">
        <v>40109</v>
      </c>
      <c r="M216" s="62">
        <v>2</v>
      </c>
      <c r="N216" s="63">
        <v>0.01</v>
      </c>
      <c r="O216" s="64">
        <v>0.02</v>
      </c>
      <c r="P216" s="63">
        <v>5.02</v>
      </c>
      <c r="Q216" s="22">
        <v>-10.02</v>
      </c>
      <c r="R216" s="22" t="s">
        <v>156</v>
      </c>
      <c r="S216" s="22">
        <v>7749</v>
      </c>
      <c r="T216" s="22">
        <v>301</v>
      </c>
      <c r="U216" s="22">
        <v>4141781</v>
      </c>
      <c r="V216" s="68" t="s">
        <v>468</v>
      </c>
    </row>
    <row r="217" spans="1:22">
      <c r="A217" s="22">
        <v>514</v>
      </c>
      <c r="B217" s="57">
        <v>43304.6738657407</v>
      </c>
      <c r="C217" s="58">
        <v>43304</v>
      </c>
      <c r="D217" s="22">
        <v>30025992</v>
      </c>
      <c r="E217" s="22">
        <v>385</v>
      </c>
      <c r="F217" s="23">
        <v>14400</v>
      </c>
      <c r="G217" s="22">
        <v>803313894</v>
      </c>
      <c r="H217" s="22">
        <v>30351</v>
      </c>
      <c r="I217" s="28" t="s">
        <v>469</v>
      </c>
      <c r="J217" s="22">
        <v>1</v>
      </c>
      <c r="K217" s="22">
        <v>123</v>
      </c>
      <c r="L217" s="22">
        <v>12309</v>
      </c>
      <c r="M217" s="62">
        <v>10</v>
      </c>
      <c r="N217" s="63">
        <v>12.253</v>
      </c>
      <c r="O217" s="64">
        <v>122.53</v>
      </c>
      <c r="P217" s="63">
        <v>12.35</v>
      </c>
      <c r="Q217" s="22">
        <v>-0.97</v>
      </c>
      <c r="R217" s="22" t="s">
        <v>156</v>
      </c>
      <c r="S217" s="22">
        <v>7749</v>
      </c>
      <c r="T217" s="22">
        <v>301</v>
      </c>
      <c r="U217" s="22">
        <v>4152645</v>
      </c>
      <c r="V217" s="68" t="s">
        <v>470</v>
      </c>
    </row>
    <row r="218" spans="1:22">
      <c r="A218" s="22">
        <v>515</v>
      </c>
      <c r="B218" s="57">
        <v>43304.6738657407</v>
      </c>
      <c r="C218" s="58">
        <v>43304</v>
      </c>
      <c r="D218" s="22">
        <v>30025992</v>
      </c>
      <c r="E218" s="22">
        <v>385</v>
      </c>
      <c r="F218" s="23">
        <v>14400</v>
      </c>
      <c r="G218" s="22">
        <v>803333526</v>
      </c>
      <c r="H218" s="22">
        <v>46836</v>
      </c>
      <c r="I218" s="28" t="s">
        <v>356</v>
      </c>
      <c r="J218" s="22">
        <v>1</v>
      </c>
      <c r="K218" s="22">
        <v>123</v>
      </c>
      <c r="L218" s="22">
        <v>12305</v>
      </c>
      <c r="M218" s="62">
        <v>10</v>
      </c>
      <c r="N218" s="63">
        <v>5.8</v>
      </c>
      <c r="O218" s="64">
        <v>58</v>
      </c>
      <c r="P218" s="63">
        <v>3.8</v>
      </c>
      <c r="Q218" s="22">
        <v>20</v>
      </c>
      <c r="R218" s="22" t="s">
        <v>156</v>
      </c>
      <c r="S218" s="22">
        <v>7749</v>
      </c>
      <c r="T218" s="22">
        <v>301</v>
      </c>
      <c r="U218" s="22">
        <v>4148937</v>
      </c>
      <c r="V218" s="68" t="s">
        <v>471</v>
      </c>
    </row>
    <row r="219" spans="1:22">
      <c r="A219" s="22">
        <v>516</v>
      </c>
      <c r="B219" s="57">
        <v>43304.6738657407</v>
      </c>
      <c r="C219" s="58">
        <v>43304</v>
      </c>
      <c r="D219" s="22">
        <v>30025992</v>
      </c>
      <c r="E219" s="22">
        <v>385</v>
      </c>
      <c r="F219" s="23">
        <v>14400</v>
      </c>
      <c r="G219" s="22">
        <v>803316342</v>
      </c>
      <c r="H219" s="22">
        <v>152725</v>
      </c>
      <c r="I219" s="28" t="s">
        <v>472</v>
      </c>
      <c r="J219" s="22">
        <v>4</v>
      </c>
      <c r="K219" s="22">
        <v>401</v>
      </c>
      <c r="L219" s="22">
        <v>40115</v>
      </c>
      <c r="M219" s="62">
        <v>6</v>
      </c>
      <c r="N219" s="63">
        <v>2.3366666667</v>
      </c>
      <c r="O219" s="64">
        <v>14.02</v>
      </c>
      <c r="P219" s="63">
        <v>2.75</v>
      </c>
      <c r="Q219" s="22">
        <v>-2.4799999998</v>
      </c>
      <c r="R219" s="22" t="s">
        <v>156</v>
      </c>
      <c r="S219" s="22">
        <v>7749</v>
      </c>
      <c r="T219" s="22">
        <v>301</v>
      </c>
      <c r="U219" s="22">
        <v>4136894</v>
      </c>
      <c r="V219" s="68" t="s">
        <v>473</v>
      </c>
    </row>
    <row r="220" spans="1:22">
      <c r="A220" s="22">
        <v>517</v>
      </c>
      <c r="B220" s="57">
        <v>43304.6738657407</v>
      </c>
      <c r="C220" s="58">
        <v>43304</v>
      </c>
      <c r="D220" s="22">
        <v>30025992</v>
      </c>
      <c r="E220" s="22">
        <v>385</v>
      </c>
      <c r="F220" s="23">
        <v>14400</v>
      </c>
      <c r="G220" s="22">
        <v>803312994</v>
      </c>
      <c r="H220" s="22">
        <v>28282</v>
      </c>
      <c r="I220" s="28" t="s">
        <v>474</v>
      </c>
      <c r="J220" s="22">
        <v>6</v>
      </c>
      <c r="K220" s="22">
        <v>601</v>
      </c>
      <c r="L220" s="22">
        <v>60101</v>
      </c>
      <c r="M220" s="62">
        <v>6</v>
      </c>
      <c r="N220" s="63">
        <v>1.5</v>
      </c>
      <c r="O220" s="64">
        <v>9</v>
      </c>
      <c r="P220" s="63">
        <v>1.6</v>
      </c>
      <c r="Q220" s="22">
        <v>-0.6</v>
      </c>
      <c r="R220" s="22" t="s">
        <v>156</v>
      </c>
      <c r="S220" s="22">
        <v>7749</v>
      </c>
      <c r="T220" s="22">
        <v>301</v>
      </c>
      <c r="U220" s="22">
        <v>4148316</v>
      </c>
      <c r="V220" s="68" t="s">
        <v>412</v>
      </c>
    </row>
    <row r="221" spans="1:22">
      <c r="A221" s="22">
        <v>518</v>
      </c>
      <c r="B221" s="57">
        <v>43304.6738657407</v>
      </c>
      <c r="C221" s="58">
        <v>43304</v>
      </c>
      <c r="D221" s="22">
        <v>30025992</v>
      </c>
      <c r="E221" s="22">
        <v>385</v>
      </c>
      <c r="F221" s="23">
        <v>14400</v>
      </c>
      <c r="G221" s="22">
        <v>803340244</v>
      </c>
      <c r="H221" s="22">
        <v>28282</v>
      </c>
      <c r="I221" s="28" t="s">
        <v>474</v>
      </c>
      <c r="J221" s="22">
        <v>6</v>
      </c>
      <c r="K221" s="22">
        <v>601</v>
      </c>
      <c r="L221" s="22">
        <v>60101</v>
      </c>
      <c r="M221" s="62">
        <v>1</v>
      </c>
      <c r="N221" s="63">
        <v>2.03</v>
      </c>
      <c r="O221" s="64">
        <v>2.03</v>
      </c>
      <c r="P221" s="63">
        <v>1.6</v>
      </c>
      <c r="Q221" s="22">
        <v>0.43</v>
      </c>
      <c r="R221" s="22" t="s">
        <v>156</v>
      </c>
      <c r="S221" s="22">
        <v>7749</v>
      </c>
      <c r="T221" s="22">
        <v>301</v>
      </c>
      <c r="U221" s="22">
        <v>4148316</v>
      </c>
      <c r="V221" s="68" t="s">
        <v>412</v>
      </c>
    </row>
    <row r="222" spans="1:22">
      <c r="A222" s="22">
        <v>519</v>
      </c>
      <c r="B222" s="57">
        <v>43304.6738657407</v>
      </c>
      <c r="C222" s="58">
        <v>43304</v>
      </c>
      <c r="D222" s="22">
        <v>30025992</v>
      </c>
      <c r="E222" s="22">
        <v>385</v>
      </c>
      <c r="F222" s="23">
        <v>14400</v>
      </c>
      <c r="G222" s="22">
        <v>803313989</v>
      </c>
      <c r="H222" s="22">
        <v>1945</v>
      </c>
      <c r="I222" s="28" t="s">
        <v>356</v>
      </c>
      <c r="J222" s="22">
        <v>1</v>
      </c>
      <c r="K222" s="22">
        <v>123</v>
      </c>
      <c r="L222" s="22">
        <v>12305</v>
      </c>
      <c r="M222" s="62">
        <v>779</v>
      </c>
      <c r="N222" s="63">
        <v>2.2</v>
      </c>
      <c r="O222" s="64">
        <v>1713.8</v>
      </c>
      <c r="P222" s="63">
        <v>1.9</v>
      </c>
      <c r="Q222" s="22">
        <v>233.7</v>
      </c>
      <c r="R222" s="22" t="s">
        <v>156</v>
      </c>
      <c r="S222" s="22">
        <v>7749</v>
      </c>
      <c r="T222" s="22">
        <v>301</v>
      </c>
      <c r="U222" s="22">
        <v>4109633</v>
      </c>
      <c r="V222" s="68" t="s">
        <v>475</v>
      </c>
    </row>
    <row r="223" spans="1:22">
      <c r="A223" s="35">
        <v>520</v>
      </c>
      <c r="B223" s="59">
        <v>43304.9118287037</v>
      </c>
      <c r="C223" s="60">
        <v>43304</v>
      </c>
      <c r="D223" s="35">
        <v>30036829</v>
      </c>
      <c r="E223" s="35">
        <v>329</v>
      </c>
      <c r="F223" s="61">
        <v>4982.87</v>
      </c>
      <c r="G223" s="35">
        <v>803497462</v>
      </c>
      <c r="H223" s="35">
        <v>166377</v>
      </c>
      <c r="I223" s="48" t="s">
        <v>476</v>
      </c>
      <c r="J223" s="35">
        <v>4</v>
      </c>
      <c r="K223" s="35">
        <v>401</v>
      </c>
      <c r="L223" s="35">
        <v>40108</v>
      </c>
      <c r="M223" s="65">
        <v>16.3846</v>
      </c>
      <c r="N223" s="66">
        <v>26.6298841595</v>
      </c>
      <c r="O223" s="67">
        <v>436.32</v>
      </c>
      <c r="P223" s="66">
        <v>12.8</v>
      </c>
      <c r="Q223" s="35">
        <v>226.597119999744</v>
      </c>
      <c r="R223" s="35" t="s">
        <v>156</v>
      </c>
      <c r="S223" s="35">
        <v>9988</v>
      </c>
      <c r="T223" s="35">
        <v>301</v>
      </c>
      <c r="U223" s="35">
        <v>4156812</v>
      </c>
      <c r="V223" s="69" t="s">
        <v>477</v>
      </c>
    </row>
    <row r="224" spans="1:22">
      <c r="A224" s="35">
        <v>521</v>
      </c>
      <c r="B224" s="59">
        <v>43304.9118287037</v>
      </c>
      <c r="C224" s="60">
        <v>43304</v>
      </c>
      <c r="D224" s="35">
        <v>30036829</v>
      </c>
      <c r="E224" s="35">
        <v>329</v>
      </c>
      <c r="F224" s="61">
        <v>4982.87</v>
      </c>
      <c r="G224" s="35">
        <v>803497995</v>
      </c>
      <c r="H224" s="35">
        <v>1626</v>
      </c>
      <c r="I224" s="48" t="s">
        <v>464</v>
      </c>
      <c r="J224" s="35">
        <v>1</v>
      </c>
      <c r="K224" s="35">
        <v>116</v>
      </c>
      <c r="L224" s="35">
        <v>11603</v>
      </c>
      <c r="M224" s="65">
        <v>35.33333</v>
      </c>
      <c r="N224" s="66">
        <v>90.90397084</v>
      </c>
      <c r="O224" s="67">
        <v>3211.94</v>
      </c>
      <c r="P224" s="66">
        <v>80</v>
      </c>
      <c r="Q224" s="35">
        <v>385.273600000097</v>
      </c>
      <c r="R224" s="35" t="s">
        <v>156</v>
      </c>
      <c r="S224" s="35">
        <v>9988</v>
      </c>
      <c r="T224" s="35">
        <v>301</v>
      </c>
      <c r="U224" s="35">
        <v>4160689</v>
      </c>
      <c r="V224" s="69" t="s">
        <v>465</v>
      </c>
    </row>
    <row r="225" spans="1:22">
      <c r="A225" s="35">
        <v>522</v>
      </c>
      <c r="B225" s="59">
        <v>43304.9118287037</v>
      </c>
      <c r="C225" s="60">
        <v>43304</v>
      </c>
      <c r="D225" s="35">
        <v>30036829</v>
      </c>
      <c r="E225" s="35">
        <v>329</v>
      </c>
      <c r="F225" s="61">
        <v>4982.87</v>
      </c>
      <c r="G225" s="35">
        <v>803498064</v>
      </c>
      <c r="H225" s="35">
        <v>66747</v>
      </c>
      <c r="I225" s="48" t="s">
        <v>400</v>
      </c>
      <c r="J225" s="35">
        <v>1</v>
      </c>
      <c r="K225" s="35">
        <v>106</v>
      </c>
      <c r="L225" s="35">
        <v>10604</v>
      </c>
      <c r="M225" s="65">
        <v>65</v>
      </c>
      <c r="N225" s="66">
        <v>14.2321538462</v>
      </c>
      <c r="O225" s="67">
        <v>925.09</v>
      </c>
      <c r="P225" s="66">
        <v>8.5</v>
      </c>
      <c r="Q225" s="35">
        <v>372.590000003</v>
      </c>
      <c r="R225" s="35" t="s">
        <v>156</v>
      </c>
      <c r="S225" s="35">
        <v>9988</v>
      </c>
      <c r="T225" s="35">
        <v>301</v>
      </c>
      <c r="U225" s="35">
        <v>4159025</v>
      </c>
      <c r="V225" s="69" t="s">
        <v>402</v>
      </c>
    </row>
    <row r="226" spans="1:22">
      <c r="A226" s="35">
        <v>523</v>
      </c>
      <c r="B226" s="59">
        <v>43304.9118287037</v>
      </c>
      <c r="C226" s="60">
        <v>43304</v>
      </c>
      <c r="D226" s="35">
        <v>30036829</v>
      </c>
      <c r="E226" s="35">
        <v>329</v>
      </c>
      <c r="F226" s="61">
        <v>4982.87</v>
      </c>
      <c r="G226" s="35">
        <v>803497959</v>
      </c>
      <c r="H226" s="35">
        <v>8091</v>
      </c>
      <c r="I226" s="48" t="s">
        <v>478</v>
      </c>
      <c r="J226" s="35">
        <v>4</v>
      </c>
      <c r="K226" s="35">
        <v>401</v>
      </c>
      <c r="L226" s="35">
        <v>40106</v>
      </c>
      <c r="M226" s="65">
        <v>4.46</v>
      </c>
      <c r="N226" s="66">
        <v>91.8206278027</v>
      </c>
      <c r="O226" s="67">
        <v>409.52</v>
      </c>
      <c r="P226" s="66">
        <v>77</v>
      </c>
      <c r="Q226" s="35">
        <v>66.100000000042</v>
      </c>
      <c r="R226" s="35" t="s">
        <v>156</v>
      </c>
      <c r="S226" s="35">
        <v>9988</v>
      </c>
      <c r="T226" s="35">
        <v>301</v>
      </c>
      <c r="U226" s="35">
        <v>4148380</v>
      </c>
      <c r="V226" s="69" t="s">
        <v>479</v>
      </c>
    </row>
    <row r="227" spans="1:22">
      <c r="A227" s="22">
        <v>525</v>
      </c>
      <c r="B227" s="57">
        <v>43304.8845833333</v>
      </c>
      <c r="C227" s="58">
        <v>43304</v>
      </c>
      <c r="D227" s="22">
        <v>30033982</v>
      </c>
      <c r="E227" s="22">
        <v>578</v>
      </c>
      <c r="F227" s="23">
        <v>24102.5</v>
      </c>
      <c r="G227" s="22">
        <v>803470449</v>
      </c>
      <c r="H227" s="22">
        <v>69777</v>
      </c>
      <c r="I227" s="28" t="s">
        <v>480</v>
      </c>
      <c r="J227" s="22">
        <v>2</v>
      </c>
      <c r="K227" s="22">
        <v>206</v>
      </c>
      <c r="L227" s="22">
        <v>20601</v>
      </c>
      <c r="M227" s="62">
        <v>19</v>
      </c>
      <c r="N227" s="63">
        <v>19.2</v>
      </c>
      <c r="O227" s="64">
        <v>364.8</v>
      </c>
      <c r="P227" s="63">
        <v>12</v>
      </c>
      <c r="Q227" s="22">
        <v>136.8</v>
      </c>
      <c r="R227" s="22" t="s">
        <v>156</v>
      </c>
      <c r="S227" s="22">
        <v>9331</v>
      </c>
      <c r="T227" s="22">
        <v>301</v>
      </c>
      <c r="U227" s="22">
        <v>4161595</v>
      </c>
      <c r="V227" s="68" t="s">
        <v>481</v>
      </c>
    </row>
    <row r="228" spans="1:22">
      <c r="A228" s="22">
        <v>526</v>
      </c>
      <c r="B228" s="57">
        <v>43304.8845833333</v>
      </c>
      <c r="C228" s="58">
        <v>43304</v>
      </c>
      <c r="D228" s="22">
        <v>30033982</v>
      </c>
      <c r="E228" s="22">
        <v>578</v>
      </c>
      <c r="F228" s="23">
        <v>24102.5</v>
      </c>
      <c r="G228" s="22">
        <v>803471837</v>
      </c>
      <c r="H228" s="22">
        <v>69777</v>
      </c>
      <c r="I228" s="28" t="s">
        <v>480</v>
      </c>
      <c r="J228" s="22">
        <v>2</v>
      </c>
      <c r="K228" s="22">
        <v>206</v>
      </c>
      <c r="L228" s="22">
        <v>20601</v>
      </c>
      <c r="M228" s="62">
        <v>270</v>
      </c>
      <c r="N228" s="63">
        <v>17.3351111111</v>
      </c>
      <c r="O228" s="64">
        <v>4680.48</v>
      </c>
      <c r="P228" s="63">
        <v>12</v>
      </c>
      <c r="Q228" s="22">
        <v>1440.479999997</v>
      </c>
      <c r="R228" s="22" t="s">
        <v>156</v>
      </c>
      <c r="S228" s="22">
        <v>9331</v>
      </c>
      <c r="T228" s="22">
        <v>301</v>
      </c>
      <c r="U228" s="22">
        <v>4161595</v>
      </c>
      <c r="V228" s="68" t="s">
        <v>481</v>
      </c>
    </row>
    <row r="229" spans="1:22">
      <c r="A229" s="22">
        <v>527</v>
      </c>
      <c r="B229" s="57">
        <v>43304.8845833333</v>
      </c>
      <c r="C229" s="58">
        <v>43304</v>
      </c>
      <c r="D229" s="22">
        <v>30033982</v>
      </c>
      <c r="E229" s="22">
        <v>578</v>
      </c>
      <c r="F229" s="23">
        <v>24102.5</v>
      </c>
      <c r="G229" s="22">
        <v>803470683</v>
      </c>
      <c r="H229" s="22">
        <v>69777</v>
      </c>
      <c r="I229" s="28" t="s">
        <v>480</v>
      </c>
      <c r="J229" s="22">
        <v>2</v>
      </c>
      <c r="K229" s="22">
        <v>206</v>
      </c>
      <c r="L229" s="22">
        <v>20601</v>
      </c>
      <c r="M229" s="62">
        <v>6</v>
      </c>
      <c r="N229" s="63">
        <v>19.2</v>
      </c>
      <c r="O229" s="64">
        <v>115.2</v>
      </c>
      <c r="P229" s="63">
        <v>12</v>
      </c>
      <c r="Q229" s="22">
        <v>43.2</v>
      </c>
      <c r="R229" s="22" t="s">
        <v>156</v>
      </c>
      <c r="S229" s="22">
        <v>9331</v>
      </c>
      <c r="T229" s="22">
        <v>301</v>
      </c>
      <c r="U229" s="22">
        <v>4161595</v>
      </c>
      <c r="V229" s="68" t="s">
        <v>481</v>
      </c>
    </row>
    <row r="230" spans="1:22">
      <c r="A230" s="22">
        <v>528</v>
      </c>
      <c r="B230" s="57">
        <v>43304.8845833333</v>
      </c>
      <c r="C230" s="58">
        <v>43304</v>
      </c>
      <c r="D230" s="22">
        <v>30033982</v>
      </c>
      <c r="E230" s="22">
        <v>578</v>
      </c>
      <c r="F230" s="23">
        <v>24102.5</v>
      </c>
      <c r="G230" s="22">
        <v>803470307</v>
      </c>
      <c r="H230" s="22">
        <v>69777</v>
      </c>
      <c r="I230" s="28" t="s">
        <v>480</v>
      </c>
      <c r="J230" s="22">
        <v>2</v>
      </c>
      <c r="K230" s="22">
        <v>206</v>
      </c>
      <c r="L230" s="22">
        <v>20601</v>
      </c>
      <c r="M230" s="62">
        <v>162</v>
      </c>
      <c r="N230" s="63">
        <v>13.2740740741</v>
      </c>
      <c r="O230" s="64">
        <v>2150.4</v>
      </c>
      <c r="P230" s="63">
        <v>12</v>
      </c>
      <c r="Q230" s="22">
        <v>206.4000000042</v>
      </c>
      <c r="R230" s="22" t="s">
        <v>156</v>
      </c>
      <c r="S230" s="22">
        <v>9331</v>
      </c>
      <c r="T230" s="22">
        <v>301</v>
      </c>
      <c r="U230" s="22">
        <v>4163998</v>
      </c>
      <c r="V230" s="68" t="s">
        <v>482</v>
      </c>
    </row>
    <row r="231" spans="1:22">
      <c r="A231" s="22">
        <v>529</v>
      </c>
      <c r="B231" s="57">
        <v>43304.8845833333</v>
      </c>
      <c r="C231" s="58">
        <v>43304</v>
      </c>
      <c r="D231" s="22">
        <v>30033982</v>
      </c>
      <c r="E231" s="22">
        <v>578</v>
      </c>
      <c r="F231" s="23">
        <v>24102.5</v>
      </c>
      <c r="G231" s="22">
        <v>803470583</v>
      </c>
      <c r="H231" s="22">
        <v>69777</v>
      </c>
      <c r="I231" s="28" t="s">
        <v>480</v>
      </c>
      <c r="J231" s="22">
        <v>2</v>
      </c>
      <c r="K231" s="22">
        <v>206</v>
      </c>
      <c r="L231" s="22">
        <v>20601</v>
      </c>
      <c r="M231" s="62">
        <v>8</v>
      </c>
      <c r="N231" s="63">
        <v>19.2</v>
      </c>
      <c r="O231" s="64">
        <v>153.6</v>
      </c>
      <c r="P231" s="63">
        <v>12</v>
      </c>
      <c r="Q231" s="22">
        <v>57.6</v>
      </c>
      <c r="R231" s="22" t="s">
        <v>156</v>
      </c>
      <c r="S231" s="22">
        <v>9331</v>
      </c>
      <c r="T231" s="22">
        <v>301</v>
      </c>
      <c r="U231" s="22">
        <v>4163998</v>
      </c>
      <c r="V231" s="68" t="s">
        <v>482</v>
      </c>
    </row>
    <row r="232" spans="1:22">
      <c r="A232" s="22">
        <v>530</v>
      </c>
      <c r="B232" s="57">
        <v>43304.8845833333</v>
      </c>
      <c r="C232" s="58">
        <v>43304</v>
      </c>
      <c r="D232" s="22">
        <v>30033982</v>
      </c>
      <c r="E232" s="22">
        <v>578</v>
      </c>
      <c r="F232" s="23">
        <v>24102.5</v>
      </c>
      <c r="G232" s="22">
        <v>803467275</v>
      </c>
      <c r="H232" s="22">
        <v>47683</v>
      </c>
      <c r="I232" s="28" t="s">
        <v>358</v>
      </c>
      <c r="J232" s="22">
        <v>1</v>
      </c>
      <c r="K232" s="22">
        <v>105</v>
      </c>
      <c r="L232" s="22">
        <v>10505</v>
      </c>
      <c r="M232" s="62">
        <v>465</v>
      </c>
      <c r="N232" s="63">
        <v>14.5</v>
      </c>
      <c r="O232" s="64">
        <v>6742.5</v>
      </c>
      <c r="P232" s="63">
        <v>12.5</v>
      </c>
      <c r="Q232" s="22">
        <v>930</v>
      </c>
      <c r="R232" s="22" t="s">
        <v>156</v>
      </c>
      <c r="S232" s="22">
        <v>9331</v>
      </c>
      <c r="T232" s="22">
        <v>301</v>
      </c>
      <c r="U232" s="22">
        <v>4160102</v>
      </c>
      <c r="V232" s="68" t="s">
        <v>375</v>
      </c>
    </row>
    <row r="233" spans="1:22">
      <c r="A233" s="22">
        <v>531</v>
      </c>
      <c r="B233" s="57">
        <v>43304.8845833333</v>
      </c>
      <c r="C233" s="58">
        <v>43304</v>
      </c>
      <c r="D233" s="22">
        <v>30033982</v>
      </c>
      <c r="E233" s="22">
        <v>578</v>
      </c>
      <c r="F233" s="23">
        <v>24102.5</v>
      </c>
      <c r="G233" s="22">
        <v>803473416</v>
      </c>
      <c r="H233" s="22">
        <v>35100</v>
      </c>
      <c r="I233" s="28" t="s">
        <v>410</v>
      </c>
      <c r="J233" s="22">
        <v>1</v>
      </c>
      <c r="K233" s="22">
        <v>105</v>
      </c>
      <c r="L233" s="22">
        <v>10503</v>
      </c>
      <c r="M233" s="62">
        <v>430</v>
      </c>
      <c r="N233" s="63">
        <v>18.2546976744</v>
      </c>
      <c r="O233" s="64">
        <v>7849.52</v>
      </c>
      <c r="P233" s="63">
        <v>12.5</v>
      </c>
      <c r="Q233" s="22">
        <v>2474.519999992</v>
      </c>
      <c r="R233" s="22" t="s">
        <v>156</v>
      </c>
      <c r="S233" s="22">
        <v>9331</v>
      </c>
      <c r="T233" s="22">
        <v>301</v>
      </c>
      <c r="U233" s="22">
        <v>4160313</v>
      </c>
      <c r="V233" s="68" t="s">
        <v>483</v>
      </c>
    </row>
    <row r="234" spans="1:22">
      <c r="A234" s="22">
        <v>532</v>
      </c>
      <c r="B234" s="57">
        <v>43304.8845833333</v>
      </c>
      <c r="C234" s="58">
        <v>43304</v>
      </c>
      <c r="D234" s="22">
        <v>30033982</v>
      </c>
      <c r="E234" s="22">
        <v>578</v>
      </c>
      <c r="F234" s="23">
        <v>24102.5</v>
      </c>
      <c r="G234" s="22">
        <v>803469553</v>
      </c>
      <c r="H234" s="22">
        <v>58138</v>
      </c>
      <c r="I234" s="28" t="s">
        <v>356</v>
      </c>
      <c r="J234" s="22">
        <v>1</v>
      </c>
      <c r="K234" s="22">
        <v>123</v>
      </c>
      <c r="L234" s="22">
        <v>12305</v>
      </c>
      <c r="M234" s="62">
        <v>465</v>
      </c>
      <c r="N234" s="63">
        <v>4.4</v>
      </c>
      <c r="O234" s="64">
        <v>2046</v>
      </c>
      <c r="P234" s="63">
        <v>3.95</v>
      </c>
      <c r="Q234" s="22">
        <v>209.25</v>
      </c>
      <c r="R234" s="22" t="s">
        <v>156</v>
      </c>
      <c r="S234" s="22">
        <v>9331</v>
      </c>
      <c r="T234" s="22">
        <v>301</v>
      </c>
      <c r="U234" s="22">
        <v>4163551</v>
      </c>
      <c r="V234" s="68" t="s">
        <v>391</v>
      </c>
    </row>
    <row r="235" spans="1:22">
      <c r="A235" s="35">
        <v>551</v>
      </c>
      <c r="B235" s="59">
        <v>43304.3970833333</v>
      </c>
      <c r="C235" s="60">
        <v>43304</v>
      </c>
      <c r="D235" s="35">
        <v>30020407</v>
      </c>
      <c r="E235" s="35">
        <v>744</v>
      </c>
      <c r="F235" s="61">
        <v>8295</v>
      </c>
      <c r="G235" s="35">
        <v>803137547</v>
      </c>
      <c r="H235" s="35">
        <v>1846</v>
      </c>
      <c r="I235" s="48" t="s">
        <v>358</v>
      </c>
      <c r="J235" s="35">
        <v>1</v>
      </c>
      <c r="K235" s="35">
        <v>105</v>
      </c>
      <c r="L235" s="35">
        <v>10505</v>
      </c>
      <c r="M235" s="65">
        <v>524</v>
      </c>
      <c r="N235" s="66">
        <v>7.5</v>
      </c>
      <c r="O235" s="67">
        <v>3930</v>
      </c>
      <c r="P235" s="66">
        <v>6.4</v>
      </c>
      <c r="Q235" s="35">
        <v>576.4</v>
      </c>
      <c r="R235" s="35" t="s">
        <v>156</v>
      </c>
      <c r="S235" s="35">
        <v>8957</v>
      </c>
      <c r="T235" s="35">
        <v>301</v>
      </c>
      <c r="U235" s="35">
        <v>4151663</v>
      </c>
      <c r="V235" s="69" t="s">
        <v>370</v>
      </c>
    </row>
    <row r="236" spans="1:22">
      <c r="A236" s="35">
        <v>552</v>
      </c>
      <c r="B236" s="59">
        <v>43304.3970833333</v>
      </c>
      <c r="C236" s="60">
        <v>43304</v>
      </c>
      <c r="D236" s="35">
        <v>30020407</v>
      </c>
      <c r="E236" s="35">
        <v>744</v>
      </c>
      <c r="F236" s="61">
        <v>8295</v>
      </c>
      <c r="G236" s="35">
        <v>803143654</v>
      </c>
      <c r="H236" s="35">
        <v>1846</v>
      </c>
      <c r="I236" s="48" t="s">
        <v>358</v>
      </c>
      <c r="J236" s="35">
        <v>1</v>
      </c>
      <c r="K236" s="35">
        <v>105</v>
      </c>
      <c r="L236" s="35">
        <v>10505</v>
      </c>
      <c r="M236" s="65">
        <v>39</v>
      </c>
      <c r="N236" s="66">
        <v>7.5</v>
      </c>
      <c r="O236" s="67">
        <v>292.5</v>
      </c>
      <c r="P236" s="66">
        <v>6.4</v>
      </c>
      <c r="Q236" s="35">
        <v>42.9</v>
      </c>
      <c r="R236" s="35" t="s">
        <v>156</v>
      </c>
      <c r="S236" s="35">
        <v>8957</v>
      </c>
      <c r="T236" s="35">
        <v>301</v>
      </c>
      <c r="U236" s="35">
        <v>4099338</v>
      </c>
      <c r="V236" s="69" t="s">
        <v>484</v>
      </c>
    </row>
    <row r="237" spans="1:22">
      <c r="A237" s="35">
        <v>553</v>
      </c>
      <c r="B237" s="59">
        <v>43304.3970833333</v>
      </c>
      <c r="C237" s="60">
        <v>43304</v>
      </c>
      <c r="D237" s="35">
        <v>30020407</v>
      </c>
      <c r="E237" s="35">
        <v>744</v>
      </c>
      <c r="F237" s="61">
        <v>8295</v>
      </c>
      <c r="G237" s="35">
        <v>803137932</v>
      </c>
      <c r="H237" s="35">
        <v>1846</v>
      </c>
      <c r="I237" s="48" t="s">
        <v>358</v>
      </c>
      <c r="J237" s="35">
        <v>1</v>
      </c>
      <c r="K237" s="35">
        <v>105</v>
      </c>
      <c r="L237" s="35">
        <v>10505</v>
      </c>
      <c r="M237" s="65">
        <v>234</v>
      </c>
      <c r="N237" s="66">
        <v>7.5</v>
      </c>
      <c r="O237" s="67">
        <v>1755</v>
      </c>
      <c r="P237" s="66">
        <v>6.4</v>
      </c>
      <c r="Q237" s="35">
        <v>257.4</v>
      </c>
      <c r="R237" s="35" t="s">
        <v>156</v>
      </c>
      <c r="S237" s="35">
        <v>11620</v>
      </c>
      <c r="T237" s="35">
        <v>301</v>
      </c>
      <c r="U237" s="35">
        <v>4152301</v>
      </c>
      <c r="V237" s="69" t="s">
        <v>485</v>
      </c>
    </row>
    <row r="238" spans="1:22">
      <c r="A238" s="35">
        <v>554</v>
      </c>
      <c r="B238" s="59">
        <v>43304.3970833333</v>
      </c>
      <c r="C238" s="60">
        <v>43304</v>
      </c>
      <c r="D238" s="35">
        <v>30020407</v>
      </c>
      <c r="E238" s="35">
        <v>744</v>
      </c>
      <c r="F238" s="61">
        <v>8295</v>
      </c>
      <c r="G238" s="35">
        <v>803138305</v>
      </c>
      <c r="H238" s="35">
        <v>1846</v>
      </c>
      <c r="I238" s="48" t="s">
        <v>358</v>
      </c>
      <c r="J238" s="35">
        <v>1</v>
      </c>
      <c r="K238" s="35">
        <v>105</v>
      </c>
      <c r="L238" s="35">
        <v>10505</v>
      </c>
      <c r="M238" s="65">
        <v>309</v>
      </c>
      <c r="N238" s="66">
        <v>7.5</v>
      </c>
      <c r="O238" s="67">
        <v>2317.5</v>
      </c>
      <c r="P238" s="66">
        <v>6.4</v>
      </c>
      <c r="Q238" s="35">
        <v>339.9</v>
      </c>
      <c r="R238" s="35" t="s">
        <v>156</v>
      </c>
      <c r="S238" s="35">
        <v>5519</v>
      </c>
      <c r="T238" s="35">
        <v>301</v>
      </c>
      <c r="U238" s="35">
        <v>4152301</v>
      </c>
      <c r="V238" s="69" t="s">
        <v>485</v>
      </c>
    </row>
    <row r="239" spans="1:22">
      <c r="A239" s="22">
        <v>558</v>
      </c>
      <c r="B239" s="57">
        <v>43304.6055787037</v>
      </c>
      <c r="C239" s="58">
        <v>43304</v>
      </c>
      <c r="D239" s="22">
        <v>30024822</v>
      </c>
      <c r="E239" s="22">
        <v>541</v>
      </c>
      <c r="F239" s="23">
        <v>5075</v>
      </c>
      <c r="G239" s="22">
        <v>803282202</v>
      </c>
      <c r="H239" s="22">
        <v>47683</v>
      </c>
      <c r="I239" s="28" t="s">
        <v>358</v>
      </c>
      <c r="J239" s="22">
        <v>1</v>
      </c>
      <c r="K239" s="22">
        <v>105</v>
      </c>
      <c r="L239" s="22">
        <v>10505</v>
      </c>
      <c r="M239" s="62">
        <v>350</v>
      </c>
      <c r="N239" s="63">
        <v>14.5</v>
      </c>
      <c r="O239" s="64">
        <v>5075</v>
      </c>
      <c r="P239" s="63">
        <v>12.5</v>
      </c>
      <c r="Q239" s="22">
        <v>700</v>
      </c>
      <c r="R239" s="22" t="s">
        <v>156</v>
      </c>
      <c r="S239" s="22">
        <v>4304</v>
      </c>
      <c r="T239" s="22">
        <v>301</v>
      </c>
      <c r="U239" s="22">
        <v>4128556</v>
      </c>
      <c r="V239" s="68" t="s">
        <v>405</v>
      </c>
    </row>
    <row r="240" spans="1:22">
      <c r="A240" s="35">
        <v>605</v>
      </c>
      <c r="B240" s="59">
        <v>43302.8922337963</v>
      </c>
      <c r="C240" s="60">
        <v>43302</v>
      </c>
      <c r="D240" s="35">
        <v>29997536</v>
      </c>
      <c r="E240" s="35">
        <v>355</v>
      </c>
      <c r="F240" s="61">
        <v>2362.5</v>
      </c>
      <c r="G240" s="35">
        <v>802690499</v>
      </c>
      <c r="H240" s="35">
        <v>35100</v>
      </c>
      <c r="I240" s="48" t="s">
        <v>410</v>
      </c>
      <c r="J240" s="35">
        <v>1</v>
      </c>
      <c r="K240" s="35">
        <v>105</v>
      </c>
      <c r="L240" s="35">
        <v>10503</v>
      </c>
      <c r="M240" s="65">
        <v>45</v>
      </c>
      <c r="N240" s="66">
        <v>16</v>
      </c>
      <c r="O240" s="67">
        <v>720</v>
      </c>
      <c r="P240" s="66">
        <v>12.5</v>
      </c>
      <c r="Q240" s="35">
        <v>157.5</v>
      </c>
      <c r="R240" s="35" t="s">
        <v>156</v>
      </c>
      <c r="S240" s="35">
        <v>8233</v>
      </c>
      <c r="T240" s="35">
        <v>301</v>
      </c>
      <c r="U240" s="35">
        <v>4157708</v>
      </c>
      <c r="V240" s="69" t="s">
        <v>417</v>
      </c>
    </row>
    <row r="241" spans="1:22">
      <c r="A241" s="35">
        <v>606</v>
      </c>
      <c r="B241" s="59">
        <v>43302.8922337963</v>
      </c>
      <c r="C241" s="60">
        <v>43302</v>
      </c>
      <c r="D241" s="35">
        <v>29997536</v>
      </c>
      <c r="E241" s="35">
        <v>355</v>
      </c>
      <c r="F241" s="61">
        <v>2362.5</v>
      </c>
      <c r="G241" s="35">
        <v>802690550</v>
      </c>
      <c r="H241" s="35">
        <v>58138</v>
      </c>
      <c r="I241" s="48" t="s">
        <v>356</v>
      </c>
      <c r="J241" s="35">
        <v>1</v>
      </c>
      <c r="K241" s="35">
        <v>123</v>
      </c>
      <c r="L241" s="35">
        <v>12305</v>
      </c>
      <c r="M241" s="65">
        <v>45</v>
      </c>
      <c r="N241" s="66">
        <v>4.5</v>
      </c>
      <c r="O241" s="67">
        <v>202.5</v>
      </c>
      <c r="P241" s="66">
        <v>3.9</v>
      </c>
      <c r="Q241" s="35">
        <v>27</v>
      </c>
      <c r="R241" s="35" t="s">
        <v>156</v>
      </c>
      <c r="S241" s="35">
        <v>8233</v>
      </c>
      <c r="T241" s="35">
        <v>301</v>
      </c>
      <c r="U241" s="35">
        <v>4160843</v>
      </c>
      <c r="V241" s="69" t="s">
        <v>387</v>
      </c>
    </row>
    <row r="242" spans="1:22">
      <c r="A242" s="35">
        <v>607</v>
      </c>
      <c r="B242" s="59">
        <v>43302.8922337963</v>
      </c>
      <c r="C242" s="60">
        <v>43302</v>
      </c>
      <c r="D242" s="35">
        <v>29997536</v>
      </c>
      <c r="E242" s="35">
        <v>355</v>
      </c>
      <c r="F242" s="61">
        <v>2362.5</v>
      </c>
      <c r="G242" s="35">
        <v>802690432</v>
      </c>
      <c r="H242" s="35">
        <v>47683</v>
      </c>
      <c r="I242" s="48" t="s">
        <v>358</v>
      </c>
      <c r="J242" s="35">
        <v>1</v>
      </c>
      <c r="K242" s="35">
        <v>105</v>
      </c>
      <c r="L242" s="35">
        <v>10505</v>
      </c>
      <c r="M242" s="65">
        <v>90</v>
      </c>
      <c r="N242" s="66">
        <v>16</v>
      </c>
      <c r="O242" s="67">
        <v>1440</v>
      </c>
      <c r="P242" s="66">
        <v>12.5</v>
      </c>
      <c r="Q242" s="35">
        <v>315</v>
      </c>
      <c r="R242" s="35" t="s">
        <v>156</v>
      </c>
      <c r="S242" s="35">
        <v>8233</v>
      </c>
      <c r="T242" s="35">
        <v>301</v>
      </c>
      <c r="U242" s="35">
        <v>4156487</v>
      </c>
      <c r="V242" s="69" t="s">
        <v>362</v>
      </c>
    </row>
    <row r="243" spans="1:22">
      <c r="A243" s="22">
        <v>613</v>
      </c>
      <c r="B243" s="57">
        <v>43303.503599537</v>
      </c>
      <c r="C243" s="58">
        <v>43303</v>
      </c>
      <c r="D243" s="22">
        <v>30006087</v>
      </c>
      <c r="E243" s="22">
        <v>385</v>
      </c>
      <c r="F243" s="23">
        <v>2030</v>
      </c>
      <c r="G243" s="22">
        <v>802841695</v>
      </c>
      <c r="H243" s="22">
        <v>47683</v>
      </c>
      <c r="I243" s="28" t="s">
        <v>358</v>
      </c>
      <c r="J243" s="22">
        <v>1</v>
      </c>
      <c r="K243" s="22">
        <v>105</v>
      </c>
      <c r="L243" s="22">
        <v>10505</v>
      </c>
      <c r="M243" s="62">
        <v>140</v>
      </c>
      <c r="N243" s="63">
        <v>14.5</v>
      </c>
      <c r="O243" s="64">
        <v>2030</v>
      </c>
      <c r="P243" s="63">
        <v>12.5</v>
      </c>
      <c r="Q243" s="22">
        <v>280</v>
      </c>
      <c r="R243" s="22" t="s">
        <v>156</v>
      </c>
      <c r="S243" s="22">
        <v>7317</v>
      </c>
      <c r="T243" s="22">
        <v>301</v>
      </c>
      <c r="U243" s="22">
        <v>4157021</v>
      </c>
      <c r="V243" s="68" t="s">
        <v>359</v>
      </c>
    </row>
    <row r="244" spans="1:22">
      <c r="A244" s="35">
        <v>620</v>
      </c>
      <c r="B244" s="59">
        <v>43303.697025463</v>
      </c>
      <c r="C244" s="60">
        <v>43303</v>
      </c>
      <c r="D244" s="35">
        <v>30010512</v>
      </c>
      <c r="E244" s="35">
        <v>337</v>
      </c>
      <c r="F244" s="61">
        <v>3045</v>
      </c>
      <c r="G244" s="35">
        <v>802958453</v>
      </c>
      <c r="H244" s="35">
        <v>47683</v>
      </c>
      <c r="I244" s="48" t="s">
        <v>358</v>
      </c>
      <c r="J244" s="35">
        <v>1</v>
      </c>
      <c r="K244" s="35">
        <v>105</v>
      </c>
      <c r="L244" s="35">
        <v>10505</v>
      </c>
      <c r="M244" s="65">
        <v>210</v>
      </c>
      <c r="N244" s="66">
        <v>14.5</v>
      </c>
      <c r="O244" s="67">
        <v>3045</v>
      </c>
      <c r="P244" s="66">
        <v>12.5</v>
      </c>
      <c r="Q244" s="35">
        <v>420</v>
      </c>
      <c r="R244" s="35" t="s">
        <v>156</v>
      </c>
      <c r="S244" s="35">
        <v>4264</v>
      </c>
      <c r="T244" s="35">
        <v>301</v>
      </c>
      <c r="U244" s="35">
        <v>4128876</v>
      </c>
      <c r="V244" s="69" t="s">
        <v>418</v>
      </c>
    </row>
    <row r="245" spans="1:22">
      <c r="A245" s="22">
        <v>628</v>
      </c>
      <c r="B245" s="57">
        <v>43302.8853472222</v>
      </c>
      <c r="C245" s="58">
        <v>43302</v>
      </c>
      <c r="D245" s="22">
        <v>29997141</v>
      </c>
      <c r="E245" s="22">
        <v>341</v>
      </c>
      <c r="F245" s="23">
        <v>6734</v>
      </c>
      <c r="G245" s="22">
        <v>802679598</v>
      </c>
      <c r="H245" s="22">
        <v>1818</v>
      </c>
      <c r="I245" s="28" t="s">
        <v>356</v>
      </c>
      <c r="J245" s="22">
        <v>1</v>
      </c>
      <c r="K245" s="22">
        <v>123</v>
      </c>
      <c r="L245" s="22">
        <v>12305</v>
      </c>
      <c r="M245" s="62">
        <v>166</v>
      </c>
      <c r="N245" s="63">
        <v>2.2</v>
      </c>
      <c r="O245" s="64">
        <v>365.2</v>
      </c>
      <c r="P245" s="63">
        <v>2.38</v>
      </c>
      <c r="Q245" s="22">
        <v>-29.88</v>
      </c>
      <c r="R245" s="22" t="s">
        <v>156</v>
      </c>
      <c r="S245" s="22">
        <v>4187</v>
      </c>
      <c r="T245" s="22">
        <v>301</v>
      </c>
      <c r="U245" s="22">
        <v>4162367</v>
      </c>
      <c r="V245" s="68" t="s">
        <v>486</v>
      </c>
    </row>
    <row r="246" spans="1:22">
      <c r="A246" s="22">
        <v>629</v>
      </c>
      <c r="B246" s="57">
        <v>43302.8853472222</v>
      </c>
      <c r="C246" s="58">
        <v>43302</v>
      </c>
      <c r="D246" s="22">
        <v>29997141</v>
      </c>
      <c r="E246" s="22">
        <v>341</v>
      </c>
      <c r="F246" s="23">
        <v>6734</v>
      </c>
      <c r="G246" s="22">
        <v>802679642</v>
      </c>
      <c r="H246" s="22">
        <v>1818</v>
      </c>
      <c r="I246" s="28" t="s">
        <v>356</v>
      </c>
      <c r="J246" s="22">
        <v>1</v>
      </c>
      <c r="K246" s="22">
        <v>123</v>
      </c>
      <c r="L246" s="22">
        <v>12305</v>
      </c>
      <c r="M246" s="62">
        <v>93</v>
      </c>
      <c r="N246" s="63">
        <v>2.2</v>
      </c>
      <c r="O246" s="64">
        <v>204.6</v>
      </c>
      <c r="P246" s="63">
        <v>2.38</v>
      </c>
      <c r="Q246" s="22">
        <v>-16.74</v>
      </c>
      <c r="R246" s="22" t="s">
        <v>156</v>
      </c>
      <c r="S246" s="22">
        <v>4187</v>
      </c>
      <c r="T246" s="22">
        <v>301</v>
      </c>
      <c r="U246" s="22">
        <v>4162368</v>
      </c>
      <c r="V246" s="68" t="s">
        <v>487</v>
      </c>
    </row>
    <row r="247" spans="1:22">
      <c r="A247" s="22">
        <v>630</v>
      </c>
      <c r="B247" s="57">
        <v>43302.8853472222</v>
      </c>
      <c r="C247" s="58">
        <v>43302</v>
      </c>
      <c r="D247" s="22">
        <v>29997141</v>
      </c>
      <c r="E247" s="22">
        <v>341</v>
      </c>
      <c r="F247" s="23">
        <v>6734</v>
      </c>
      <c r="G247" s="22">
        <v>802679422</v>
      </c>
      <c r="H247" s="22">
        <v>35102</v>
      </c>
      <c r="I247" s="28" t="s">
        <v>373</v>
      </c>
      <c r="J247" s="22">
        <v>1</v>
      </c>
      <c r="K247" s="22">
        <v>102</v>
      </c>
      <c r="L247" s="22">
        <v>10201</v>
      </c>
      <c r="M247" s="62">
        <v>260</v>
      </c>
      <c r="N247" s="63">
        <v>17.9</v>
      </c>
      <c r="O247" s="64">
        <v>4654</v>
      </c>
      <c r="P247" s="63">
        <v>15.5</v>
      </c>
      <c r="Q247" s="22">
        <v>624</v>
      </c>
      <c r="R247" s="22" t="s">
        <v>156</v>
      </c>
      <c r="S247" s="22">
        <v>4187</v>
      </c>
      <c r="T247" s="22">
        <v>301</v>
      </c>
      <c r="U247" s="22">
        <v>4157713</v>
      </c>
      <c r="V247" s="68" t="s">
        <v>398</v>
      </c>
    </row>
    <row r="248" spans="1:22">
      <c r="A248" s="22">
        <v>631</v>
      </c>
      <c r="B248" s="57">
        <v>43302.8853472222</v>
      </c>
      <c r="C248" s="58">
        <v>43302</v>
      </c>
      <c r="D248" s="22">
        <v>29997141</v>
      </c>
      <c r="E248" s="22">
        <v>341</v>
      </c>
      <c r="F248" s="23">
        <v>6734</v>
      </c>
      <c r="G248" s="22">
        <v>802679777</v>
      </c>
      <c r="H248" s="22">
        <v>1818</v>
      </c>
      <c r="I248" s="28" t="s">
        <v>356</v>
      </c>
      <c r="J248" s="22">
        <v>1</v>
      </c>
      <c r="K248" s="22">
        <v>123</v>
      </c>
      <c r="L248" s="22">
        <v>12305</v>
      </c>
      <c r="M248" s="62">
        <v>1</v>
      </c>
      <c r="N248" s="63">
        <v>2.2</v>
      </c>
      <c r="O248" s="64">
        <v>2.2</v>
      </c>
      <c r="P248" s="63">
        <v>2.32</v>
      </c>
      <c r="Q248" s="22">
        <v>-0.12</v>
      </c>
      <c r="R248" s="22" t="s">
        <v>156</v>
      </c>
      <c r="S248" s="22">
        <v>4187</v>
      </c>
      <c r="T248" s="22">
        <v>301</v>
      </c>
      <c r="U248" s="22">
        <v>4102612</v>
      </c>
      <c r="V248" s="68" t="s">
        <v>455</v>
      </c>
    </row>
    <row r="249" spans="1:22">
      <c r="A249" s="22">
        <v>632</v>
      </c>
      <c r="B249" s="57">
        <v>43302.8853472222</v>
      </c>
      <c r="C249" s="58">
        <v>43302</v>
      </c>
      <c r="D249" s="22">
        <v>29997141</v>
      </c>
      <c r="E249" s="22">
        <v>341</v>
      </c>
      <c r="F249" s="23">
        <v>6734</v>
      </c>
      <c r="G249" s="22">
        <v>802679821</v>
      </c>
      <c r="H249" s="22">
        <v>72813</v>
      </c>
      <c r="I249" s="28" t="s">
        <v>447</v>
      </c>
      <c r="J249" s="22">
        <v>1</v>
      </c>
      <c r="K249" s="22">
        <v>123</v>
      </c>
      <c r="L249" s="22">
        <v>12305</v>
      </c>
      <c r="M249" s="62">
        <v>260</v>
      </c>
      <c r="N249" s="63">
        <v>1</v>
      </c>
      <c r="O249" s="64">
        <v>260</v>
      </c>
      <c r="P249" s="63">
        <v>0.78</v>
      </c>
      <c r="Q249" s="22">
        <v>57.2</v>
      </c>
      <c r="R249" s="22" t="s">
        <v>156</v>
      </c>
      <c r="S249" s="22">
        <v>4187</v>
      </c>
      <c r="T249" s="22">
        <v>301</v>
      </c>
      <c r="U249" s="22">
        <v>4162031</v>
      </c>
      <c r="V249" s="68" t="s">
        <v>488</v>
      </c>
    </row>
    <row r="250" spans="1:22">
      <c r="A250" s="22">
        <v>633</v>
      </c>
      <c r="B250" s="57">
        <v>43302.8853472222</v>
      </c>
      <c r="C250" s="58">
        <v>43302</v>
      </c>
      <c r="D250" s="22">
        <v>29997141</v>
      </c>
      <c r="E250" s="22">
        <v>341</v>
      </c>
      <c r="F250" s="23">
        <v>6734</v>
      </c>
      <c r="G250" s="22">
        <v>802680122</v>
      </c>
      <c r="H250" s="22">
        <v>19577</v>
      </c>
      <c r="I250" s="28" t="s">
        <v>360</v>
      </c>
      <c r="J250" s="22">
        <v>1</v>
      </c>
      <c r="K250" s="22">
        <v>104</v>
      </c>
      <c r="L250" s="22">
        <v>10410</v>
      </c>
      <c r="M250" s="62">
        <v>2</v>
      </c>
      <c r="N250" s="63">
        <v>4.8</v>
      </c>
      <c r="O250" s="64">
        <v>9.6</v>
      </c>
      <c r="P250" s="63">
        <v>3.5</v>
      </c>
      <c r="Q250" s="22">
        <v>2.6</v>
      </c>
      <c r="R250" s="22" t="s">
        <v>156</v>
      </c>
      <c r="S250" s="22">
        <v>4187</v>
      </c>
      <c r="T250" s="22">
        <v>301</v>
      </c>
      <c r="U250" s="22">
        <v>4109715</v>
      </c>
      <c r="V250" s="68" t="s">
        <v>489</v>
      </c>
    </row>
    <row r="251" spans="1:22">
      <c r="A251" s="22">
        <v>634</v>
      </c>
      <c r="B251" s="57">
        <v>43302.8853472222</v>
      </c>
      <c r="C251" s="58">
        <v>43302</v>
      </c>
      <c r="D251" s="22">
        <v>29997141</v>
      </c>
      <c r="E251" s="22">
        <v>341</v>
      </c>
      <c r="F251" s="23">
        <v>6734</v>
      </c>
      <c r="G251" s="22">
        <v>802680056</v>
      </c>
      <c r="H251" s="22">
        <v>19577</v>
      </c>
      <c r="I251" s="28" t="s">
        <v>360</v>
      </c>
      <c r="J251" s="22">
        <v>1</v>
      </c>
      <c r="K251" s="22">
        <v>104</v>
      </c>
      <c r="L251" s="22">
        <v>10410</v>
      </c>
      <c r="M251" s="62">
        <v>258</v>
      </c>
      <c r="N251" s="63">
        <v>4.8</v>
      </c>
      <c r="O251" s="64">
        <v>1238.4</v>
      </c>
      <c r="P251" s="63">
        <v>3.5</v>
      </c>
      <c r="Q251" s="22">
        <v>335.4</v>
      </c>
      <c r="R251" s="22" t="s">
        <v>156</v>
      </c>
      <c r="S251" s="22">
        <v>4187</v>
      </c>
      <c r="T251" s="22">
        <v>301</v>
      </c>
      <c r="U251" s="22">
        <v>1200054362</v>
      </c>
      <c r="V251" s="68" t="s">
        <v>361</v>
      </c>
    </row>
    <row r="252" spans="1:22">
      <c r="A252" s="35">
        <v>635</v>
      </c>
      <c r="B252" s="59">
        <v>43303.7780902778</v>
      </c>
      <c r="C252" s="60">
        <v>43303</v>
      </c>
      <c r="D252" s="35">
        <v>30012261</v>
      </c>
      <c r="E252" s="35">
        <v>341</v>
      </c>
      <c r="F252" s="61">
        <v>4948.88</v>
      </c>
      <c r="G252" s="35">
        <v>803007959</v>
      </c>
      <c r="H252" s="35">
        <v>35100</v>
      </c>
      <c r="I252" s="48" t="s">
        <v>410</v>
      </c>
      <c r="J252" s="35">
        <v>1</v>
      </c>
      <c r="K252" s="35">
        <v>105</v>
      </c>
      <c r="L252" s="35">
        <v>10503</v>
      </c>
      <c r="M252" s="65">
        <v>23</v>
      </c>
      <c r="N252" s="66">
        <v>17.9</v>
      </c>
      <c r="O252" s="67">
        <v>411.7</v>
      </c>
      <c r="P252" s="66">
        <v>12.5</v>
      </c>
      <c r="Q252" s="35">
        <v>124.2</v>
      </c>
      <c r="R252" s="35" t="s">
        <v>156</v>
      </c>
      <c r="S252" s="35">
        <v>4187</v>
      </c>
      <c r="T252" s="35">
        <v>301</v>
      </c>
      <c r="U252" s="35">
        <v>4151393</v>
      </c>
      <c r="V252" s="69" t="s">
        <v>411</v>
      </c>
    </row>
    <row r="253" spans="1:22">
      <c r="A253" s="35">
        <v>636</v>
      </c>
      <c r="B253" s="59">
        <v>43303.7780902778</v>
      </c>
      <c r="C253" s="60">
        <v>43303</v>
      </c>
      <c r="D253" s="35">
        <v>30012261</v>
      </c>
      <c r="E253" s="35">
        <v>341</v>
      </c>
      <c r="F253" s="61">
        <v>4948.88</v>
      </c>
      <c r="G253" s="35">
        <v>803007945</v>
      </c>
      <c r="H253" s="35">
        <v>35100</v>
      </c>
      <c r="I253" s="48" t="s">
        <v>410</v>
      </c>
      <c r="J253" s="35">
        <v>1</v>
      </c>
      <c r="K253" s="35">
        <v>105</v>
      </c>
      <c r="L253" s="35">
        <v>10503</v>
      </c>
      <c r="M253" s="65">
        <v>237</v>
      </c>
      <c r="N253" s="66">
        <v>17.9</v>
      </c>
      <c r="O253" s="67">
        <v>4242.3</v>
      </c>
      <c r="P253" s="66">
        <v>12.5</v>
      </c>
      <c r="Q253" s="35">
        <v>1279.8</v>
      </c>
      <c r="R253" s="35" t="s">
        <v>156</v>
      </c>
      <c r="S253" s="35">
        <v>4187</v>
      </c>
      <c r="T253" s="35">
        <v>301</v>
      </c>
      <c r="U253" s="35">
        <v>4160313</v>
      </c>
      <c r="V253" s="69" t="s">
        <v>483</v>
      </c>
    </row>
    <row r="254" spans="1:22">
      <c r="A254" s="35">
        <v>637</v>
      </c>
      <c r="B254" s="59">
        <v>43303.7780902778</v>
      </c>
      <c r="C254" s="60">
        <v>43303</v>
      </c>
      <c r="D254" s="35">
        <v>30012261</v>
      </c>
      <c r="E254" s="35">
        <v>341</v>
      </c>
      <c r="F254" s="61">
        <v>4948.88</v>
      </c>
      <c r="G254" s="35">
        <v>803008948</v>
      </c>
      <c r="H254" s="35">
        <v>169361</v>
      </c>
      <c r="I254" s="48" t="s">
        <v>459</v>
      </c>
      <c r="J254" s="35">
        <v>2</v>
      </c>
      <c r="K254" s="35">
        <v>206</v>
      </c>
      <c r="L254" s="35">
        <v>20601</v>
      </c>
      <c r="M254" s="65">
        <v>7</v>
      </c>
      <c r="N254" s="66">
        <v>15.84</v>
      </c>
      <c r="O254" s="67">
        <v>110.88</v>
      </c>
      <c r="P254" s="66">
        <v>10.8</v>
      </c>
      <c r="Q254" s="35">
        <v>35.28</v>
      </c>
      <c r="R254" s="35" t="s">
        <v>156</v>
      </c>
      <c r="S254" s="35">
        <v>4187</v>
      </c>
      <c r="T254" s="35">
        <v>301</v>
      </c>
      <c r="U254" s="35">
        <v>4139132</v>
      </c>
      <c r="V254" s="69" t="s">
        <v>490</v>
      </c>
    </row>
    <row r="255" spans="1:22">
      <c r="A255" s="35">
        <v>638</v>
      </c>
      <c r="B255" s="59">
        <v>43303.7780902778</v>
      </c>
      <c r="C255" s="60">
        <v>43303</v>
      </c>
      <c r="D255" s="35">
        <v>30012261</v>
      </c>
      <c r="E255" s="35">
        <v>341</v>
      </c>
      <c r="F255" s="61">
        <v>4948.88</v>
      </c>
      <c r="G255" s="35">
        <v>803008874</v>
      </c>
      <c r="H255" s="35">
        <v>159077</v>
      </c>
      <c r="I255" s="48" t="s">
        <v>491</v>
      </c>
      <c r="J255" s="35">
        <v>2</v>
      </c>
      <c r="K255" s="35">
        <v>206</v>
      </c>
      <c r="L255" s="35">
        <v>20601</v>
      </c>
      <c r="M255" s="65">
        <v>4</v>
      </c>
      <c r="N255" s="66">
        <v>25.6</v>
      </c>
      <c r="O255" s="67">
        <v>102.4</v>
      </c>
      <c r="P255" s="66">
        <v>16</v>
      </c>
      <c r="Q255" s="35">
        <v>38.4</v>
      </c>
      <c r="R255" s="35" t="s">
        <v>156</v>
      </c>
      <c r="S255" s="35">
        <v>4187</v>
      </c>
      <c r="T255" s="35">
        <v>301</v>
      </c>
      <c r="U255" s="35">
        <v>4156970</v>
      </c>
      <c r="V255" s="69" t="s">
        <v>492</v>
      </c>
    </row>
    <row r="256" spans="1:22">
      <c r="A256" s="35">
        <v>639</v>
      </c>
      <c r="B256" s="59">
        <v>43303.7780902778</v>
      </c>
      <c r="C256" s="60">
        <v>43303</v>
      </c>
      <c r="D256" s="35">
        <v>30012261</v>
      </c>
      <c r="E256" s="35">
        <v>341</v>
      </c>
      <c r="F256" s="61">
        <v>4948.88</v>
      </c>
      <c r="G256" s="35">
        <v>803008882</v>
      </c>
      <c r="H256" s="35">
        <v>159077</v>
      </c>
      <c r="I256" s="48" t="s">
        <v>491</v>
      </c>
      <c r="J256" s="35">
        <v>2</v>
      </c>
      <c r="K256" s="35">
        <v>206</v>
      </c>
      <c r="L256" s="35">
        <v>20601</v>
      </c>
      <c r="M256" s="65">
        <v>2</v>
      </c>
      <c r="N256" s="66">
        <v>25.6</v>
      </c>
      <c r="O256" s="67">
        <v>51.2</v>
      </c>
      <c r="P256" s="66">
        <v>16</v>
      </c>
      <c r="Q256" s="35">
        <v>19.2</v>
      </c>
      <c r="R256" s="35" t="s">
        <v>156</v>
      </c>
      <c r="S256" s="35">
        <v>4187</v>
      </c>
      <c r="T256" s="35">
        <v>301</v>
      </c>
      <c r="U256" s="35">
        <v>4156970</v>
      </c>
      <c r="V256" s="69" t="s">
        <v>492</v>
      </c>
    </row>
    <row r="257" spans="1:22">
      <c r="A257" s="35">
        <v>640</v>
      </c>
      <c r="B257" s="59">
        <v>43303.7780902778</v>
      </c>
      <c r="C257" s="60">
        <v>43303</v>
      </c>
      <c r="D257" s="35">
        <v>30012261</v>
      </c>
      <c r="E257" s="35">
        <v>341</v>
      </c>
      <c r="F257" s="61">
        <v>4948.88</v>
      </c>
      <c r="G257" s="35">
        <v>803008900</v>
      </c>
      <c r="H257" s="35">
        <v>73109</v>
      </c>
      <c r="I257" s="48" t="s">
        <v>491</v>
      </c>
      <c r="J257" s="35">
        <v>2</v>
      </c>
      <c r="K257" s="35">
        <v>206</v>
      </c>
      <c r="L257" s="35">
        <v>20601</v>
      </c>
      <c r="M257" s="65">
        <v>1</v>
      </c>
      <c r="N257" s="66">
        <v>30.4</v>
      </c>
      <c r="O257" s="67">
        <v>30.4</v>
      </c>
      <c r="P257" s="66">
        <v>19</v>
      </c>
      <c r="Q257" s="35">
        <v>11.4</v>
      </c>
      <c r="R257" s="35" t="s">
        <v>156</v>
      </c>
      <c r="S257" s="35">
        <v>4187</v>
      </c>
      <c r="T257" s="35">
        <v>301</v>
      </c>
      <c r="U257" s="35">
        <v>4156535</v>
      </c>
      <c r="V257" s="69" t="s">
        <v>493</v>
      </c>
    </row>
    <row r="258" spans="1:22">
      <c r="A258" s="22">
        <v>641</v>
      </c>
      <c r="B258" s="57">
        <v>43303.7869212963</v>
      </c>
      <c r="C258" s="58">
        <v>43303</v>
      </c>
      <c r="D258" s="22">
        <v>30012518</v>
      </c>
      <c r="E258" s="22">
        <v>341</v>
      </c>
      <c r="F258" s="23">
        <v>2562.88</v>
      </c>
      <c r="G258" s="22">
        <v>803011887</v>
      </c>
      <c r="H258" s="22">
        <v>1846</v>
      </c>
      <c r="I258" s="28" t="s">
        <v>358</v>
      </c>
      <c r="J258" s="22">
        <v>1</v>
      </c>
      <c r="K258" s="22">
        <v>105</v>
      </c>
      <c r="L258" s="22">
        <v>10505</v>
      </c>
      <c r="M258" s="62">
        <v>16</v>
      </c>
      <c r="N258" s="63">
        <v>9</v>
      </c>
      <c r="O258" s="64">
        <v>144</v>
      </c>
      <c r="P258" s="63">
        <v>6.4</v>
      </c>
      <c r="Q258" s="22">
        <v>41.6</v>
      </c>
      <c r="R258" s="22" t="s">
        <v>156</v>
      </c>
      <c r="S258" s="22">
        <v>4187</v>
      </c>
      <c r="T258" s="22">
        <v>301</v>
      </c>
      <c r="U258" s="22">
        <v>4103184</v>
      </c>
      <c r="V258" s="68" t="s">
        <v>379</v>
      </c>
    </row>
    <row r="259" spans="1:22">
      <c r="A259" s="22">
        <v>642</v>
      </c>
      <c r="B259" s="57">
        <v>43303.7869212963</v>
      </c>
      <c r="C259" s="58">
        <v>43303</v>
      </c>
      <c r="D259" s="22">
        <v>30012518</v>
      </c>
      <c r="E259" s="22">
        <v>341</v>
      </c>
      <c r="F259" s="23">
        <v>2562.88</v>
      </c>
      <c r="G259" s="22">
        <v>803011792</v>
      </c>
      <c r="H259" s="22">
        <v>1846</v>
      </c>
      <c r="I259" s="28" t="s">
        <v>358</v>
      </c>
      <c r="J259" s="22">
        <v>1</v>
      </c>
      <c r="K259" s="22">
        <v>105</v>
      </c>
      <c r="L259" s="22">
        <v>10505</v>
      </c>
      <c r="M259" s="62">
        <v>100</v>
      </c>
      <c r="N259" s="63">
        <v>9</v>
      </c>
      <c r="O259" s="64">
        <v>900</v>
      </c>
      <c r="P259" s="63">
        <v>6.4</v>
      </c>
      <c r="Q259" s="22">
        <v>260</v>
      </c>
      <c r="R259" s="22" t="s">
        <v>156</v>
      </c>
      <c r="S259" s="22">
        <v>4187</v>
      </c>
      <c r="T259" s="22">
        <v>301</v>
      </c>
      <c r="U259" s="22">
        <v>4148892</v>
      </c>
      <c r="V259" s="68" t="s">
        <v>380</v>
      </c>
    </row>
    <row r="260" spans="1:22">
      <c r="A260" s="22">
        <v>643</v>
      </c>
      <c r="B260" s="57">
        <v>43303.7869212963</v>
      </c>
      <c r="C260" s="58">
        <v>43303</v>
      </c>
      <c r="D260" s="22">
        <v>30012518</v>
      </c>
      <c r="E260" s="22">
        <v>341</v>
      </c>
      <c r="F260" s="23">
        <v>2562.88</v>
      </c>
      <c r="G260" s="22">
        <v>803011839</v>
      </c>
      <c r="H260" s="22">
        <v>1846</v>
      </c>
      <c r="I260" s="28" t="s">
        <v>358</v>
      </c>
      <c r="J260" s="22">
        <v>1</v>
      </c>
      <c r="K260" s="22">
        <v>105</v>
      </c>
      <c r="L260" s="22">
        <v>10505</v>
      </c>
      <c r="M260" s="62">
        <v>94</v>
      </c>
      <c r="N260" s="63">
        <v>9</v>
      </c>
      <c r="O260" s="64">
        <v>846</v>
      </c>
      <c r="P260" s="63">
        <v>6.4</v>
      </c>
      <c r="Q260" s="22">
        <v>244.4</v>
      </c>
      <c r="R260" s="22" t="s">
        <v>156</v>
      </c>
      <c r="S260" s="22">
        <v>4187</v>
      </c>
      <c r="T260" s="22">
        <v>301</v>
      </c>
      <c r="U260" s="22">
        <v>4152562</v>
      </c>
      <c r="V260" s="68" t="s">
        <v>381</v>
      </c>
    </row>
    <row r="261" spans="1:22">
      <c r="A261" s="22">
        <v>644</v>
      </c>
      <c r="B261" s="57">
        <v>43303.7869212963</v>
      </c>
      <c r="C261" s="58">
        <v>43303</v>
      </c>
      <c r="D261" s="22">
        <v>30012518</v>
      </c>
      <c r="E261" s="22">
        <v>341</v>
      </c>
      <c r="F261" s="23">
        <v>2562.88</v>
      </c>
      <c r="G261" s="22">
        <v>803011832</v>
      </c>
      <c r="H261" s="22">
        <v>1846</v>
      </c>
      <c r="I261" s="28" t="s">
        <v>358</v>
      </c>
      <c r="J261" s="22">
        <v>1</v>
      </c>
      <c r="K261" s="22">
        <v>105</v>
      </c>
      <c r="L261" s="22">
        <v>10505</v>
      </c>
      <c r="M261" s="62">
        <v>50</v>
      </c>
      <c r="N261" s="63">
        <v>9</v>
      </c>
      <c r="O261" s="64">
        <v>450</v>
      </c>
      <c r="P261" s="63">
        <v>6.4</v>
      </c>
      <c r="Q261" s="22">
        <v>130</v>
      </c>
      <c r="R261" s="22" t="s">
        <v>156</v>
      </c>
      <c r="S261" s="22">
        <v>4187</v>
      </c>
      <c r="T261" s="22">
        <v>301</v>
      </c>
      <c r="U261" s="22">
        <v>4148892</v>
      </c>
      <c r="V261" s="68" t="s">
        <v>380</v>
      </c>
    </row>
    <row r="262" spans="1:22">
      <c r="A262" s="22">
        <v>645</v>
      </c>
      <c r="B262" s="57">
        <v>43303.7869212963</v>
      </c>
      <c r="C262" s="58">
        <v>43303</v>
      </c>
      <c r="D262" s="22">
        <v>30012518</v>
      </c>
      <c r="E262" s="22">
        <v>341</v>
      </c>
      <c r="F262" s="23">
        <v>2562.88</v>
      </c>
      <c r="G262" s="22">
        <v>803011992</v>
      </c>
      <c r="H262" s="22">
        <v>169641</v>
      </c>
      <c r="I262" s="28" t="s">
        <v>494</v>
      </c>
      <c r="J262" s="22">
        <v>2</v>
      </c>
      <c r="K262" s="22">
        <v>206</v>
      </c>
      <c r="L262" s="22">
        <v>20610</v>
      </c>
      <c r="M262" s="62">
        <v>7</v>
      </c>
      <c r="N262" s="63">
        <v>31.84</v>
      </c>
      <c r="O262" s="64">
        <v>222.88</v>
      </c>
      <c r="P262" s="63">
        <v>19.8</v>
      </c>
      <c r="Q262" s="22">
        <v>84.28</v>
      </c>
      <c r="R262" s="22" t="s">
        <v>156</v>
      </c>
      <c r="S262" s="22">
        <v>4187</v>
      </c>
      <c r="T262" s="22">
        <v>301</v>
      </c>
      <c r="U262" s="22">
        <v>4139135</v>
      </c>
      <c r="V262" s="68" t="s">
        <v>495</v>
      </c>
    </row>
    <row r="263" spans="1:22">
      <c r="A263" s="35">
        <v>654</v>
      </c>
      <c r="B263" s="59">
        <v>43304.7062847222</v>
      </c>
      <c r="C263" s="60">
        <v>43304</v>
      </c>
      <c r="D263" s="35">
        <v>30028379</v>
      </c>
      <c r="E263" s="35">
        <v>385</v>
      </c>
      <c r="F263" s="61">
        <v>3998.4</v>
      </c>
      <c r="G263" s="35">
        <v>803356833</v>
      </c>
      <c r="H263" s="35">
        <v>1818</v>
      </c>
      <c r="I263" s="48" t="s">
        <v>356</v>
      </c>
      <c r="J263" s="35">
        <v>1</v>
      </c>
      <c r="K263" s="35">
        <v>123</v>
      </c>
      <c r="L263" s="35">
        <v>12305</v>
      </c>
      <c r="M263" s="65">
        <v>98</v>
      </c>
      <c r="N263" s="66">
        <v>2.8</v>
      </c>
      <c r="O263" s="67">
        <v>274.4</v>
      </c>
      <c r="P263" s="66">
        <v>2.6</v>
      </c>
      <c r="Q263" s="35">
        <v>19.6</v>
      </c>
      <c r="R263" s="35" t="s">
        <v>156</v>
      </c>
      <c r="S263" s="35">
        <v>7317</v>
      </c>
      <c r="T263" s="35">
        <v>301</v>
      </c>
      <c r="U263" s="35">
        <v>4157357</v>
      </c>
      <c r="V263" s="69" t="s">
        <v>419</v>
      </c>
    </row>
    <row r="264" spans="1:22">
      <c r="A264" s="35">
        <v>655</v>
      </c>
      <c r="B264" s="59">
        <v>43304.7062847222</v>
      </c>
      <c r="C264" s="60">
        <v>43304</v>
      </c>
      <c r="D264" s="35">
        <v>30028379</v>
      </c>
      <c r="E264" s="35">
        <v>385</v>
      </c>
      <c r="F264" s="61">
        <v>3998.4</v>
      </c>
      <c r="G264" s="35">
        <v>803356804</v>
      </c>
      <c r="H264" s="35">
        <v>35100</v>
      </c>
      <c r="I264" s="48" t="s">
        <v>410</v>
      </c>
      <c r="J264" s="35">
        <v>1</v>
      </c>
      <c r="K264" s="35">
        <v>105</v>
      </c>
      <c r="L264" s="35">
        <v>10503</v>
      </c>
      <c r="M264" s="65">
        <v>98</v>
      </c>
      <c r="N264" s="66">
        <v>17</v>
      </c>
      <c r="O264" s="67">
        <v>1666</v>
      </c>
      <c r="P264" s="66">
        <v>12.5</v>
      </c>
      <c r="Q264" s="35">
        <v>441</v>
      </c>
      <c r="R264" s="35" t="s">
        <v>156</v>
      </c>
      <c r="S264" s="35">
        <v>7317</v>
      </c>
      <c r="T264" s="35">
        <v>301</v>
      </c>
      <c r="U264" s="35">
        <v>4151393</v>
      </c>
      <c r="V264" s="69" t="s">
        <v>411</v>
      </c>
    </row>
    <row r="265" spans="1:22">
      <c r="A265" s="35">
        <v>656</v>
      </c>
      <c r="B265" s="59">
        <v>43304.7062847222</v>
      </c>
      <c r="C265" s="60">
        <v>43304</v>
      </c>
      <c r="D265" s="35">
        <v>30028379</v>
      </c>
      <c r="E265" s="35">
        <v>385</v>
      </c>
      <c r="F265" s="61">
        <v>3998.4</v>
      </c>
      <c r="G265" s="35">
        <v>803356794</v>
      </c>
      <c r="H265" s="35">
        <v>47683</v>
      </c>
      <c r="I265" s="48" t="s">
        <v>358</v>
      </c>
      <c r="J265" s="35">
        <v>1</v>
      </c>
      <c r="K265" s="35">
        <v>105</v>
      </c>
      <c r="L265" s="35">
        <v>10505</v>
      </c>
      <c r="M265" s="65">
        <v>98</v>
      </c>
      <c r="N265" s="66">
        <v>16</v>
      </c>
      <c r="O265" s="67">
        <v>1568</v>
      </c>
      <c r="P265" s="66">
        <v>12.5</v>
      </c>
      <c r="Q265" s="35">
        <v>343</v>
      </c>
      <c r="R265" s="35" t="s">
        <v>156</v>
      </c>
      <c r="S265" s="35">
        <v>7317</v>
      </c>
      <c r="T265" s="35">
        <v>301</v>
      </c>
      <c r="U265" s="35">
        <v>4160102</v>
      </c>
      <c r="V265" s="69" t="s">
        <v>375</v>
      </c>
    </row>
    <row r="266" spans="1:22">
      <c r="A266" s="35">
        <v>657</v>
      </c>
      <c r="B266" s="59">
        <v>43304.7062847222</v>
      </c>
      <c r="C266" s="60">
        <v>43304</v>
      </c>
      <c r="D266" s="35">
        <v>30028379</v>
      </c>
      <c r="E266" s="35">
        <v>385</v>
      </c>
      <c r="F266" s="61">
        <v>3998.4</v>
      </c>
      <c r="G266" s="35">
        <v>803356815</v>
      </c>
      <c r="H266" s="35">
        <v>19577</v>
      </c>
      <c r="I266" s="48" t="s">
        <v>360</v>
      </c>
      <c r="J266" s="35">
        <v>1</v>
      </c>
      <c r="K266" s="35">
        <v>104</v>
      </c>
      <c r="L266" s="35">
        <v>10410</v>
      </c>
      <c r="M266" s="65">
        <v>98</v>
      </c>
      <c r="N266" s="66">
        <v>5</v>
      </c>
      <c r="O266" s="67">
        <v>490</v>
      </c>
      <c r="P266" s="66">
        <v>3.3</v>
      </c>
      <c r="Q266" s="35">
        <v>166.6</v>
      </c>
      <c r="R266" s="35" t="s">
        <v>156</v>
      </c>
      <c r="S266" s="35">
        <v>7317</v>
      </c>
      <c r="T266" s="35">
        <v>301</v>
      </c>
      <c r="U266" s="35">
        <v>4156540</v>
      </c>
      <c r="V266" s="69" t="s">
        <v>420</v>
      </c>
    </row>
    <row r="267" spans="1:22">
      <c r="A267" s="22">
        <v>690</v>
      </c>
      <c r="B267" s="57">
        <v>43304.6456481482</v>
      </c>
      <c r="C267" s="58">
        <v>43304</v>
      </c>
      <c r="D267" s="22">
        <v>30025558</v>
      </c>
      <c r="E267" s="22">
        <v>357</v>
      </c>
      <c r="F267" s="23">
        <v>3397.5</v>
      </c>
      <c r="G267" s="22">
        <v>803307765</v>
      </c>
      <c r="H267" s="22">
        <v>1846</v>
      </c>
      <c r="I267" s="28" t="s">
        <v>358</v>
      </c>
      <c r="J267" s="22">
        <v>1</v>
      </c>
      <c r="K267" s="22">
        <v>105</v>
      </c>
      <c r="L267" s="22">
        <v>10505</v>
      </c>
      <c r="M267" s="62">
        <v>227</v>
      </c>
      <c r="N267" s="63">
        <v>7.5</v>
      </c>
      <c r="O267" s="64">
        <v>1702.5</v>
      </c>
      <c r="P267" s="63">
        <v>6.4</v>
      </c>
      <c r="Q267" s="22">
        <v>249.7</v>
      </c>
      <c r="R267" s="22">
        <v>4494698</v>
      </c>
      <c r="S267" s="22">
        <v>11453</v>
      </c>
      <c r="T267" s="22">
        <v>301</v>
      </c>
      <c r="U267" s="22">
        <v>4152562</v>
      </c>
      <c r="V267" s="68" t="s">
        <v>381</v>
      </c>
    </row>
    <row r="268" spans="1:22">
      <c r="A268" s="22">
        <v>691</v>
      </c>
      <c r="B268" s="57">
        <v>43304.6456481482</v>
      </c>
      <c r="C268" s="58">
        <v>43304</v>
      </c>
      <c r="D268" s="22">
        <v>30025558</v>
      </c>
      <c r="E268" s="22">
        <v>357</v>
      </c>
      <c r="F268" s="23">
        <v>3397.5</v>
      </c>
      <c r="G268" s="22">
        <v>803308037</v>
      </c>
      <c r="H268" s="22">
        <v>1846</v>
      </c>
      <c r="I268" s="28" t="s">
        <v>358</v>
      </c>
      <c r="J268" s="22">
        <v>1</v>
      </c>
      <c r="K268" s="22">
        <v>105</v>
      </c>
      <c r="L268" s="22">
        <v>10505</v>
      </c>
      <c r="M268" s="62">
        <v>226</v>
      </c>
      <c r="N268" s="63">
        <v>7.5</v>
      </c>
      <c r="O268" s="64">
        <v>1695</v>
      </c>
      <c r="P268" s="63">
        <v>6.4</v>
      </c>
      <c r="Q268" s="22">
        <v>248.6</v>
      </c>
      <c r="R268" s="22">
        <v>4494698</v>
      </c>
      <c r="S268" s="22">
        <v>6814</v>
      </c>
      <c r="T268" s="22">
        <v>301</v>
      </c>
      <c r="U268" s="22">
        <v>4152562</v>
      </c>
      <c r="V268" s="68" t="s">
        <v>381</v>
      </c>
    </row>
    <row r="269" spans="1:22">
      <c r="A269" s="35">
        <v>695</v>
      </c>
      <c r="B269" s="59">
        <v>43304.953125</v>
      </c>
      <c r="C269" s="60">
        <v>43304</v>
      </c>
      <c r="D269" s="35">
        <v>30037071</v>
      </c>
      <c r="E269" s="35">
        <v>345</v>
      </c>
      <c r="F269" s="61">
        <v>5075</v>
      </c>
      <c r="G269" s="35">
        <v>803502437</v>
      </c>
      <c r="H269" s="35">
        <v>47683</v>
      </c>
      <c r="I269" s="48" t="s">
        <v>358</v>
      </c>
      <c r="J269" s="35">
        <v>1</v>
      </c>
      <c r="K269" s="35">
        <v>105</v>
      </c>
      <c r="L269" s="35">
        <v>10505</v>
      </c>
      <c r="M269" s="65">
        <v>350</v>
      </c>
      <c r="N269" s="66">
        <v>14.5</v>
      </c>
      <c r="O269" s="67">
        <v>5075</v>
      </c>
      <c r="P269" s="66">
        <v>12.5</v>
      </c>
      <c r="Q269" s="35">
        <v>700</v>
      </c>
      <c r="R269" s="35" t="s">
        <v>156</v>
      </c>
      <c r="S269" s="35">
        <v>4223</v>
      </c>
      <c r="T269" s="35">
        <v>301</v>
      </c>
      <c r="U269" s="35">
        <v>4106609</v>
      </c>
      <c r="V269" s="69" t="s">
        <v>363</v>
      </c>
    </row>
    <row r="274" spans="1:22">
      <c r="A274" s="17" t="s">
        <v>332</v>
      </c>
      <c r="B274" s="34" t="s">
        <v>333</v>
      </c>
      <c r="C274" s="17" t="s">
        <v>334</v>
      </c>
      <c r="D274" s="17" t="s">
        <v>335</v>
      </c>
      <c r="E274" s="17" t="s">
        <v>336</v>
      </c>
      <c r="F274" s="18" t="s">
        <v>337</v>
      </c>
      <c r="G274" s="17" t="s">
        <v>496</v>
      </c>
      <c r="H274" s="17" t="s">
        <v>339</v>
      </c>
      <c r="I274" s="24" t="s">
        <v>340</v>
      </c>
      <c r="J274" s="16" t="s">
        <v>497</v>
      </c>
      <c r="K274" s="16" t="s">
        <v>498</v>
      </c>
      <c r="L274" s="16" t="s">
        <v>499</v>
      </c>
      <c r="M274" s="25" t="s">
        <v>344</v>
      </c>
      <c r="N274" s="26" t="s">
        <v>500</v>
      </c>
      <c r="O274" s="27" t="s">
        <v>346</v>
      </c>
      <c r="P274" s="26" t="s">
        <v>347</v>
      </c>
      <c r="Q274" s="16" t="s">
        <v>348</v>
      </c>
      <c r="R274" s="16" t="s">
        <v>349</v>
      </c>
      <c r="S274" s="16" t="s">
        <v>501</v>
      </c>
      <c r="T274" s="16" t="s">
        <v>351</v>
      </c>
      <c r="U274" s="16" t="s">
        <v>352</v>
      </c>
      <c r="V274" s="24" t="s">
        <v>353</v>
      </c>
    </row>
    <row r="275" spans="1:22">
      <c r="A275" s="19">
        <v>43</v>
      </c>
      <c r="B275" s="20">
        <v>43304.5912152778</v>
      </c>
      <c r="C275" s="21">
        <v>43304</v>
      </c>
      <c r="D275" s="22">
        <v>30024287</v>
      </c>
      <c r="E275" s="22">
        <v>391</v>
      </c>
      <c r="F275" s="39">
        <v>1306.6</v>
      </c>
      <c r="G275" s="19">
        <v>803264659</v>
      </c>
      <c r="H275" s="19">
        <v>30351</v>
      </c>
      <c r="I275" s="28" t="s">
        <v>469</v>
      </c>
      <c r="J275" s="19">
        <v>1</v>
      </c>
      <c r="K275" s="19">
        <v>123</v>
      </c>
      <c r="L275" s="19">
        <v>12309</v>
      </c>
      <c r="M275" s="29">
        <v>1</v>
      </c>
      <c r="N275" s="30">
        <v>25</v>
      </c>
      <c r="O275" s="31">
        <v>25</v>
      </c>
      <c r="P275" s="30">
        <v>12.35</v>
      </c>
      <c r="Q275" s="19">
        <v>12.65</v>
      </c>
      <c r="R275" s="19" t="s">
        <v>156</v>
      </c>
      <c r="S275" s="19">
        <v>4188</v>
      </c>
      <c r="T275" s="19">
        <v>301</v>
      </c>
      <c r="U275" s="19">
        <v>4152645</v>
      </c>
      <c r="V275" s="28" t="s">
        <v>470</v>
      </c>
    </row>
    <row r="276" spans="1:22">
      <c r="A276" s="19">
        <v>44</v>
      </c>
      <c r="B276" s="20">
        <v>43304.5912152778</v>
      </c>
      <c r="C276" s="21">
        <v>43304</v>
      </c>
      <c r="D276" s="22">
        <v>30024287</v>
      </c>
      <c r="E276" s="22">
        <v>391</v>
      </c>
      <c r="F276" s="39">
        <v>1306.6</v>
      </c>
      <c r="G276" s="19">
        <v>803264393</v>
      </c>
      <c r="H276" s="19">
        <v>46836</v>
      </c>
      <c r="I276" s="28" t="s">
        <v>356</v>
      </c>
      <c r="J276" s="19">
        <v>1</v>
      </c>
      <c r="K276" s="19">
        <v>123</v>
      </c>
      <c r="L276" s="19">
        <v>12305</v>
      </c>
      <c r="M276" s="29">
        <v>14</v>
      </c>
      <c r="N276" s="30">
        <v>0</v>
      </c>
      <c r="O276" s="31">
        <v>0</v>
      </c>
      <c r="P276" s="30">
        <v>3.8</v>
      </c>
      <c r="Q276" s="19">
        <v>-53.2</v>
      </c>
      <c r="R276" s="19" t="s">
        <v>156</v>
      </c>
      <c r="S276" s="19">
        <v>4188</v>
      </c>
      <c r="T276" s="19">
        <v>301</v>
      </c>
      <c r="U276" s="19">
        <v>4161658</v>
      </c>
      <c r="V276" s="28" t="s">
        <v>404</v>
      </c>
    </row>
    <row r="277" spans="1:22">
      <c r="A277" s="19">
        <v>45</v>
      </c>
      <c r="B277" s="20">
        <v>43304.5912152778</v>
      </c>
      <c r="C277" s="21">
        <v>43304</v>
      </c>
      <c r="D277" s="22">
        <v>30024287</v>
      </c>
      <c r="E277" s="22">
        <v>391</v>
      </c>
      <c r="F277" s="39">
        <v>1306.6</v>
      </c>
      <c r="G277" s="19">
        <v>803264034</v>
      </c>
      <c r="H277" s="19">
        <v>47683</v>
      </c>
      <c r="I277" s="28" t="s">
        <v>358</v>
      </c>
      <c r="J277" s="19">
        <v>1</v>
      </c>
      <c r="K277" s="19">
        <v>105</v>
      </c>
      <c r="L277" s="19">
        <v>10505</v>
      </c>
      <c r="M277" s="29">
        <v>67</v>
      </c>
      <c r="N277" s="30">
        <v>17.8</v>
      </c>
      <c r="O277" s="31">
        <v>1192.6</v>
      </c>
      <c r="P277" s="30">
        <v>12.5</v>
      </c>
      <c r="Q277" s="19">
        <v>355.1</v>
      </c>
      <c r="R277" s="19" t="s">
        <v>156</v>
      </c>
      <c r="S277" s="19">
        <v>4188</v>
      </c>
      <c r="T277" s="19">
        <v>301</v>
      </c>
      <c r="U277" s="19">
        <v>4128556</v>
      </c>
      <c r="V277" s="28" t="s">
        <v>405</v>
      </c>
    </row>
    <row r="278" spans="1:22">
      <c r="A278" s="19">
        <v>46</v>
      </c>
      <c r="B278" s="20">
        <v>43304.5912152778</v>
      </c>
      <c r="C278" s="21">
        <v>43304</v>
      </c>
      <c r="D278" s="22">
        <v>30024287</v>
      </c>
      <c r="E278" s="22">
        <v>391</v>
      </c>
      <c r="F278" s="39">
        <v>1306.6</v>
      </c>
      <c r="G278" s="19">
        <v>803264738</v>
      </c>
      <c r="H278" s="19">
        <v>47683</v>
      </c>
      <c r="I278" s="28" t="s">
        <v>358</v>
      </c>
      <c r="J278" s="19">
        <v>1</v>
      </c>
      <c r="K278" s="19">
        <v>105</v>
      </c>
      <c r="L278" s="19">
        <v>10505</v>
      </c>
      <c r="M278" s="29">
        <v>5</v>
      </c>
      <c r="N278" s="30">
        <v>17.8</v>
      </c>
      <c r="O278" s="31">
        <v>89</v>
      </c>
      <c r="P278" s="30">
        <v>12.5</v>
      </c>
      <c r="Q278" s="19">
        <v>26.5</v>
      </c>
      <c r="R278" s="19" t="s">
        <v>156</v>
      </c>
      <c r="S278" s="19">
        <v>4188</v>
      </c>
      <c r="T278" s="19">
        <v>301</v>
      </c>
      <c r="U278" s="19">
        <v>4128876</v>
      </c>
      <c r="V278" s="28" t="s">
        <v>418</v>
      </c>
    </row>
    <row r="279" spans="1:22">
      <c r="A279" s="19">
        <v>47</v>
      </c>
      <c r="B279" s="20">
        <v>43304.5912152778</v>
      </c>
      <c r="C279" s="21">
        <v>43304</v>
      </c>
      <c r="D279" s="22">
        <v>30024287</v>
      </c>
      <c r="E279" s="22">
        <v>391</v>
      </c>
      <c r="F279" s="39">
        <v>1306.6</v>
      </c>
      <c r="G279" s="19">
        <v>803265007</v>
      </c>
      <c r="H279" s="19">
        <v>46836</v>
      </c>
      <c r="I279" s="28" t="s">
        <v>356</v>
      </c>
      <c r="J279" s="19">
        <v>1</v>
      </c>
      <c r="K279" s="19">
        <v>123</v>
      </c>
      <c r="L279" s="19">
        <v>12305</v>
      </c>
      <c r="M279" s="29">
        <v>10</v>
      </c>
      <c r="N279" s="30">
        <v>0</v>
      </c>
      <c r="O279" s="31">
        <v>0</v>
      </c>
      <c r="P279" s="30">
        <v>3.8</v>
      </c>
      <c r="Q279" s="19">
        <v>-38</v>
      </c>
      <c r="R279" s="19" t="s">
        <v>156</v>
      </c>
      <c r="S279" s="19">
        <v>4188</v>
      </c>
      <c r="T279" s="19">
        <v>301</v>
      </c>
      <c r="U279" s="19">
        <v>4157915</v>
      </c>
      <c r="V279" s="28" t="s">
        <v>463</v>
      </c>
    </row>
    <row r="280" spans="1:22">
      <c r="A280" s="35">
        <v>169</v>
      </c>
      <c r="B280" s="59">
        <v>43306.6656365741</v>
      </c>
      <c r="C280" s="60">
        <v>43306</v>
      </c>
      <c r="D280" s="35">
        <v>30059345</v>
      </c>
      <c r="E280" s="35">
        <v>391</v>
      </c>
      <c r="F280" s="61">
        <v>5075</v>
      </c>
      <c r="G280" s="35">
        <v>803969922</v>
      </c>
      <c r="H280" s="35">
        <v>47683</v>
      </c>
      <c r="I280" s="48" t="s">
        <v>358</v>
      </c>
      <c r="J280" s="32">
        <v>1</v>
      </c>
      <c r="K280" s="32">
        <v>105</v>
      </c>
      <c r="L280" s="32">
        <v>10505</v>
      </c>
      <c r="M280" s="49">
        <v>250</v>
      </c>
      <c r="N280" s="50">
        <v>14.49992</v>
      </c>
      <c r="O280" s="51">
        <v>3624.98</v>
      </c>
      <c r="P280" s="50">
        <v>12.5</v>
      </c>
      <c r="Q280" s="32">
        <v>499.98</v>
      </c>
      <c r="R280" s="32" t="s">
        <v>156</v>
      </c>
      <c r="S280" s="32">
        <v>4246</v>
      </c>
      <c r="T280" s="32">
        <v>301</v>
      </c>
      <c r="U280" s="32">
        <v>4162149</v>
      </c>
      <c r="V280" s="48" t="s">
        <v>502</v>
      </c>
    </row>
    <row r="281" spans="1:22">
      <c r="A281" s="35">
        <v>170</v>
      </c>
      <c r="B281" s="59">
        <v>43306.6656365741</v>
      </c>
      <c r="C281" s="60">
        <v>43306</v>
      </c>
      <c r="D281" s="35">
        <v>30059345</v>
      </c>
      <c r="E281" s="35">
        <v>391</v>
      </c>
      <c r="F281" s="61">
        <v>5075</v>
      </c>
      <c r="G281" s="35">
        <v>803969984</v>
      </c>
      <c r="H281" s="35">
        <v>47683</v>
      </c>
      <c r="I281" s="48" t="s">
        <v>358</v>
      </c>
      <c r="J281" s="32">
        <v>1</v>
      </c>
      <c r="K281" s="32">
        <v>105</v>
      </c>
      <c r="L281" s="32">
        <v>10505</v>
      </c>
      <c r="M281" s="49">
        <v>100</v>
      </c>
      <c r="N281" s="50">
        <v>14.5002</v>
      </c>
      <c r="O281" s="51">
        <v>1450.02</v>
      </c>
      <c r="P281" s="50">
        <v>12.5</v>
      </c>
      <c r="Q281" s="32">
        <v>200.02</v>
      </c>
      <c r="R281" s="32" t="s">
        <v>156</v>
      </c>
      <c r="S281" s="32">
        <v>4188</v>
      </c>
      <c r="T281" s="32">
        <v>301</v>
      </c>
      <c r="U281" s="32">
        <v>4162149</v>
      </c>
      <c r="V281" s="48" t="s">
        <v>502</v>
      </c>
    </row>
    <row r="282" spans="1:22">
      <c r="A282" s="22">
        <v>6</v>
      </c>
      <c r="B282" s="57">
        <v>43306.7321875</v>
      </c>
      <c r="C282" s="58">
        <v>43306</v>
      </c>
      <c r="D282" s="22">
        <v>30060276</v>
      </c>
      <c r="E282" s="22">
        <v>308</v>
      </c>
      <c r="F282" s="23">
        <v>4011.8</v>
      </c>
      <c r="G282" s="22">
        <v>803992355</v>
      </c>
      <c r="H282" s="22">
        <v>8091</v>
      </c>
      <c r="I282" s="28" t="s">
        <v>478</v>
      </c>
      <c r="J282" s="19">
        <v>4</v>
      </c>
      <c r="K282" s="19">
        <v>401</v>
      </c>
      <c r="L282" s="19">
        <v>40106</v>
      </c>
      <c r="M282" s="29">
        <v>0.6</v>
      </c>
      <c r="N282" s="30">
        <v>100</v>
      </c>
      <c r="O282" s="31">
        <v>60</v>
      </c>
      <c r="P282" s="30">
        <v>77</v>
      </c>
      <c r="Q282" s="19">
        <v>13.8</v>
      </c>
      <c r="R282" s="19" t="s">
        <v>156</v>
      </c>
      <c r="S282" s="19">
        <v>9967</v>
      </c>
      <c r="T282" s="19">
        <v>301</v>
      </c>
      <c r="U282" s="19">
        <v>4148380</v>
      </c>
      <c r="V282" s="28" t="s">
        <v>479</v>
      </c>
    </row>
    <row r="283" spans="1:22">
      <c r="A283" s="22">
        <v>7</v>
      </c>
      <c r="B283" s="57">
        <v>43306.7321875</v>
      </c>
      <c r="C283" s="58">
        <v>43306</v>
      </c>
      <c r="D283" s="22">
        <v>30060276</v>
      </c>
      <c r="E283" s="22">
        <v>308</v>
      </c>
      <c r="F283" s="23">
        <v>4011.8</v>
      </c>
      <c r="G283" s="22">
        <v>803994408</v>
      </c>
      <c r="H283" s="22">
        <v>84205</v>
      </c>
      <c r="I283" s="28" t="s">
        <v>503</v>
      </c>
      <c r="J283" s="19">
        <v>1</v>
      </c>
      <c r="K283" s="19">
        <v>123</v>
      </c>
      <c r="L283" s="19">
        <v>12309</v>
      </c>
      <c r="M283" s="29">
        <v>1</v>
      </c>
      <c r="N283" s="30">
        <v>16.8</v>
      </c>
      <c r="O283" s="31">
        <v>16.8</v>
      </c>
      <c r="P283" s="30">
        <v>8.4</v>
      </c>
      <c r="Q283" s="19">
        <v>8.4</v>
      </c>
      <c r="R283" s="19" t="s">
        <v>156</v>
      </c>
      <c r="S283" s="19">
        <v>9200</v>
      </c>
      <c r="T283" s="19">
        <v>301</v>
      </c>
      <c r="U283" s="19">
        <v>4152285</v>
      </c>
      <c r="V283" s="28" t="s">
        <v>504</v>
      </c>
    </row>
    <row r="284" spans="1:22">
      <c r="A284" s="22">
        <v>8</v>
      </c>
      <c r="B284" s="57">
        <v>43306.7321875</v>
      </c>
      <c r="C284" s="58">
        <v>43306</v>
      </c>
      <c r="D284" s="22">
        <v>30060276</v>
      </c>
      <c r="E284" s="22">
        <v>308</v>
      </c>
      <c r="F284" s="23">
        <v>4011.8</v>
      </c>
      <c r="G284" s="22">
        <v>803994453</v>
      </c>
      <c r="H284" s="22">
        <v>84205</v>
      </c>
      <c r="I284" s="28" t="s">
        <v>503</v>
      </c>
      <c r="J284" s="19">
        <v>1</v>
      </c>
      <c r="K284" s="19">
        <v>123</v>
      </c>
      <c r="L284" s="19">
        <v>12309</v>
      </c>
      <c r="M284" s="29">
        <v>1</v>
      </c>
      <c r="N284" s="30">
        <v>16.8</v>
      </c>
      <c r="O284" s="31">
        <v>16.8</v>
      </c>
      <c r="P284" s="30">
        <v>8.4</v>
      </c>
      <c r="Q284" s="19">
        <v>8.4</v>
      </c>
      <c r="R284" s="19" t="s">
        <v>156</v>
      </c>
      <c r="S284" s="19">
        <v>9200</v>
      </c>
      <c r="T284" s="19">
        <v>301</v>
      </c>
      <c r="U284" s="19">
        <v>4160050</v>
      </c>
      <c r="V284" s="28" t="s">
        <v>505</v>
      </c>
    </row>
    <row r="285" spans="1:22">
      <c r="A285" s="22">
        <v>9</v>
      </c>
      <c r="B285" s="57">
        <v>43306.7321875</v>
      </c>
      <c r="C285" s="58">
        <v>43306</v>
      </c>
      <c r="D285" s="22">
        <v>30060276</v>
      </c>
      <c r="E285" s="22">
        <v>308</v>
      </c>
      <c r="F285" s="23">
        <v>4011.8</v>
      </c>
      <c r="G285" s="22">
        <v>803994357</v>
      </c>
      <c r="H285" s="22">
        <v>84205</v>
      </c>
      <c r="I285" s="28" t="s">
        <v>503</v>
      </c>
      <c r="J285" s="19">
        <v>1</v>
      </c>
      <c r="K285" s="19">
        <v>123</v>
      </c>
      <c r="L285" s="19">
        <v>12309</v>
      </c>
      <c r="M285" s="29">
        <v>5</v>
      </c>
      <c r="N285" s="30">
        <v>16.8</v>
      </c>
      <c r="O285" s="31">
        <v>84</v>
      </c>
      <c r="P285" s="30">
        <v>8.4</v>
      </c>
      <c r="Q285" s="19">
        <v>42</v>
      </c>
      <c r="R285" s="19" t="s">
        <v>156</v>
      </c>
      <c r="S285" s="19">
        <v>9200</v>
      </c>
      <c r="T285" s="19">
        <v>301</v>
      </c>
      <c r="U285" s="19">
        <v>4143238</v>
      </c>
      <c r="V285" s="28" t="s">
        <v>506</v>
      </c>
    </row>
    <row r="286" spans="1:22">
      <c r="A286" s="22">
        <v>10</v>
      </c>
      <c r="B286" s="57">
        <v>43306.7321875</v>
      </c>
      <c r="C286" s="58">
        <v>43306</v>
      </c>
      <c r="D286" s="22">
        <v>30060276</v>
      </c>
      <c r="E286" s="22">
        <v>308</v>
      </c>
      <c r="F286" s="23">
        <v>4011.8</v>
      </c>
      <c r="G286" s="22">
        <v>803994223</v>
      </c>
      <c r="H286" s="22">
        <v>1825</v>
      </c>
      <c r="I286" s="28" t="s">
        <v>507</v>
      </c>
      <c r="J286" s="19">
        <v>1</v>
      </c>
      <c r="K286" s="19">
        <v>125</v>
      </c>
      <c r="L286" s="19">
        <v>12501</v>
      </c>
      <c r="M286" s="29">
        <v>3</v>
      </c>
      <c r="N286" s="30">
        <v>6</v>
      </c>
      <c r="O286" s="31">
        <v>18</v>
      </c>
      <c r="P286" s="30">
        <v>4.9</v>
      </c>
      <c r="Q286" s="19">
        <v>3.3</v>
      </c>
      <c r="R286" s="19" t="s">
        <v>156</v>
      </c>
      <c r="S286" s="19">
        <v>9200</v>
      </c>
      <c r="T286" s="19">
        <v>301</v>
      </c>
      <c r="U286" s="19">
        <v>4156154</v>
      </c>
      <c r="V286" s="28" t="s">
        <v>508</v>
      </c>
    </row>
    <row r="287" spans="1:22">
      <c r="A287" s="22">
        <v>11</v>
      </c>
      <c r="B287" s="57">
        <v>43306.7321875</v>
      </c>
      <c r="C287" s="58">
        <v>43306</v>
      </c>
      <c r="D287" s="22">
        <v>30060276</v>
      </c>
      <c r="E287" s="22">
        <v>308</v>
      </c>
      <c r="F287" s="23">
        <v>4011.8</v>
      </c>
      <c r="G287" s="22">
        <v>803994270</v>
      </c>
      <c r="H287" s="22">
        <v>1825</v>
      </c>
      <c r="I287" s="28" t="s">
        <v>507</v>
      </c>
      <c r="J287" s="19">
        <v>1</v>
      </c>
      <c r="K287" s="19">
        <v>125</v>
      </c>
      <c r="L287" s="19">
        <v>12501</v>
      </c>
      <c r="M287" s="29">
        <v>1</v>
      </c>
      <c r="N287" s="30">
        <v>6</v>
      </c>
      <c r="O287" s="31">
        <v>6</v>
      </c>
      <c r="P287" s="30">
        <v>4.9</v>
      </c>
      <c r="Q287" s="19">
        <v>1.1</v>
      </c>
      <c r="R287" s="19" t="s">
        <v>156</v>
      </c>
      <c r="S287" s="19">
        <v>9200</v>
      </c>
      <c r="T287" s="19">
        <v>301</v>
      </c>
      <c r="U287" s="19">
        <v>4147173</v>
      </c>
      <c r="V287" s="28" t="s">
        <v>509</v>
      </c>
    </row>
    <row r="288" spans="1:22">
      <c r="A288" s="22">
        <v>12</v>
      </c>
      <c r="B288" s="57">
        <v>43306.7321875</v>
      </c>
      <c r="C288" s="58">
        <v>43306</v>
      </c>
      <c r="D288" s="22">
        <v>30060276</v>
      </c>
      <c r="E288" s="22">
        <v>308</v>
      </c>
      <c r="F288" s="23">
        <v>4011.8</v>
      </c>
      <c r="G288" s="22">
        <v>803994150</v>
      </c>
      <c r="H288" s="22">
        <v>1825</v>
      </c>
      <c r="I288" s="28" t="s">
        <v>507</v>
      </c>
      <c r="J288" s="19">
        <v>1</v>
      </c>
      <c r="K288" s="19">
        <v>125</v>
      </c>
      <c r="L288" s="19">
        <v>12501</v>
      </c>
      <c r="M288" s="29">
        <v>4</v>
      </c>
      <c r="N288" s="30">
        <v>6</v>
      </c>
      <c r="O288" s="31">
        <v>24</v>
      </c>
      <c r="P288" s="30">
        <v>4.9023</v>
      </c>
      <c r="Q288" s="19">
        <v>4.3908</v>
      </c>
      <c r="R288" s="19" t="s">
        <v>156</v>
      </c>
      <c r="S288" s="19">
        <v>9200</v>
      </c>
      <c r="T288" s="19">
        <v>301</v>
      </c>
      <c r="U288" s="19">
        <v>4098123</v>
      </c>
      <c r="V288" s="28" t="s">
        <v>510</v>
      </c>
    </row>
    <row r="289" spans="1:22">
      <c r="A289" s="22">
        <v>13</v>
      </c>
      <c r="B289" s="57">
        <v>43306.7321875</v>
      </c>
      <c r="C289" s="58">
        <v>43306</v>
      </c>
      <c r="D289" s="22">
        <v>30060276</v>
      </c>
      <c r="E289" s="22">
        <v>308</v>
      </c>
      <c r="F289" s="23">
        <v>4011.8</v>
      </c>
      <c r="G289" s="22">
        <v>803993140</v>
      </c>
      <c r="H289" s="22">
        <v>141815</v>
      </c>
      <c r="I289" s="28" t="s">
        <v>511</v>
      </c>
      <c r="J289" s="19">
        <v>1</v>
      </c>
      <c r="K289" s="19">
        <v>123</v>
      </c>
      <c r="L289" s="19">
        <v>12314</v>
      </c>
      <c r="M289" s="29">
        <v>4</v>
      </c>
      <c r="N289" s="30">
        <v>52</v>
      </c>
      <c r="O289" s="31">
        <v>208</v>
      </c>
      <c r="P289" s="30">
        <v>25.3</v>
      </c>
      <c r="Q289" s="19">
        <v>106.8</v>
      </c>
      <c r="R289" s="19" t="s">
        <v>156</v>
      </c>
      <c r="S289" s="19">
        <v>9967</v>
      </c>
      <c r="T289" s="19">
        <v>301</v>
      </c>
      <c r="U289" s="19">
        <v>4119457</v>
      </c>
      <c r="V289" s="28" t="s">
        <v>512</v>
      </c>
    </row>
    <row r="290" spans="1:22">
      <c r="A290" s="22">
        <v>14</v>
      </c>
      <c r="B290" s="57">
        <v>43306.7321875</v>
      </c>
      <c r="C290" s="58">
        <v>43306</v>
      </c>
      <c r="D290" s="22">
        <v>30060276</v>
      </c>
      <c r="E290" s="22">
        <v>308</v>
      </c>
      <c r="F290" s="23">
        <v>4011.8</v>
      </c>
      <c r="G290" s="22">
        <v>803993198</v>
      </c>
      <c r="H290" s="22">
        <v>141815</v>
      </c>
      <c r="I290" s="28" t="s">
        <v>511</v>
      </c>
      <c r="J290" s="19">
        <v>1</v>
      </c>
      <c r="K290" s="19">
        <v>123</v>
      </c>
      <c r="L290" s="19">
        <v>12314</v>
      </c>
      <c r="M290" s="29">
        <v>1</v>
      </c>
      <c r="N290" s="30">
        <v>52</v>
      </c>
      <c r="O290" s="31">
        <v>52</v>
      </c>
      <c r="P290" s="30">
        <v>25.3</v>
      </c>
      <c r="Q290" s="19">
        <v>26.7</v>
      </c>
      <c r="R290" s="19" t="s">
        <v>156</v>
      </c>
      <c r="S290" s="19">
        <v>4089</v>
      </c>
      <c r="T290" s="19">
        <v>301</v>
      </c>
      <c r="U290" s="19">
        <v>4140936</v>
      </c>
      <c r="V290" s="28" t="s">
        <v>513</v>
      </c>
    </row>
    <row r="291" spans="1:22">
      <c r="A291" s="22">
        <v>15</v>
      </c>
      <c r="B291" s="57">
        <v>43306.7321875</v>
      </c>
      <c r="C291" s="58">
        <v>43306</v>
      </c>
      <c r="D291" s="22">
        <v>30060276</v>
      </c>
      <c r="E291" s="22">
        <v>308</v>
      </c>
      <c r="F291" s="23">
        <v>4011.8</v>
      </c>
      <c r="G291" s="22">
        <v>803993130</v>
      </c>
      <c r="H291" s="22">
        <v>141815</v>
      </c>
      <c r="I291" s="28" t="s">
        <v>511</v>
      </c>
      <c r="J291" s="19">
        <v>1</v>
      </c>
      <c r="K291" s="19">
        <v>123</v>
      </c>
      <c r="L291" s="19">
        <v>12314</v>
      </c>
      <c r="M291" s="29">
        <v>10</v>
      </c>
      <c r="N291" s="30">
        <v>52</v>
      </c>
      <c r="O291" s="31">
        <v>520</v>
      </c>
      <c r="P291" s="30">
        <v>25.3</v>
      </c>
      <c r="Q291" s="19">
        <v>267</v>
      </c>
      <c r="R291" s="19" t="s">
        <v>156</v>
      </c>
      <c r="S291" s="19">
        <v>4089</v>
      </c>
      <c r="T291" s="19">
        <v>301</v>
      </c>
      <c r="U291" s="19">
        <v>4146512</v>
      </c>
      <c r="V291" s="28" t="s">
        <v>514</v>
      </c>
    </row>
    <row r="292" spans="1:22">
      <c r="A292" s="22">
        <v>16</v>
      </c>
      <c r="B292" s="57">
        <v>43306.7321875</v>
      </c>
      <c r="C292" s="58">
        <v>43306</v>
      </c>
      <c r="D292" s="22">
        <v>30060276</v>
      </c>
      <c r="E292" s="22">
        <v>308</v>
      </c>
      <c r="F292" s="23">
        <v>4011.8</v>
      </c>
      <c r="G292" s="22">
        <v>803993892</v>
      </c>
      <c r="H292" s="22">
        <v>1825</v>
      </c>
      <c r="I292" s="28" t="s">
        <v>507</v>
      </c>
      <c r="J292" s="19">
        <v>1</v>
      </c>
      <c r="K292" s="19">
        <v>125</v>
      </c>
      <c r="L292" s="19">
        <v>12501</v>
      </c>
      <c r="M292" s="29">
        <v>5</v>
      </c>
      <c r="N292" s="30">
        <v>6</v>
      </c>
      <c r="O292" s="31">
        <v>30</v>
      </c>
      <c r="P292" s="30">
        <v>4.9</v>
      </c>
      <c r="Q292" s="19">
        <v>5.5</v>
      </c>
      <c r="R292" s="19" t="s">
        <v>156</v>
      </c>
      <c r="S292" s="19">
        <v>9200</v>
      </c>
      <c r="T292" s="19">
        <v>301</v>
      </c>
      <c r="U292" s="19">
        <v>4156154</v>
      </c>
      <c r="V292" s="28" t="s">
        <v>508</v>
      </c>
    </row>
    <row r="293" spans="1:22">
      <c r="A293" s="22">
        <v>17</v>
      </c>
      <c r="B293" s="57">
        <v>43306.7321875</v>
      </c>
      <c r="C293" s="58">
        <v>43306</v>
      </c>
      <c r="D293" s="22">
        <v>30060276</v>
      </c>
      <c r="E293" s="22">
        <v>308</v>
      </c>
      <c r="F293" s="23">
        <v>4011.8</v>
      </c>
      <c r="G293" s="22">
        <v>803994230</v>
      </c>
      <c r="H293" s="22">
        <v>1825</v>
      </c>
      <c r="I293" s="28" t="s">
        <v>507</v>
      </c>
      <c r="J293" s="19">
        <v>1</v>
      </c>
      <c r="K293" s="19">
        <v>125</v>
      </c>
      <c r="L293" s="19">
        <v>12501</v>
      </c>
      <c r="M293" s="29">
        <v>1</v>
      </c>
      <c r="N293" s="30">
        <v>6</v>
      </c>
      <c r="O293" s="31">
        <v>6</v>
      </c>
      <c r="P293" s="30">
        <v>5</v>
      </c>
      <c r="Q293" s="19">
        <v>1</v>
      </c>
      <c r="R293" s="19" t="s">
        <v>156</v>
      </c>
      <c r="S293" s="19">
        <v>9200</v>
      </c>
      <c r="T293" s="19">
        <v>301</v>
      </c>
      <c r="U293" s="19">
        <v>4098123</v>
      </c>
      <c r="V293" s="28" t="s">
        <v>510</v>
      </c>
    </row>
    <row r="294" spans="1:22">
      <c r="A294" s="22">
        <v>18</v>
      </c>
      <c r="B294" s="57">
        <v>43306.7321875</v>
      </c>
      <c r="C294" s="58">
        <v>43306</v>
      </c>
      <c r="D294" s="22">
        <v>30060276</v>
      </c>
      <c r="E294" s="22">
        <v>308</v>
      </c>
      <c r="F294" s="23">
        <v>4011.8</v>
      </c>
      <c r="G294" s="22">
        <v>803992478</v>
      </c>
      <c r="H294" s="22">
        <v>15315</v>
      </c>
      <c r="I294" s="28" t="s">
        <v>436</v>
      </c>
      <c r="J294" s="19">
        <v>4</v>
      </c>
      <c r="K294" s="19">
        <v>401</v>
      </c>
      <c r="L294" s="19">
        <v>40102</v>
      </c>
      <c r="M294" s="29">
        <v>0.7</v>
      </c>
      <c r="N294" s="30">
        <v>35</v>
      </c>
      <c r="O294" s="31">
        <v>24.5</v>
      </c>
      <c r="P294" s="30">
        <v>29</v>
      </c>
      <c r="Q294" s="19">
        <v>4.2</v>
      </c>
      <c r="R294" s="19" t="s">
        <v>156</v>
      </c>
      <c r="S294" s="19">
        <v>9967</v>
      </c>
      <c r="T294" s="19">
        <v>301</v>
      </c>
      <c r="U294" s="19">
        <v>4151966</v>
      </c>
      <c r="V294" s="28" t="s">
        <v>515</v>
      </c>
    </row>
    <row r="295" spans="1:22">
      <c r="A295" s="22">
        <v>19</v>
      </c>
      <c r="B295" s="57">
        <v>43306.7321875</v>
      </c>
      <c r="C295" s="58">
        <v>43306</v>
      </c>
      <c r="D295" s="22">
        <v>30060276</v>
      </c>
      <c r="E295" s="22">
        <v>308</v>
      </c>
      <c r="F295" s="23">
        <v>4011.8</v>
      </c>
      <c r="G295" s="22">
        <v>803992387</v>
      </c>
      <c r="H295" s="22">
        <v>152725</v>
      </c>
      <c r="I295" s="28" t="s">
        <v>472</v>
      </c>
      <c r="J295" s="19">
        <v>4</v>
      </c>
      <c r="K295" s="19">
        <v>401</v>
      </c>
      <c r="L295" s="19">
        <v>40115</v>
      </c>
      <c r="M295" s="29">
        <v>14</v>
      </c>
      <c r="N295" s="30">
        <v>5.5</v>
      </c>
      <c r="O295" s="31">
        <v>77</v>
      </c>
      <c r="P295" s="30">
        <v>2.75</v>
      </c>
      <c r="Q295" s="19">
        <v>38.5</v>
      </c>
      <c r="R295" s="19" t="s">
        <v>156</v>
      </c>
      <c r="S295" s="19">
        <v>9967</v>
      </c>
      <c r="T295" s="19">
        <v>301</v>
      </c>
      <c r="U295" s="19">
        <v>4157877</v>
      </c>
      <c r="V295" s="28" t="s">
        <v>516</v>
      </c>
    </row>
    <row r="296" spans="1:22">
      <c r="A296" s="22">
        <v>20</v>
      </c>
      <c r="B296" s="57">
        <v>43306.7321875</v>
      </c>
      <c r="C296" s="58">
        <v>43306</v>
      </c>
      <c r="D296" s="22">
        <v>30060276</v>
      </c>
      <c r="E296" s="22">
        <v>308</v>
      </c>
      <c r="F296" s="23">
        <v>4011.8</v>
      </c>
      <c r="G296" s="22">
        <v>803992460</v>
      </c>
      <c r="H296" s="22">
        <v>152725</v>
      </c>
      <c r="I296" s="28" t="s">
        <v>472</v>
      </c>
      <c r="J296" s="19">
        <v>4</v>
      </c>
      <c r="K296" s="19">
        <v>401</v>
      </c>
      <c r="L296" s="19">
        <v>40115</v>
      </c>
      <c r="M296" s="29">
        <v>4</v>
      </c>
      <c r="N296" s="30">
        <v>5.5</v>
      </c>
      <c r="O296" s="31">
        <v>22</v>
      </c>
      <c r="P296" s="30">
        <v>2.75</v>
      </c>
      <c r="Q296" s="19">
        <v>11</v>
      </c>
      <c r="R296" s="19" t="s">
        <v>156</v>
      </c>
      <c r="S296" s="19">
        <v>9967</v>
      </c>
      <c r="T296" s="19">
        <v>301</v>
      </c>
      <c r="U296" s="19">
        <v>4161956</v>
      </c>
      <c r="V296" s="28" t="s">
        <v>517</v>
      </c>
    </row>
    <row r="297" spans="1:22">
      <c r="A297" s="22">
        <v>21</v>
      </c>
      <c r="B297" s="57">
        <v>43306.7321875</v>
      </c>
      <c r="C297" s="58">
        <v>43306</v>
      </c>
      <c r="D297" s="22">
        <v>30060276</v>
      </c>
      <c r="E297" s="22">
        <v>308</v>
      </c>
      <c r="F297" s="23">
        <v>4011.8</v>
      </c>
      <c r="G297" s="22">
        <v>803992606</v>
      </c>
      <c r="H297" s="22">
        <v>74054</v>
      </c>
      <c r="I297" s="28" t="s">
        <v>376</v>
      </c>
      <c r="J297" s="19">
        <v>4</v>
      </c>
      <c r="K297" s="19">
        <v>401</v>
      </c>
      <c r="L297" s="19">
        <v>40101</v>
      </c>
      <c r="M297" s="29">
        <v>34</v>
      </c>
      <c r="N297" s="30">
        <v>6</v>
      </c>
      <c r="O297" s="31">
        <v>204</v>
      </c>
      <c r="P297" s="30">
        <v>4.9</v>
      </c>
      <c r="Q297" s="19">
        <v>37.4</v>
      </c>
      <c r="R297" s="19" t="s">
        <v>156</v>
      </c>
      <c r="S297" s="19">
        <v>9967</v>
      </c>
      <c r="T297" s="19">
        <v>301</v>
      </c>
      <c r="U297" s="19">
        <v>4154464</v>
      </c>
      <c r="V297" s="28" t="s">
        <v>518</v>
      </c>
    </row>
    <row r="298" spans="1:22">
      <c r="A298" s="22">
        <v>22</v>
      </c>
      <c r="B298" s="57">
        <v>43306.7321875</v>
      </c>
      <c r="C298" s="58">
        <v>43306</v>
      </c>
      <c r="D298" s="22">
        <v>30060276</v>
      </c>
      <c r="E298" s="22">
        <v>308</v>
      </c>
      <c r="F298" s="23">
        <v>4011.8</v>
      </c>
      <c r="G298" s="22">
        <v>803992653</v>
      </c>
      <c r="H298" s="22">
        <v>74054</v>
      </c>
      <c r="I298" s="28" t="s">
        <v>376</v>
      </c>
      <c r="J298" s="19">
        <v>4</v>
      </c>
      <c r="K298" s="19">
        <v>401</v>
      </c>
      <c r="L298" s="19">
        <v>40101</v>
      </c>
      <c r="M298" s="29">
        <v>1</v>
      </c>
      <c r="N298" s="30">
        <v>6</v>
      </c>
      <c r="O298" s="31">
        <v>6</v>
      </c>
      <c r="P298" s="30">
        <v>3.7</v>
      </c>
      <c r="Q298" s="19">
        <v>2.3</v>
      </c>
      <c r="R298" s="19" t="s">
        <v>156</v>
      </c>
      <c r="S298" s="19">
        <v>9967</v>
      </c>
      <c r="T298" s="19">
        <v>301</v>
      </c>
      <c r="U298" s="19">
        <v>4139759</v>
      </c>
      <c r="V298" s="28" t="s">
        <v>519</v>
      </c>
    </row>
    <row r="299" spans="1:22">
      <c r="A299" s="22">
        <v>23</v>
      </c>
      <c r="B299" s="57">
        <v>43306.7321875</v>
      </c>
      <c r="C299" s="58">
        <v>43306</v>
      </c>
      <c r="D299" s="22">
        <v>30060276</v>
      </c>
      <c r="E299" s="22">
        <v>308</v>
      </c>
      <c r="F299" s="23">
        <v>4011.8</v>
      </c>
      <c r="G299" s="22">
        <v>803992689</v>
      </c>
      <c r="H299" s="22">
        <v>30352</v>
      </c>
      <c r="I299" s="28" t="s">
        <v>469</v>
      </c>
      <c r="J299" s="19">
        <v>1</v>
      </c>
      <c r="K299" s="19">
        <v>123</v>
      </c>
      <c r="L299" s="19">
        <v>12309</v>
      </c>
      <c r="M299" s="29">
        <v>35</v>
      </c>
      <c r="N299" s="30">
        <v>6</v>
      </c>
      <c r="O299" s="31">
        <v>210</v>
      </c>
      <c r="P299" s="30">
        <v>3.23</v>
      </c>
      <c r="Q299" s="19">
        <v>96.95</v>
      </c>
      <c r="R299" s="19" t="s">
        <v>156</v>
      </c>
      <c r="S299" s="19">
        <v>9967</v>
      </c>
      <c r="T299" s="19">
        <v>301</v>
      </c>
      <c r="U299" s="19">
        <v>4163087</v>
      </c>
      <c r="V299" s="28" t="s">
        <v>520</v>
      </c>
    </row>
    <row r="300" spans="1:22">
      <c r="A300" s="22">
        <v>24</v>
      </c>
      <c r="B300" s="57">
        <v>43306.7321875</v>
      </c>
      <c r="C300" s="58">
        <v>43306</v>
      </c>
      <c r="D300" s="22">
        <v>30060276</v>
      </c>
      <c r="E300" s="22">
        <v>308</v>
      </c>
      <c r="F300" s="23">
        <v>4011.8</v>
      </c>
      <c r="G300" s="22">
        <v>803993767</v>
      </c>
      <c r="H300" s="22">
        <v>11731</v>
      </c>
      <c r="I300" s="28" t="s">
        <v>429</v>
      </c>
      <c r="J300" s="19">
        <v>1</v>
      </c>
      <c r="K300" s="19">
        <v>125</v>
      </c>
      <c r="L300" s="19">
        <v>12501</v>
      </c>
      <c r="M300" s="29">
        <v>1</v>
      </c>
      <c r="N300" s="30">
        <v>32.8</v>
      </c>
      <c r="O300" s="31">
        <v>32.8</v>
      </c>
      <c r="P300" s="30">
        <v>26.7</v>
      </c>
      <c r="Q300" s="19">
        <v>6.1</v>
      </c>
      <c r="R300" s="19" t="s">
        <v>156</v>
      </c>
      <c r="S300" s="19">
        <v>9200</v>
      </c>
      <c r="T300" s="19">
        <v>301</v>
      </c>
      <c r="U300" s="19">
        <v>4124787</v>
      </c>
      <c r="V300" s="28" t="s">
        <v>521</v>
      </c>
    </row>
    <row r="301" spans="1:22">
      <c r="A301" s="22">
        <v>25</v>
      </c>
      <c r="B301" s="57">
        <v>43306.7321875</v>
      </c>
      <c r="C301" s="58">
        <v>43306</v>
      </c>
      <c r="D301" s="22">
        <v>30060276</v>
      </c>
      <c r="E301" s="22">
        <v>308</v>
      </c>
      <c r="F301" s="23">
        <v>4011.8</v>
      </c>
      <c r="G301" s="22">
        <v>803993777</v>
      </c>
      <c r="H301" s="22">
        <v>11731</v>
      </c>
      <c r="I301" s="28" t="s">
        <v>429</v>
      </c>
      <c r="J301" s="19">
        <v>1</v>
      </c>
      <c r="K301" s="19">
        <v>125</v>
      </c>
      <c r="L301" s="19">
        <v>12501</v>
      </c>
      <c r="M301" s="29">
        <v>1</v>
      </c>
      <c r="N301" s="30">
        <v>32.8</v>
      </c>
      <c r="O301" s="31">
        <v>32.8</v>
      </c>
      <c r="P301" s="30">
        <v>26.5</v>
      </c>
      <c r="Q301" s="19">
        <v>6.3</v>
      </c>
      <c r="R301" s="19" t="s">
        <v>156</v>
      </c>
      <c r="S301" s="19">
        <v>9200</v>
      </c>
      <c r="T301" s="19">
        <v>301</v>
      </c>
      <c r="U301" s="19">
        <v>4146719</v>
      </c>
      <c r="V301" s="28" t="s">
        <v>522</v>
      </c>
    </row>
    <row r="302" spans="1:22">
      <c r="A302" s="22">
        <v>26</v>
      </c>
      <c r="B302" s="57">
        <v>43306.7321875</v>
      </c>
      <c r="C302" s="58">
        <v>43306</v>
      </c>
      <c r="D302" s="22">
        <v>30060276</v>
      </c>
      <c r="E302" s="22">
        <v>308</v>
      </c>
      <c r="F302" s="23">
        <v>4011.8</v>
      </c>
      <c r="G302" s="22">
        <v>804006331</v>
      </c>
      <c r="H302" s="22">
        <v>11731</v>
      </c>
      <c r="I302" s="28" t="s">
        <v>429</v>
      </c>
      <c r="J302" s="19">
        <v>1</v>
      </c>
      <c r="K302" s="19">
        <v>125</v>
      </c>
      <c r="L302" s="19">
        <v>12501</v>
      </c>
      <c r="M302" s="29">
        <v>1</v>
      </c>
      <c r="N302" s="30">
        <v>32.8</v>
      </c>
      <c r="O302" s="31">
        <v>32.8</v>
      </c>
      <c r="P302" s="30">
        <v>27.8</v>
      </c>
      <c r="Q302" s="19">
        <v>5</v>
      </c>
      <c r="R302" s="19" t="s">
        <v>156</v>
      </c>
      <c r="S302" s="19">
        <v>9200</v>
      </c>
      <c r="T302" s="19">
        <v>301</v>
      </c>
      <c r="U302" s="19">
        <v>4161162</v>
      </c>
      <c r="V302" s="28" t="s">
        <v>431</v>
      </c>
    </row>
    <row r="303" spans="1:22">
      <c r="A303" s="22">
        <v>27</v>
      </c>
      <c r="B303" s="57">
        <v>43306.7321875</v>
      </c>
      <c r="C303" s="58">
        <v>43306</v>
      </c>
      <c r="D303" s="22">
        <v>30060276</v>
      </c>
      <c r="E303" s="22">
        <v>308</v>
      </c>
      <c r="F303" s="23">
        <v>4011.8</v>
      </c>
      <c r="G303" s="22">
        <v>803993802</v>
      </c>
      <c r="H303" s="22">
        <v>11731</v>
      </c>
      <c r="I303" s="28" t="s">
        <v>429</v>
      </c>
      <c r="J303" s="19">
        <v>1</v>
      </c>
      <c r="K303" s="19">
        <v>125</v>
      </c>
      <c r="L303" s="19">
        <v>12501</v>
      </c>
      <c r="M303" s="29">
        <v>1</v>
      </c>
      <c r="N303" s="30">
        <v>32.8</v>
      </c>
      <c r="O303" s="31">
        <v>32.8</v>
      </c>
      <c r="P303" s="30">
        <v>29.2</v>
      </c>
      <c r="Q303" s="19">
        <v>3.6</v>
      </c>
      <c r="R303" s="19" t="s">
        <v>156</v>
      </c>
      <c r="S303" s="19">
        <v>9200</v>
      </c>
      <c r="T303" s="19">
        <v>301</v>
      </c>
      <c r="U303" s="19">
        <v>4141052</v>
      </c>
      <c r="V303" s="28" t="s">
        <v>430</v>
      </c>
    </row>
    <row r="304" spans="1:22">
      <c r="A304" s="22">
        <v>28</v>
      </c>
      <c r="B304" s="57">
        <v>43306.7321875</v>
      </c>
      <c r="C304" s="58">
        <v>43306</v>
      </c>
      <c r="D304" s="22">
        <v>30060276</v>
      </c>
      <c r="E304" s="22">
        <v>308</v>
      </c>
      <c r="F304" s="23">
        <v>4011.8</v>
      </c>
      <c r="G304" s="22">
        <v>803993694</v>
      </c>
      <c r="H304" s="22">
        <v>11731</v>
      </c>
      <c r="I304" s="28" t="s">
        <v>429</v>
      </c>
      <c r="J304" s="19">
        <v>1</v>
      </c>
      <c r="K304" s="19">
        <v>125</v>
      </c>
      <c r="L304" s="19">
        <v>12501</v>
      </c>
      <c r="M304" s="29">
        <v>8</v>
      </c>
      <c r="N304" s="30">
        <v>32.8</v>
      </c>
      <c r="O304" s="31">
        <v>262.4</v>
      </c>
      <c r="P304" s="30">
        <v>26.4</v>
      </c>
      <c r="Q304" s="19">
        <v>51.2</v>
      </c>
      <c r="R304" s="19" t="s">
        <v>156</v>
      </c>
      <c r="S304" s="19">
        <v>9200</v>
      </c>
      <c r="T304" s="19">
        <v>301</v>
      </c>
      <c r="U304" s="19">
        <v>4124787</v>
      </c>
      <c r="V304" s="28" t="s">
        <v>521</v>
      </c>
    </row>
    <row r="305" spans="1:22">
      <c r="A305" s="22">
        <v>29</v>
      </c>
      <c r="B305" s="57">
        <v>43306.7321875</v>
      </c>
      <c r="C305" s="58">
        <v>43306</v>
      </c>
      <c r="D305" s="22">
        <v>30060276</v>
      </c>
      <c r="E305" s="22">
        <v>308</v>
      </c>
      <c r="F305" s="23">
        <v>4011.8</v>
      </c>
      <c r="G305" s="22">
        <v>803993741</v>
      </c>
      <c r="H305" s="22">
        <v>11731</v>
      </c>
      <c r="I305" s="28" t="s">
        <v>429</v>
      </c>
      <c r="J305" s="19">
        <v>1</v>
      </c>
      <c r="K305" s="19">
        <v>125</v>
      </c>
      <c r="L305" s="19">
        <v>12501</v>
      </c>
      <c r="M305" s="29">
        <v>2</v>
      </c>
      <c r="N305" s="30">
        <v>32.8</v>
      </c>
      <c r="O305" s="31">
        <v>65.6</v>
      </c>
      <c r="P305" s="30">
        <v>27</v>
      </c>
      <c r="Q305" s="19">
        <v>11.6</v>
      </c>
      <c r="R305" s="19" t="s">
        <v>156</v>
      </c>
      <c r="S305" s="19">
        <v>9200</v>
      </c>
      <c r="T305" s="19">
        <v>301</v>
      </c>
      <c r="U305" s="19">
        <v>4151580</v>
      </c>
      <c r="V305" s="28" t="s">
        <v>523</v>
      </c>
    </row>
    <row r="306" spans="1:22">
      <c r="A306" s="22">
        <v>30</v>
      </c>
      <c r="B306" s="57">
        <v>43306.7321875</v>
      </c>
      <c r="C306" s="58">
        <v>43306</v>
      </c>
      <c r="D306" s="22">
        <v>30060276</v>
      </c>
      <c r="E306" s="22">
        <v>308</v>
      </c>
      <c r="F306" s="23">
        <v>4011.8</v>
      </c>
      <c r="G306" s="22">
        <v>803994278</v>
      </c>
      <c r="H306" s="22">
        <v>3209</v>
      </c>
      <c r="I306" s="28" t="s">
        <v>423</v>
      </c>
      <c r="J306" s="19">
        <v>4</v>
      </c>
      <c r="K306" s="19">
        <v>401</v>
      </c>
      <c r="L306" s="19">
        <v>40106</v>
      </c>
      <c r="M306" s="29">
        <v>10</v>
      </c>
      <c r="N306" s="30">
        <v>2.5</v>
      </c>
      <c r="O306" s="31">
        <v>25</v>
      </c>
      <c r="P306" s="30">
        <v>1.85</v>
      </c>
      <c r="Q306" s="19">
        <v>6.5</v>
      </c>
      <c r="R306" s="19" t="s">
        <v>156</v>
      </c>
      <c r="S306" s="19">
        <v>9200</v>
      </c>
      <c r="T306" s="19">
        <v>301</v>
      </c>
      <c r="U306" s="19">
        <v>4102644</v>
      </c>
      <c r="V306" s="28" t="s">
        <v>524</v>
      </c>
    </row>
    <row r="307" spans="1:22">
      <c r="A307" s="22">
        <v>31</v>
      </c>
      <c r="B307" s="57">
        <v>43306.7321875</v>
      </c>
      <c r="C307" s="58">
        <v>43306</v>
      </c>
      <c r="D307" s="22">
        <v>30060276</v>
      </c>
      <c r="E307" s="22">
        <v>308</v>
      </c>
      <c r="F307" s="23">
        <v>4011.8</v>
      </c>
      <c r="G307" s="22">
        <v>803994288</v>
      </c>
      <c r="H307" s="22">
        <v>3209</v>
      </c>
      <c r="I307" s="28" t="s">
        <v>423</v>
      </c>
      <c r="J307" s="19">
        <v>4</v>
      </c>
      <c r="K307" s="19">
        <v>401</v>
      </c>
      <c r="L307" s="19">
        <v>40106</v>
      </c>
      <c r="M307" s="29">
        <v>5</v>
      </c>
      <c r="N307" s="30">
        <v>2.5</v>
      </c>
      <c r="O307" s="31">
        <v>12.5</v>
      </c>
      <c r="P307" s="30">
        <v>1.85</v>
      </c>
      <c r="Q307" s="19">
        <v>3.25</v>
      </c>
      <c r="R307" s="19" t="s">
        <v>156</v>
      </c>
      <c r="S307" s="19">
        <v>9200</v>
      </c>
      <c r="T307" s="19">
        <v>301</v>
      </c>
      <c r="U307" s="19">
        <v>4118328</v>
      </c>
      <c r="V307" s="28" t="s">
        <v>425</v>
      </c>
    </row>
    <row r="308" spans="1:22">
      <c r="A308" s="22">
        <v>32</v>
      </c>
      <c r="B308" s="57">
        <v>43306.7321875</v>
      </c>
      <c r="C308" s="58">
        <v>43306</v>
      </c>
      <c r="D308" s="22">
        <v>30060276</v>
      </c>
      <c r="E308" s="22">
        <v>308</v>
      </c>
      <c r="F308" s="23">
        <v>4011.8</v>
      </c>
      <c r="G308" s="22">
        <v>803994308</v>
      </c>
      <c r="H308" s="22">
        <v>3209</v>
      </c>
      <c r="I308" s="28" t="s">
        <v>423</v>
      </c>
      <c r="J308" s="19">
        <v>4</v>
      </c>
      <c r="K308" s="19">
        <v>401</v>
      </c>
      <c r="L308" s="19">
        <v>40106</v>
      </c>
      <c r="M308" s="29">
        <v>5</v>
      </c>
      <c r="N308" s="30">
        <v>2.5</v>
      </c>
      <c r="O308" s="31">
        <v>12.5</v>
      </c>
      <c r="P308" s="30">
        <v>1.85</v>
      </c>
      <c r="Q308" s="19">
        <v>3.25</v>
      </c>
      <c r="R308" s="19" t="s">
        <v>156</v>
      </c>
      <c r="S308" s="19">
        <v>9200</v>
      </c>
      <c r="T308" s="19">
        <v>301</v>
      </c>
      <c r="U308" s="19">
        <v>4123512</v>
      </c>
      <c r="V308" s="28" t="s">
        <v>525</v>
      </c>
    </row>
    <row r="309" spans="1:22">
      <c r="A309" s="22">
        <v>33</v>
      </c>
      <c r="B309" s="57">
        <v>43306.7321875</v>
      </c>
      <c r="C309" s="58">
        <v>43306</v>
      </c>
      <c r="D309" s="22">
        <v>30060276</v>
      </c>
      <c r="E309" s="22">
        <v>308</v>
      </c>
      <c r="F309" s="23">
        <v>4011.8</v>
      </c>
      <c r="G309" s="22">
        <v>803994297</v>
      </c>
      <c r="H309" s="22">
        <v>3209</v>
      </c>
      <c r="I309" s="28" t="s">
        <v>423</v>
      </c>
      <c r="J309" s="19">
        <v>4</v>
      </c>
      <c r="K309" s="19">
        <v>401</v>
      </c>
      <c r="L309" s="19">
        <v>40106</v>
      </c>
      <c r="M309" s="29">
        <v>5</v>
      </c>
      <c r="N309" s="30">
        <v>2.5</v>
      </c>
      <c r="O309" s="31">
        <v>12.5</v>
      </c>
      <c r="P309" s="30">
        <v>1.8444</v>
      </c>
      <c r="Q309" s="19">
        <v>3.278</v>
      </c>
      <c r="R309" s="19" t="s">
        <v>156</v>
      </c>
      <c r="S309" s="19">
        <v>9200</v>
      </c>
      <c r="T309" s="19">
        <v>301</v>
      </c>
      <c r="U309" s="19">
        <v>4123512</v>
      </c>
      <c r="V309" s="28" t="s">
        <v>525</v>
      </c>
    </row>
    <row r="310" spans="1:22">
      <c r="A310" s="22">
        <v>34</v>
      </c>
      <c r="B310" s="57">
        <v>43306.7321875</v>
      </c>
      <c r="C310" s="58">
        <v>43306</v>
      </c>
      <c r="D310" s="22">
        <v>30060276</v>
      </c>
      <c r="E310" s="22">
        <v>308</v>
      </c>
      <c r="F310" s="23">
        <v>4011.8</v>
      </c>
      <c r="G310" s="22">
        <v>804006332</v>
      </c>
      <c r="H310" s="22">
        <v>4043</v>
      </c>
      <c r="I310" s="28" t="s">
        <v>526</v>
      </c>
      <c r="J310" s="19">
        <v>6</v>
      </c>
      <c r="K310" s="19">
        <v>601</v>
      </c>
      <c r="L310" s="19">
        <v>60101</v>
      </c>
      <c r="M310" s="29">
        <v>3</v>
      </c>
      <c r="N310" s="30">
        <v>1.5</v>
      </c>
      <c r="O310" s="31">
        <v>4.5</v>
      </c>
      <c r="P310" s="30">
        <v>1</v>
      </c>
      <c r="Q310" s="19">
        <v>1.5</v>
      </c>
      <c r="R310" s="19" t="s">
        <v>156</v>
      </c>
      <c r="S310" s="19">
        <v>9200</v>
      </c>
      <c r="T310" s="19">
        <v>301</v>
      </c>
      <c r="U310" s="19">
        <v>4156271</v>
      </c>
      <c r="V310" s="28" t="s">
        <v>527</v>
      </c>
    </row>
    <row r="311" spans="1:22">
      <c r="A311" s="22">
        <v>35</v>
      </c>
      <c r="B311" s="57">
        <v>43306.7321875</v>
      </c>
      <c r="C311" s="58">
        <v>43306</v>
      </c>
      <c r="D311" s="22">
        <v>30060276</v>
      </c>
      <c r="E311" s="22">
        <v>308</v>
      </c>
      <c r="F311" s="23">
        <v>4011.8</v>
      </c>
      <c r="G311" s="22">
        <v>803992702</v>
      </c>
      <c r="H311" s="22">
        <v>4043</v>
      </c>
      <c r="I311" s="28" t="s">
        <v>526</v>
      </c>
      <c r="J311" s="19">
        <v>6</v>
      </c>
      <c r="K311" s="19">
        <v>601</v>
      </c>
      <c r="L311" s="19">
        <v>60101</v>
      </c>
      <c r="M311" s="29">
        <v>5</v>
      </c>
      <c r="N311" s="30">
        <v>1.5</v>
      </c>
      <c r="O311" s="31">
        <v>7.5</v>
      </c>
      <c r="P311" s="30">
        <v>1</v>
      </c>
      <c r="Q311" s="19">
        <v>2.5</v>
      </c>
      <c r="R311" s="19" t="s">
        <v>156</v>
      </c>
      <c r="S311" s="19">
        <v>9967</v>
      </c>
      <c r="T311" s="19">
        <v>301</v>
      </c>
      <c r="U311" s="19">
        <v>4156271</v>
      </c>
      <c r="V311" s="28" t="s">
        <v>527</v>
      </c>
    </row>
    <row r="312" spans="1:22">
      <c r="A312" s="22">
        <v>36</v>
      </c>
      <c r="B312" s="57">
        <v>43306.7321875</v>
      </c>
      <c r="C312" s="58">
        <v>43306</v>
      </c>
      <c r="D312" s="22">
        <v>30060276</v>
      </c>
      <c r="E312" s="22">
        <v>308</v>
      </c>
      <c r="F312" s="23">
        <v>4011.8</v>
      </c>
      <c r="G312" s="22">
        <v>804006336</v>
      </c>
      <c r="H312" s="22">
        <v>4043</v>
      </c>
      <c r="I312" s="28" t="s">
        <v>526</v>
      </c>
      <c r="J312" s="19">
        <v>6</v>
      </c>
      <c r="K312" s="19">
        <v>601</v>
      </c>
      <c r="L312" s="19">
        <v>60101</v>
      </c>
      <c r="M312" s="29">
        <v>1</v>
      </c>
      <c r="N312" s="30">
        <v>1.5</v>
      </c>
      <c r="O312" s="31">
        <v>1.5</v>
      </c>
      <c r="P312" s="30">
        <v>1.05</v>
      </c>
      <c r="Q312" s="19">
        <v>0.45</v>
      </c>
      <c r="R312" s="19" t="s">
        <v>156</v>
      </c>
      <c r="S312" s="19">
        <v>9200</v>
      </c>
      <c r="T312" s="19">
        <v>301</v>
      </c>
      <c r="U312" s="19">
        <v>4158224</v>
      </c>
      <c r="V312" s="28" t="s">
        <v>528</v>
      </c>
    </row>
    <row r="313" spans="1:22">
      <c r="A313" s="22">
        <v>37</v>
      </c>
      <c r="B313" s="57">
        <v>43306.7321875</v>
      </c>
      <c r="C313" s="58">
        <v>43306</v>
      </c>
      <c r="D313" s="22">
        <v>30060276</v>
      </c>
      <c r="E313" s="22">
        <v>308</v>
      </c>
      <c r="F313" s="23">
        <v>4011.8</v>
      </c>
      <c r="G313" s="22">
        <v>803992814</v>
      </c>
      <c r="H313" s="22">
        <v>4043</v>
      </c>
      <c r="I313" s="28" t="s">
        <v>526</v>
      </c>
      <c r="J313" s="19">
        <v>6</v>
      </c>
      <c r="K313" s="19">
        <v>601</v>
      </c>
      <c r="L313" s="19">
        <v>60101</v>
      </c>
      <c r="M313" s="29">
        <v>3</v>
      </c>
      <c r="N313" s="30">
        <v>1.5</v>
      </c>
      <c r="O313" s="31">
        <v>4.5</v>
      </c>
      <c r="P313" s="30">
        <v>1.05</v>
      </c>
      <c r="Q313" s="19">
        <v>1.35</v>
      </c>
      <c r="R313" s="19" t="s">
        <v>156</v>
      </c>
      <c r="S313" s="19">
        <v>9967</v>
      </c>
      <c r="T313" s="19">
        <v>301</v>
      </c>
      <c r="U313" s="19">
        <v>4158224</v>
      </c>
      <c r="V313" s="28" t="s">
        <v>528</v>
      </c>
    </row>
    <row r="314" spans="1:22">
      <c r="A314" s="22">
        <v>38</v>
      </c>
      <c r="B314" s="57">
        <v>43306.7321875</v>
      </c>
      <c r="C314" s="58">
        <v>43306</v>
      </c>
      <c r="D314" s="22">
        <v>30060276</v>
      </c>
      <c r="E314" s="22">
        <v>308</v>
      </c>
      <c r="F314" s="23">
        <v>4011.8</v>
      </c>
      <c r="G314" s="22">
        <v>803993859</v>
      </c>
      <c r="H314" s="22">
        <v>69177</v>
      </c>
      <c r="I314" s="28" t="s">
        <v>529</v>
      </c>
      <c r="J314" s="19">
        <v>6</v>
      </c>
      <c r="K314" s="19">
        <v>601</v>
      </c>
      <c r="L314" s="19">
        <v>60101</v>
      </c>
      <c r="M314" s="29">
        <v>14</v>
      </c>
      <c r="N314" s="30">
        <v>13.8</v>
      </c>
      <c r="O314" s="31">
        <v>193.2</v>
      </c>
      <c r="P314" s="30">
        <v>4.8</v>
      </c>
      <c r="Q314" s="19">
        <v>126</v>
      </c>
      <c r="R314" s="19" t="s">
        <v>156</v>
      </c>
      <c r="S314" s="19">
        <v>9200</v>
      </c>
      <c r="T314" s="19">
        <v>301</v>
      </c>
      <c r="U314" s="19">
        <v>4162046</v>
      </c>
      <c r="V314" s="28" t="s">
        <v>530</v>
      </c>
    </row>
    <row r="315" spans="1:22">
      <c r="A315" s="22">
        <v>39</v>
      </c>
      <c r="B315" s="57">
        <v>43306.7321875</v>
      </c>
      <c r="C315" s="58">
        <v>43306</v>
      </c>
      <c r="D315" s="22">
        <v>30060276</v>
      </c>
      <c r="E315" s="22">
        <v>308</v>
      </c>
      <c r="F315" s="23">
        <v>4011.8</v>
      </c>
      <c r="G315" s="22">
        <v>803993439</v>
      </c>
      <c r="H315" s="22">
        <v>46836</v>
      </c>
      <c r="I315" s="28" t="s">
        <v>356</v>
      </c>
      <c r="J315" s="19">
        <v>1</v>
      </c>
      <c r="K315" s="19">
        <v>123</v>
      </c>
      <c r="L315" s="19">
        <v>12305</v>
      </c>
      <c r="M315" s="29">
        <v>30</v>
      </c>
      <c r="N315" s="30">
        <v>9</v>
      </c>
      <c r="O315" s="31">
        <v>270</v>
      </c>
      <c r="P315" s="30">
        <v>3.8</v>
      </c>
      <c r="Q315" s="19">
        <v>156</v>
      </c>
      <c r="R315" s="19" t="s">
        <v>156</v>
      </c>
      <c r="S315" s="19">
        <v>9967</v>
      </c>
      <c r="T315" s="19">
        <v>301</v>
      </c>
      <c r="U315" s="19">
        <v>4161658</v>
      </c>
      <c r="V315" s="28" t="s">
        <v>404</v>
      </c>
    </row>
    <row r="316" spans="1:22">
      <c r="A316" s="22">
        <v>40</v>
      </c>
      <c r="B316" s="57">
        <v>43306.7321875</v>
      </c>
      <c r="C316" s="58">
        <v>43306</v>
      </c>
      <c r="D316" s="22">
        <v>30060276</v>
      </c>
      <c r="E316" s="22">
        <v>308</v>
      </c>
      <c r="F316" s="23">
        <v>4011.8</v>
      </c>
      <c r="G316" s="22">
        <v>803993188</v>
      </c>
      <c r="H316" s="22">
        <v>141815</v>
      </c>
      <c r="I316" s="28" t="s">
        <v>511</v>
      </c>
      <c r="J316" s="19">
        <v>1</v>
      </c>
      <c r="K316" s="19">
        <v>123</v>
      </c>
      <c r="L316" s="19">
        <v>12314</v>
      </c>
      <c r="M316" s="29">
        <v>2</v>
      </c>
      <c r="N316" s="30">
        <v>52</v>
      </c>
      <c r="O316" s="31">
        <v>104</v>
      </c>
      <c r="P316" s="30">
        <v>25.3</v>
      </c>
      <c r="Q316" s="19">
        <v>53.4</v>
      </c>
      <c r="R316" s="19" t="s">
        <v>156</v>
      </c>
      <c r="S316" s="19">
        <v>9200</v>
      </c>
      <c r="T316" s="19">
        <v>301</v>
      </c>
      <c r="U316" s="19">
        <v>4146512</v>
      </c>
      <c r="V316" s="28" t="s">
        <v>514</v>
      </c>
    </row>
    <row r="317" spans="1:22">
      <c r="A317" s="22">
        <v>41</v>
      </c>
      <c r="B317" s="57">
        <v>43306.7321875</v>
      </c>
      <c r="C317" s="58">
        <v>43306</v>
      </c>
      <c r="D317" s="22">
        <v>30060276</v>
      </c>
      <c r="E317" s="22">
        <v>308</v>
      </c>
      <c r="F317" s="23">
        <v>4011.8</v>
      </c>
      <c r="G317" s="22">
        <v>803992327</v>
      </c>
      <c r="H317" s="22">
        <v>105303</v>
      </c>
      <c r="I317" s="28" t="s">
        <v>531</v>
      </c>
      <c r="J317" s="19">
        <v>4</v>
      </c>
      <c r="K317" s="19">
        <v>401</v>
      </c>
      <c r="L317" s="19">
        <v>40106</v>
      </c>
      <c r="M317" s="29">
        <v>1</v>
      </c>
      <c r="N317" s="30">
        <v>14.5</v>
      </c>
      <c r="O317" s="31">
        <v>14.5</v>
      </c>
      <c r="P317" s="30">
        <v>6.85</v>
      </c>
      <c r="Q317" s="19">
        <v>7.65</v>
      </c>
      <c r="R317" s="19" t="s">
        <v>156</v>
      </c>
      <c r="S317" s="19">
        <v>9967</v>
      </c>
      <c r="T317" s="19">
        <v>301</v>
      </c>
      <c r="U317" s="19">
        <v>4139033</v>
      </c>
      <c r="V317" s="28" t="s">
        <v>532</v>
      </c>
    </row>
    <row r="318" spans="1:22">
      <c r="A318" s="22">
        <v>42</v>
      </c>
      <c r="B318" s="57">
        <v>43306.7321875</v>
      </c>
      <c r="C318" s="58">
        <v>43306</v>
      </c>
      <c r="D318" s="22">
        <v>30060276</v>
      </c>
      <c r="E318" s="22">
        <v>308</v>
      </c>
      <c r="F318" s="23">
        <v>4011.8</v>
      </c>
      <c r="G318" s="22">
        <v>803992336</v>
      </c>
      <c r="H318" s="22">
        <v>105303</v>
      </c>
      <c r="I318" s="28" t="s">
        <v>531</v>
      </c>
      <c r="J318" s="19">
        <v>4</v>
      </c>
      <c r="K318" s="19">
        <v>401</v>
      </c>
      <c r="L318" s="19">
        <v>40106</v>
      </c>
      <c r="M318" s="29">
        <v>5</v>
      </c>
      <c r="N318" s="30">
        <v>14.5</v>
      </c>
      <c r="O318" s="31">
        <v>72.5</v>
      </c>
      <c r="P318" s="30">
        <v>6.85</v>
      </c>
      <c r="Q318" s="19">
        <v>38.25</v>
      </c>
      <c r="R318" s="19" t="s">
        <v>156</v>
      </c>
      <c r="S318" s="19">
        <v>4089</v>
      </c>
      <c r="T318" s="19">
        <v>301</v>
      </c>
      <c r="U318" s="19">
        <v>4148858</v>
      </c>
      <c r="V318" s="28" t="s">
        <v>533</v>
      </c>
    </row>
    <row r="319" spans="1:22">
      <c r="A319" s="22">
        <v>43</v>
      </c>
      <c r="B319" s="57">
        <v>43306.7321875</v>
      </c>
      <c r="C319" s="58">
        <v>43306</v>
      </c>
      <c r="D319" s="22">
        <v>30060276</v>
      </c>
      <c r="E319" s="22">
        <v>308</v>
      </c>
      <c r="F319" s="23">
        <v>4011.8</v>
      </c>
      <c r="G319" s="22">
        <v>803993872</v>
      </c>
      <c r="H319" s="22">
        <v>47683</v>
      </c>
      <c r="I319" s="28" t="s">
        <v>358</v>
      </c>
      <c r="J319" s="19">
        <v>1</v>
      </c>
      <c r="K319" s="19">
        <v>105</v>
      </c>
      <c r="L319" s="19">
        <v>10505</v>
      </c>
      <c r="M319" s="29">
        <v>58</v>
      </c>
      <c r="N319" s="30">
        <v>17.8</v>
      </c>
      <c r="O319" s="31">
        <v>1032.4</v>
      </c>
      <c r="P319" s="30">
        <v>12.5</v>
      </c>
      <c r="Q319" s="19">
        <v>307.4</v>
      </c>
      <c r="R319" s="19" t="s">
        <v>156</v>
      </c>
      <c r="S319" s="19">
        <v>4089</v>
      </c>
      <c r="T319" s="19">
        <v>301</v>
      </c>
      <c r="U319" s="19">
        <v>4128560</v>
      </c>
      <c r="V319" s="28" t="s">
        <v>369</v>
      </c>
    </row>
    <row r="320" spans="1:22">
      <c r="A320" s="22">
        <v>44</v>
      </c>
      <c r="B320" s="57">
        <v>43306.7321875</v>
      </c>
      <c r="C320" s="58">
        <v>43306</v>
      </c>
      <c r="D320" s="22">
        <v>30060276</v>
      </c>
      <c r="E320" s="22">
        <v>308</v>
      </c>
      <c r="F320" s="23">
        <v>4011.8</v>
      </c>
      <c r="G320" s="22">
        <v>803994403</v>
      </c>
      <c r="H320" s="22">
        <v>84205</v>
      </c>
      <c r="I320" s="28" t="s">
        <v>503</v>
      </c>
      <c r="J320" s="19">
        <v>1</v>
      </c>
      <c r="K320" s="19">
        <v>123</v>
      </c>
      <c r="L320" s="19">
        <v>12309</v>
      </c>
      <c r="M320" s="29">
        <v>3</v>
      </c>
      <c r="N320" s="30">
        <v>16.8</v>
      </c>
      <c r="O320" s="31">
        <v>50.4</v>
      </c>
      <c r="P320" s="30">
        <v>8.4</v>
      </c>
      <c r="Q320" s="19">
        <v>25.2</v>
      </c>
      <c r="R320" s="19" t="s">
        <v>156</v>
      </c>
      <c r="S320" s="19">
        <v>9200</v>
      </c>
      <c r="T320" s="19">
        <v>301</v>
      </c>
      <c r="U320" s="19">
        <v>4143238</v>
      </c>
      <c r="V320" s="28" t="s">
        <v>506</v>
      </c>
    </row>
    <row r="321" spans="1:22">
      <c r="A321" s="22">
        <v>45</v>
      </c>
      <c r="B321" s="57">
        <v>43306.7321875</v>
      </c>
      <c r="C321" s="58">
        <v>43306</v>
      </c>
      <c r="D321" s="22">
        <v>30060276</v>
      </c>
      <c r="E321" s="22">
        <v>308</v>
      </c>
      <c r="F321" s="23">
        <v>4011.8</v>
      </c>
      <c r="G321" s="22">
        <v>803992308</v>
      </c>
      <c r="H321" s="22">
        <v>57550</v>
      </c>
      <c r="I321" s="28" t="s">
        <v>534</v>
      </c>
      <c r="J321" s="19">
        <v>4</v>
      </c>
      <c r="K321" s="19">
        <v>401</v>
      </c>
      <c r="L321" s="19">
        <v>40115</v>
      </c>
      <c r="M321" s="29">
        <v>11</v>
      </c>
      <c r="N321" s="30">
        <v>5</v>
      </c>
      <c r="O321" s="31">
        <v>55</v>
      </c>
      <c r="P321" s="30">
        <v>1.91</v>
      </c>
      <c r="Q321" s="19">
        <v>33.99</v>
      </c>
      <c r="R321" s="19" t="s">
        <v>156</v>
      </c>
      <c r="S321" s="19">
        <v>9967</v>
      </c>
      <c r="T321" s="19">
        <v>301</v>
      </c>
      <c r="U321" s="19">
        <v>4120067</v>
      </c>
      <c r="V321" s="28" t="s">
        <v>535</v>
      </c>
    </row>
    <row r="322" spans="1:22">
      <c r="A322" s="22">
        <v>46</v>
      </c>
      <c r="B322" s="57">
        <v>43306.7321875</v>
      </c>
      <c r="C322" s="58">
        <v>43306</v>
      </c>
      <c r="D322" s="22">
        <v>30060276</v>
      </c>
      <c r="E322" s="22">
        <v>308</v>
      </c>
      <c r="F322" s="23">
        <v>4011.8</v>
      </c>
      <c r="G322" s="22">
        <v>803992316</v>
      </c>
      <c r="H322" s="22">
        <v>57550</v>
      </c>
      <c r="I322" s="28" t="s">
        <v>534</v>
      </c>
      <c r="J322" s="19">
        <v>4</v>
      </c>
      <c r="K322" s="19">
        <v>401</v>
      </c>
      <c r="L322" s="19">
        <v>40115</v>
      </c>
      <c r="M322" s="29">
        <v>3</v>
      </c>
      <c r="N322" s="30">
        <v>5</v>
      </c>
      <c r="O322" s="31">
        <v>15</v>
      </c>
      <c r="P322" s="30">
        <v>1.914</v>
      </c>
      <c r="Q322" s="19">
        <v>9.258</v>
      </c>
      <c r="R322" s="19" t="s">
        <v>156</v>
      </c>
      <c r="S322" s="19">
        <v>4089</v>
      </c>
      <c r="T322" s="19">
        <v>301</v>
      </c>
      <c r="U322" s="19">
        <v>4120067</v>
      </c>
      <c r="V322" s="28" t="s">
        <v>535</v>
      </c>
    </row>
    <row r="323" spans="1:22">
      <c r="A323" s="22">
        <v>47</v>
      </c>
      <c r="B323" s="57">
        <v>43306.7321875</v>
      </c>
      <c r="C323" s="58">
        <v>43306</v>
      </c>
      <c r="D323" s="22">
        <v>30060276</v>
      </c>
      <c r="E323" s="22">
        <v>308</v>
      </c>
      <c r="F323" s="23">
        <v>4011.8</v>
      </c>
      <c r="G323" s="22">
        <v>803992288</v>
      </c>
      <c r="H323" s="22">
        <v>57550</v>
      </c>
      <c r="I323" s="28" t="s">
        <v>534</v>
      </c>
      <c r="J323" s="19">
        <v>4</v>
      </c>
      <c r="K323" s="19">
        <v>401</v>
      </c>
      <c r="L323" s="19">
        <v>40115</v>
      </c>
      <c r="M323" s="29">
        <v>16</v>
      </c>
      <c r="N323" s="30">
        <v>5</v>
      </c>
      <c r="O323" s="31">
        <v>80</v>
      </c>
      <c r="P323" s="30">
        <v>1.91</v>
      </c>
      <c r="Q323" s="19">
        <v>49.44</v>
      </c>
      <c r="R323" s="19" t="s">
        <v>156</v>
      </c>
      <c r="S323" s="19">
        <v>9967</v>
      </c>
      <c r="T323" s="19">
        <v>301</v>
      </c>
      <c r="U323" s="19">
        <v>4150576</v>
      </c>
      <c r="V323" s="28" t="s">
        <v>536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6"/>
  <sheetViews>
    <sheetView workbookViewId="0">
      <selection activeCell="F31" sqref="F31"/>
    </sheetView>
  </sheetViews>
  <sheetFormatPr defaultColWidth="8" defaultRowHeight="12.75"/>
  <cols>
    <col min="1" max="1" width="5" style="9"/>
    <col min="2" max="2" width="21.875" style="9"/>
    <col min="3" max="3" width="11.8916666666667" style="9"/>
    <col min="4" max="4" width="9.375" style="9"/>
    <col min="5" max="5" width="9.625" style="10" customWidth="1"/>
    <col min="6" max="6" width="11.0166666666667" style="11"/>
    <col min="7" max="7" width="10.5" style="9"/>
    <col min="8" max="8" width="9.26666666666667" style="9"/>
    <col min="9" max="9" width="27.75" style="12"/>
    <col min="10" max="12" width="10.1416666666667" style="9"/>
    <col min="13" max="13" width="11.75" style="13"/>
    <col min="14" max="14" width="17.375" style="14"/>
    <col min="15" max="15" width="11.75" style="15"/>
    <col min="16" max="16" width="17.375" style="14"/>
    <col min="17" max="17" width="15.5" style="9"/>
    <col min="18" max="18" width="11.0166666666667" style="9"/>
    <col min="19" max="20" width="9.26666666666667" style="9"/>
    <col min="21" max="21" width="11.625" style="9"/>
    <col min="22" max="22" width="12.7666666666667" style="12"/>
    <col min="23" max="16384" width="8" style="1"/>
  </cols>
  <sheetData>
    <row r="1" s="1" customFormat="1" ht="13.5" spans="1:22">
      <c r="A1" s="16" t="s">
        <v>332</v>
      </c>
      <c r="B1" s="16" t="s">
        <v>333</v>
      </c>
      <c r="C1" s="16" t="s">
        <v>334</v>
      </c>
      <c r="D1" s="16" t="s">
        <v>537</v>
      </c>
      <c r="E1" s="17" t="s">
        <v>336</v>
      </c>
      <c r="F1" s="18" t="s">
        <v>337</v>
      </c>
      <c r="G1" s="16" t="s">
        <v>538</v>
      </c>
      <c r="H1" s="16" t="s">
        <v>339</v>
      </c>
      <c r="I1" s="24" t="s">
        <v>340</v>
      </c>
      <c r="J1" s="16" t="s">
        <v>497</v>
      </c>
      <c r="K1" s="16" t="s">
        <v>498</v>
      </c>
      <c r="L1" s="16" t="s">
        <v>499</v>
      </c>
      <c r="M1" s="25" t="s">
        <v>344</v>
      </c>
      <c r="N1" s="26" t="s">
        <v>500</v>
      </c>
      <c r="O1" s="27" t="s">
        <v>346</v>
      </c>
      <c r="P1" s="26" t="s">
        <v>347</v>
      </c>
      <c r="Q1" s="16" t="s">
        <v>348</v>
      </c>
      <c r="R1" s="16" t="s">
        <v>349</v>
      </c>
      <c r="S1" s="16" t="s">
        <v>501</v>
      </c>
      <c r="T1" s="16" t="s">
        <v>351</v>
      </c>
      <c r="U1" s="16" t="s">
        <v>352</v>
      </c>
      <c r="V1" s="24" t="s">
        <v>353</v>
      </c>
    </row>
    <row r="2" s="1" customFormat="1" ht="13.5" spans="1:22">
      <c r="A2" s="19">
        <v>280</v>
      </c>
      <c r="B2" s="20">
        <v>43302.5950694444</v>
      </c>
      <c r="C2" s="21">
        <v>43302</v>
      </c>
      <c r="D2" s="19">
        <v>29989724</v>
      </c>
      <c r="E2" s="22">
        <v>339</v>
      </c>
      <c r="F2" s="23">
        <v>1140</v>
      </c>
      <c r="G2" s="19">
        <v>802502282</v>
      </c>
      <c r="H2" s="19">
        <v>134594</v>
      </c>
      <c r="I2" s="28" t="s">
        <v>539</v>
      </c>
      <c r="J2" s="19">
        <v>1</v>
      </c>
      <c r="K2" s="19">
        <v>116</v>
      </c>
      <c r="L2" s="19">
        <v>11605</v>
      </c>
      <c r="M2" s="29">
        <v>3</v>
      </c>
      <c r="N2" s="30">
        <v>380</v>
      </c>
      <c r="O2" s="31">
        <v>1140</v>
      </c>
      <c r="P2" s="30">
        <v>335</v>
      </c>
      <c r="Q2" s="19">
        <v>135</v>
      </c>
      <c r="R2" s="19" t="s">
        <v>156</v>
      </c>
      <c r="S2" s="19">
        <v>4438</v>
      </c>
      <c r="T2" s="19">
        <v>301</v>
      </c>
      <c r="U2" s="19">
        <v>4159370</v>
      </c>
      <c r="V2" s="28" t="s">
        <v>540</v>
      </c>
    </row>
    <row r="3" s="1" customFormat="1" ht="13.5" spans="1:22">
      <c r="A3" s="19">
        <v>298</v>
      </c>
      <c r="B3" s="20">
        <v>43302.648900463</v>
      </c>
      <c r="C3" s="21">
        <v>43302</v>
      </c>
      <c r="D3" s="19">
        <v>29990668</v>
      </c>
      <c r="E3" s="22">
        <v>581</v>
      </c>
      <c r="F3" s="23">
        <v>1140</v>
      </c>
      <c r="G3" s="19">
        <v>802534775</v>
      </c>
      <c r="H3" s="19">
        <v>134594</v>
      </c>
      <c r="I3" s="28" t="s">
        <v>539</v>
      </c>
      <c r="J3" s="19">
        <v>1</v>
      </c>
      <c r="K3" s="19">
        <v>116</v>
      </c>
      <c r="L3" s="19">
        <v>11605</v>
      </c>
      <c r="M3" s="29">
        <v>3</v>
      </c>
      <c r="N3" s="30">
        <v>380</v>
      </c>
      <c r="O3" s="31">
        <v>1140</v>
      </c>
      <c r="P3" s="30">
        <v>335</v>
      </c>
      <c r="Q3" s="19">
        <v>135</v>
      </c>
      <c r="R3" s="19" t="s">
        <v>156</v>
      </c>
      <c r="S3" s="19">
        <v>4438</v>
      </c>
      <c r="T3" s="19">
        <v>301</v>
      </c>
      <c r="U3" s="19">
        <v>4161561</v>
      </c>
      <c r="V3" s="28" t="s">
        <v>541</v>
      </c>
    </row>
    <row r="4" s="1" customFormat="1" ht="13.5" spans="1:22">
      <c r="A4" s="19">
        <v>137</v>
      </c>
      <c r="B4" s="20">
        <v>43302.6541435185</v>
      </c>
      <c r="C4" s="21">
        <v>43302</v>
      </c>
      <c r="D4" s="19">
        <v>29990772</v>
      </c>
      <c r="E4" s="22">
        <v>581</v>
      </c>
      <c r="F4" s="23">
        <v>80</v>
      </c>
      <c r="G4" s="19">
        <v>802536562</v>
      </c>
      <c r="H4" s="19">
        <v>175136</v>
      </c>
      <c r="I4" s="28" t="s">
        <v>542</v>
      </c>
      <c r="J4" s="19">
        <v>7</v>
      </c>
      <c r="K4" s="19">
        <v>701</v>
      </c>
      <c r="L4" s="19">
        <v>70102</v>
      </c>
      <c r="M4" s="29">
        <v>2</v>
      </c>
      <c r="N4" s="30">
        <v>40</v>
      </c>
      <c r="O4" s="31">
        <v>80</v>
      </c>
      <c r="P4" s="30">
        <v>34</v>
      </c>
      <c r="Q4" s="19">
        <v>12</v>
      </c>
      <c r="R4" s="19" t="s">
        <v>156</v>
      </c>
      <c r="S4" s="19">
        <v>4438</v>
      </c>
      <c r="T4" s="19">
        <v>301</v>
      </c>
      <c r="U4" s="19">
        <v>4156277</v>
      </c>
      <c r="V4" s="28" t="s">
        <v>543</v>
      </c>
    </row>
    <row r="5" s="1" customFormat="1" ht="13.5" spans="1:22">
      <c r="A5" s="19">
        <v>284</v>
      </c>
      <c r="B5" s="20">
        <v>43302.6567013889</v>
      </c>
      <c r="C5" s="21">
        <v>43302</v>
      </c>
      <c r="D5" s="19">
        <v>29990807</v>
      </c>
      <c r="E5" s="22">
        <v>581</v>
      </c>
      <c r="F5" s="23">
        <v>184.3</v>
      </c>
      <c r="G5" s="19">
        <v>802537696</v>
      </c>
      <c r="H5" s="19">
        <v>169146</v>
      </c>
      <c r="I5" s="28" t="s">
        <v>544</v>
      </c>
      <c r="J5" s="19">
        <v>2</v>
      </c>
      <c r="K5" s="19">
        <v>206</v>
      </c>
      <c r="L5" s="19">
        <v>20609</v>
      </c>
      <c r="M5" s="29">
        <v>1</v>
      </c>
      <c r="N5" s="30">
        <v>81.85</v>
      </c>
      <c r="O5" s="31">
        <v>81.85</v>
      </c>
      <c r="P5" s="30">
        <v>84.5</v>
      </c>
      <c r="Q5" s="19">
        <v>-2.65</v>
      </c>
      <c r="R5" s="19" t="s">
        <v>156</v>
      </c>
      <c r="S5" s="19">
        <v>4438</v>
      </c>
      <c r="T5" s="19">
        <v>301</v>
      </c>
      <c r="U5" s="19">
        <v>4133186</v>
      </c>
      <c r="V5" s="28" t="s">
        <v>545</v>
      </c>
    </row>
    <row r="6" s="1" customFormat="1" ht="13.5" spans="1:22">
      <c r="A6" s="19">
        <v>285</v>
      </c>
      <c r="B6" s="20">
        <v>43302.6567013889</v>
      </c>
      <c r="C6" s="21">
        <v>43302</v>
      </c>
      <c r="D6" s="19">
        <v>29990807</v>
      </c>
      <c r="E6" s="22">
        <v>581</v>
      </c>
      <c r="F6" s="23">
        <v>184.3</v>
      </c>
      <c r="G6" s="19">
        <v>802537410</v>
      </c>
      <c r="H6" s="19">
        <v>138325</v>
      </c>
      <c r="I6" s="28" t="s">
        <v>546</v>
      </c>
      <c r="J6" s="19">
        <v>3</v>
      </c>
      <c r="K6" s="19">
        <v>302</v>
      </c>
      <c r="L6" s="19">
        <v>30202</v>
      </c>
      <c r="M6" s="29">
        <v>1</v>
      </c>
      <c r="N6" s="30">
        <v>81.38</v>
      </c>
      <c r="O6" s="31">
        <v>81.38</v>
      </c>
      <c r="P6" s="30">
        <v>75.6</v>
      </c>
      <c r="Q6" s="19">
        <v>5.78</v>
      </c>
      <c r="R6" s="19" t="s">
        <v>156</v>
      </c>
      <c r="S6" s="19">
        <v>4438</v>
      </c>
      <c r="T6" s="19">
        <v>301</v>
      </c>
      <c r="U6" s="19">
        <v>4154903</v>
      </c>
      <c r="V6" s="28" t="s">
        <v>547</v>
      </c>
    </row>
    <row r="7" s="1" customFormat="1" ht="13.5" spans="1:22">
      <c r="A7" s="19">
        <v>286</v>
      </c>
      <c r="B7" s="20">
        <v>43302.6567013889</v>
      </c>
      <c r="C7" s="21">
        <v>43302</v>
      </c>
      <c r="D7" s="19">
        <v>29990807</v>
      </c>
      <c r="E7" s="22">
        <v>581</v>
      </c>
      <c r="F7" s="23">
        <v>184.3</v>
      </c>
      <c r="G7" s="19">
        <v>802537476</v>
      </c>
      <c r="H7" s="19">
        <v>152401</v>
      </c>
      <c r="I7" s="28" t="s">
        <v>548</v>
      </c>
      <c r="J7" s="19">
        <v>7</v>
      </c>
      <c r="K7" s="19">
        <v>708</v>
      </c>
      <c r="L7" s="19">
        <v>70801</v>
      </c>
      <c r="M7" s="29">
        <v>1</v>
      </c>
      <c r="N7" s="30">
        <v>21.07</v>
      </c>
      <c r="O7" s="31">
        <v>21.07</v>
      </c>
      <c r="P7" s="30">
        <v>24.42</v>
      </c>
      <c r="Q7" s="19">
        <v>-3.35</v>
      </c>
      <c r="R7" s="19" t="s">
        <v>156</v>
      </c>
      <c r="S7" s="19">
        <v>4438</v>
      </c>
      <c r="T7" s="19">
        <v>301</v>
      </c>
      <c r="U7" s="19">
        <v>4141425</v>
      </c>
      <c r="V7" s="28" t="s">
        <v>549</v>
      </c>
    </row>
    <row r="8" s="1" customFormat="1" ht="13.5" spans="1:22">
      <c r="A8" s="19">
        <v>147</v>
      </c>
      <c r="B8" s="20">
        <v>43302.6640162037</v>
      </c>
      <c r="C8" s="21">
        <v>43302</v>
      </c>
      <c r="D8" s="19">
        <v>29990929</v>
      </c>
      <c r="E8" s="22">
        <v>581</v>
      </c>
      <c r="F8" s="23">
        <v>-184.3</v>
      </c>
      <c r="G8" s="19">
        <v>802540276</v>
      </c>
      <c r="H8" s="19">
        <v>169146</v>
      </c>
      <c r="I8" s="28" t="s">
        <v>544</v>
      </c>
      <c r="J8" s="19">
        <v>2</v>
      </c>
      <c r="K8" s="19">
        <v>206</v>
      </c>
      <c r="L8" s="19">
        <v>20609</v>
      </c>
      <c r="M8" s="29">
        <v>-1</v>
      </c>
      <c r="N8" s="30">
        <v>81.85</v>
      </c>
      <c r="O8" s="31">
        <v>-81.85</v>
      </c>
      <c r="P8" s="30">
        <v>84.5</v>
      </c>
      <c r="Q8" s="19">
        <v>2.65</v>
      </c>
      <c r="R8" s="19" t="s">
        <v>156</v>
      </c>
      <c r="S8" s="19">
        <v>4438</v>
      </c>
      <c r="T8" s="19">
        <v>301</v>
      </c>
      <c r="U8" s="19">
        <v>4133186</v>
      </c>
      <c r="V8" s="28" t="s">
        <v>545</v>
      </c>
    </row>
    <row r="9" s="1" customFormat="1" ht="13.5" spans="1:22">
      <c r="A9" s="19">
        <v>148</v>
      </c>
      <c r="B9" s="20">
        <v>43302.6640162037</v>
      </c>
      <c r="C9" s="21">
        <v>43302</v>
      </c>
      <c r="D9" s="19">
        <v>29990929</v>
      </c>
      <c r="E9" s="22">
        <v>581</v>
      </c>
      <c r="F9" s="23">
        <v>-184.3</v>
      </c>
      <c r="G9" s="19">
        <v>802540261</v>
      </c>
      <c r="H9" s="19">
        <v>138325</v>
      </c>
      <c r="I9" s="28" t="s">
        <v>546</v>
      </c>
      <c r="J9" s="19">
        <v>3</v>
      </c>
      <c r="K9" s="19">
        <v>302</v>
      </c>
      <c r="L9" s="19">
        <v>30202</v>
      </c>
      <c r="M9" s="29">
        <v>-1</v>
      </c>
      <c r="N9" s="30">
        <v>81.38</v>
      </c>
      <c r="O9" s="31">
        <v>-81.38</v>
      </c>
      <c r="P9" s="30">
        <v>75.6</v>
      </c>
      <c r="Q9" s="19">
        <v>-5.78</v>
      </c>
      <c r="R9" s="19" t="s">
        <v>156</v>
      </c>
      <c r="S9" s="19">
        <v>4438</v>
      </c>
      <c r="T9" s="19">
        <v>301</v>
      </c>
      <c r="U9" s="19">
        <v>4154903</v>
      </c>
      <c r="V9" s="28" t="s">
        <v>547</v>
      </c>
    </row>
    <row r="10" s="1" customFormat="1" ht="13.5" spans="1:22">
      <c r="A10" s="19">
        <v>149</v>
      </c>
      <c r="B10" s="20">
        <v>43302.6640162037</v>
      </c>
      <c r="C10" s="21">
        <v>43302</v>
      </c>
      <c r="D10" s="19">
        <v>29990929</v>
      </c>
      <c r="E10" s="22">
        <v>581</v>
      </c>
      <c r="F10" s="23">
        <v>-184.3</v>
      </c>
      <c r="G10" s="19">
        <v>802540262</v>
      </c>
      <c r="H10" s="19">
        <v>152401</v>
      </c>
      <c r="I10" s="28" t="s">
        <v>548</v>
      </c>
      <c r="J10" s="19">
        <v>7</v>
      </c>
      <c r="K10" s="19">
        <v>708</v>
      </c>
      <c r="L10" s="19">
        <v>70801</v>
      </c>
      <c r="M10" s="29">
        <v>-1</v>
      </c>
      <c r="N10" s="30">
        <v>21.07</v>
      </c>
      <c r="O10" s="31">
        <v>-21.07</v>
      </c>
      <c r="P10" s="30">
        <v>24.42</v>
      </c>
      <c r="Q10" s="19">
        <v>3.35</v>
      </c>
      <c r="R10" s="19" t="s">
        <v>156</v>
      </c>
      <c r="S10" s="19">
        <v>4438</v>
      </c>
      <c r="T10" s="19">
        <v>301</v>
      </c>
      <c r="U10" s="19">
        <v>4141425</v>
      </c>
      <c r="V10" s="28" t="s">
        <v>549</v>
      </c>
    </row>
    <row r="11" s="1" customFormat="1" ht="13.5" spans="1:22">
      <c r="A11" s="19">
        <v>185</v>
      </c>
      <c r="B11" s="20">
        <v>43302.6647685185</v>
      </c>
      <c r="C11" s="21">
        <v>43302</v>
      </c>
      <c r="D11" s="19">
        <v>29990945</v>
      </c>
      <c r="E11" s="22">
        <v>581</v>
      </c>
      <c r="F11" s="23">
        <v>-80</v>
      </c>
      <c r="G11" s="19">
        <v>802540510</v>
      </c>
      <c r="H11" s="19">
        <v>175136</v>
      </c>
      <c r="I11" s="28" t="s">
        <v>542</v>
      </c>
      <c r="J11" s="19">
        <v>7</v>
      </c>
      <c r="K11" s="19">
        <v>701</v>
      </c>
      <c r="L11" s="19">
        <v>70102</v>
      </c>
      <c r="M11" s="29">
        <v>-2</v>
      </c>
      <c r="N11" s="30">
        <v>40</v>
      </c>
      <c r="O11" s="31">
        <v>-80</v>
      </c>
      <c r="P11" s="30">
        <v>34</v>
      </c>
      <c r="Q11" s="19">
        <v>-12</v>
      </c>
      <c r="R11" s="19" t="s">
        <v>156</v>
      </c>
      <c r="S11" s="19">
        <v>4438</v>
      </c>
      <c r="T11" s="19">
        <v>301</v>
      </c>
      <c r="U11" s="19">
        <v>4156277</v>
      </c>
      <c r="V11" s="28" t="s">
        <v>543</v>
      </c>
    </row>
    <row r="12" s="1" customFormat="1" ht="13.5" spans="1:22">
      <c r="A12" s="19">
        <v>93</v>
      </c>
      <c r="B12" s="20">
        <v>43302.6670601852</v>
      </c>
      <c r="C12" s="21">
        <v>43302</v>
      </c>
      <c r="D12" s="19">
        <v>29990980</v>
      </c>
      <c r="E12" s="22">
        <v>541</v>
      </c>
      <c r="F12" s="23">
        <v>195.5</v>
      </c>
      <c r="G12" s="19">
        <v>802540927</v>
      </c>
      <c r="H12" s="19">
        <v>169146</v>
      </c>
      <c r="I12" s="28" t="s">
        <v>544</v>
      </c>
      <c r="J12" s="19">
        <v>2</v>
      </c>
      <c r="K12" s="19">
        <v>206</v>
      </c>
      <c r="L12" s="19">
        <v>20609</v>
      </c>
      <c r="M12" s="29">
        <v>1</v>
      </c>
      <c r="N12" s="30">
        <v>83.11</v>
      </c>
      <c r="O12" s="31">
        <v>83.11</v>
      </c>
      <c r="P12" s="30">
        <v>67.25</v>
      </c>
      <c r="Q12" s="19">
        <v>15.86</v>
      </c>
      <c r="R12" s="19" t="s">
        <v>156</v>
      </c>
      <c r="S12" s="19">
        <v>4438</v>
      </c>
      <c r="T12" s="19">
        <v>301</v>
      </c>
      <c r="U12" s="19">
        <v>4133186</v>
      </c>
      <c r="V12" s="28" t="s">
        <v>545</v>
      </c>
    </row>
    <row r="13" s="1" customFormat="1" ht="13.5" spans="1:22">
      <c r="A13" s="19">
        <v>94</v>
      </c>
      <c r="B13" s="20">
        <v>43302.6670601852</v>
      </c>
      <c r="C13" s="21">
        <v>43302</v>
      </c>
      <c r="D13" s="19">
        <v>29990980</v>
      </c>
      <c r="E13" s="22">
        <v>541</v>
      </c>
      <c r="F13" s="23">
        <v>195.5</v>
      </c>
      <c r="G13" s="19">
        <v>802540822</v>
      </c>
      <c r="H13" s="19">
        <v>138325</v>
      </c>
      <c r="I13" s="28" t="s">
        <v>546</v>
      </c>
      <c r="J13" s="19">
        <v>3</v>
      </c>
      <c r="K13" s="19">
        <v>302</v>
      </c>
      <c r="L13" s="19">
        <v>30202</v>
      </c>
      <c r="M13" s="29">
        <v>1</v>
      </c>
      <c r="N13" s="30">
        <v>82.64</v>
      </c>
      <c r="O13" s="31">
        <v>82.64</v>
      </c>
      <c r="P13" s="30">
        <v>75.6</v>
      </c>
      <c r="Q13" s="19">
        <v>7.04</v>
      </c>
      <c r="R13" s="19" t="s">
        <v>156</v>
      </c>
      <c r="S13" s="19">
        <v>4438</v>
      </c>
      <c r="T13" s="19">
        <v>301</v>
      </c>
      <c r="U13" s="19">
        <v>4128462</v>
      </c>
      <c r="V13" s="28" t="s">
        <v>550</v>
      </c>
    </row>
    <row r="14" s="1" customFormat="1" ht="13.5" spans="1:22">
      <c r="A14" s="19">
        <v>95</v>
      </c>
      <c r="B14" s="20">
        <v>43302.6670601852</v>
      </c>
      <c r="C14" s="21">
        <v>43302</v>
      </c>
      <c r="D14" s="19">
        <v>29990980</v>
      </c>
      <c r="E14" s="22">
        <v>541</v>
      </c>
      <c r="F14" s="23">
        <v>195.5</v>
      </c>
      <c r="G14" s="19">
        <v>802540904</v>
      </c>
      <c r="H14" s="19">
        <v>152401</v>
      </c>
      <c r="I14" s="28" t="s">
        <v>548</v>
      </c>
      <c r="J14" s="19">
        <v>7</v>
      </c>
      <c r="K14" s="19">
        <v>708</v>
      </c>
      <c r="L14" s="19">
        <v>70801</v>
      </c>
      <c r="M14" s="29">
        <v>1</v>
      </c>
      <c r="N14" s="30">
        <v>21.4</v>
      </c>
      <c r="O14" s="31">
        <v>21.4</v>
      </c>
      <c r="P14" s="30">
        <v>24.42</v>
      </c>
      <c r="Q14" s="19">
        <v>-3.02</v>
      </c>
      <c r="R14" s="19" t="s">
        <v>156</v>
      </c>
      <c r="S14" s="19">
        <v>4438</v>
      </c>
      <c r="T14" s="19">
        <v>301</v>
      </c>
      <c r="U14" s="19">
        <v>4136163</v>
      </c>
      <c r="V14" s="28" t="s">
        <v>551</v>
      </c>
    </row>
    <row r="15" s="1" customFormat="1" ht="13.5" spans="1:22">
      <c r="A15" s="19">
        <v>96</v>
      </c>
      <c r="B15" s="20">
        <v>43302.6670601852</v>
      </c>
      <c r="C15" s="21">
        <v>43302</v>
      </c>
      <c r="D15" s="19">
        <v>29990980</v>
      </c>
      <c r="E15" s="22">
        <v>541</v>
      </c>
      <c r="F15" s="23">
        <v>195.5</v>
      </c>
      <c r="G15" s="19">
        <v>802540921</v>
      </c>
      <c r="H15" s="19">
        <v>152396</v>
      </c>
      <c r="I15" s="28" t="s">
        <v>552</v>
      </c>
      <c r="J15" s="19">
        <v>7</v>
      </c>
      <c r="K15" s="19">
        <v>708</v>
      </c>
      <c r="L15" s="19">
        <v>70801</v>
      </c>
      <c r="M15" s="29">
        <v>1</v>
      </c>
      <c r="N15" s="30">
        <v>8.35</v>
      </c>
      <c r="O15" s="31">
        <v>8.35</v>
      </c>
      <c r="P15" s="30">
        <v>9.451825</v>
      </c>
      <c r="Q15" s="19">
        <v>-1.101825</v>
      </c>
      <c r="R15" s="19" t="s">
        <v>156</v>
      </c>
      <c r="S15" s="19">
        <v>4438</v>
      </c>
      <c r="T15" s="19">
        <v>301</v>
      </c>
      <c r="U15" s="19">
        <v>4108962</v>
      </c>
      <c r="V15" s="28" t="s">
        <v>553</v>
      </c>
    </row>
    <row r="16" s="1" customFormat="1" ht="13.5" spans="1:22">
      <c r="A16" s="19">
        <v>249</v>
      </c>
      <c r="B16" s="20">
        <v>43302.6750925926</v>
      </c>
      <c r="C16" s="21">
        <v>43302</v>
      </c>
      <c r="D16" s="19">
        <v>29991122</v>
      </c>
      <c r="E16" s="22">
        <v>733</v>
      </c>
      <c r="F16" s="23">
        <v>48</v>
      </c>
      <c r="G16" s="19">
        <v>802543644</v>
      </c>
      <c r="H16" s="19">
        <v>124625</v>
      </c>
      <c r="I16" s="28" t="s">
        <v>554</v>
      </c>
      <c r="J16" s="19">
        <v>2</v>
      </c>
      <c r="K16" s="19">
        <v>206</v>
      </c>
      <c r="L16" s="19">
        <v>20607</v>
      </c>
      <c r="M16" s="29">
        <v>1</v>
      </c>
      <c r="N16" s="30">
        <v>48</v>
      </c>
      <c r="O16" s="31">
        <v>48</v>
      </c>
      <c r="P16" s="30">
        <v>36</v>
      </c>
      <c r="Q16" s="19">
        <v>12</v>
      </c>
      <c r="R16" s="19" t="s">
        <v>156</v>
      </c>
      <c r="S16" s="19">
        <v>4438</v>
      </c>
      <c r="T16" s="19">
        <v>301</v>
      </c>
      <c r="U16" s="19">
        <v>4157114</v>
      </c>
      <c r="V16" s="28" t="s">
        <v>555</v>
      </c>
    </row>
    <row r="17" s="1" customFormat="1" ht="13.5" spans="1:22">
      <c r="A17" s="19">
        <v>189</v>
      </c>
      <c r="B17" s="20">
        <v>43302.6765740741</v>
      </c>
      <c r="C17" s="21">
        <v>43302</v>
      </c>
      <c r="D17" s="19">
        <v>29991136</v>
      </c>
      <c r="E17" s="22">
        <v>546</v>
      </c>
      <c r="F17" s="23">
        <v>22.4</v>
      </c>
      <c r="G17" s="19">
        <v>802544221</v>
      </c>
      <c r="H17" s="19">
        <v>160163</v>
      </c>
      <c r="I17" s="28" t="s">
        <v>556</v>
      </c>
      <c r="J17" s="19">
        <v>4</v>
      </c>
      <c r="K17" s="19">
        <v>406</v>
      </c>
      <c r="L17" s="19">
        <v>40601</v>
      </c>
      <c r="M17" s="29">
        <v>2</v>
      </c>
      <c r="N17" s="30">
        <v>11.2</v>
      </c>
      <c r="O17" s="31">
        <v>22.4</v>
      </c>
      <c r="P17" s="30">
        <v>9.48</v>
      </c>
      <c r="Q17" s="19">
        <v>3.44</v>
      </c>
      <c r="R17" s="19" t="s">
        <v>156</v>
      </c>
      <c r="S17" s="19">
        <v>4438</v>
      </c>
      <c r="T17" s="19">
        <v>301</v>
      </c>
      <c r="U17" s="19">
        <v>4143326</v>
      </c>
      <c r="V17" s="28" t="s">
        <v>557</v>
      </c>
    </row>
    <row r="18" s="1" customFormat="1" ht="13.5" spans="1:22">
      <c r="A18" s="19">
        <v>184</v>
      </c>
      <c r="B18" s="20">
        <v>43302.6771643519</v>
      </c>
      <c r="C18" s="21">
        <v>43302</v>
      </c>
      <c r="D18" s="19">
        <v>29991159</v>
      </c>
      <c r="E18" s="22">
        <v>546</v>
      </c>
      <c r="F18" s="23">
        <v>22.4</v>
      </c>
      <c r="G18" s="19">
        <v>802544401</v>
      </c>
      <c r="H18" s="19">
        <v>160163</v>
      </c>
      <c r="I18" s="28" t="s">
        <v>556</v>
      </c>
      <c r="J18" s="19">
        <v>4</v>
      </c>
      <c r="K18" s="19">
        <v>406</v>
      </c>
      <c r="L18" s="19">
        <v>40601</v>
      </c>
      <c r="M18" s="29">
        <v>2</v>
      </c>
      <c r="N18" s="30">
        <v>11.2</v>
      </c>
      <c r="O18" s="31">
        <v>22.4</v>
      </c>
      <c r="P18" s="30">
        <v>9.48</v>
      </c>
      <c r="Q18" s="19">
        <v>3.44</v>
      </c>
      <c r="R18" s="19" t="s">
        <v>156</v>
      </c>
      <c r="S18" s="19">
        <v>4438</v>
      </c>
      <c r="T18" s="19">
        <v>301</v>
      </c>
      <c r="U18" s="19">
        <v>4143326</v>
      </c>
      <c r="V18" s="28" t="s">
        <v>557</v>
      </c>
    </row>
    <row r="19" s="1" customFormat="1" ht="13.5" spans="1:22">
      <c r="A19" s="19">
        <v>37</v>
      </c>
      <c r="B19" s="20">
        <v>43302.6775578704</v>
      </c>
      <c r="C19" s="21">
        <v>43302</v>
      </c>
      <c r="D19" s="19">
        <v>29991164</v>
      </c>
      <c r="E19" s="22">
        <v>546</v>
      </c>
      <c r="F19" s="23">
        <v>11.2</v>
      </c>
      <c r="G19" s="19">
        <v>802544568</v>
      </c>
      <c r="H19" s="19">
        <v>160163</v>
      </c>
      <c r="I19" s="28" t="s">
        <v>556</v>
      </c>
      <c r="J19" s="19">
        <v>4</v>
      </c>
      <c r="K19" s="19">
        <v>406</v>
      </c>
      <c r="L19" s="19">
        <v>40601</v>
      </c>
      <c r="M19" s="29">
        <v>1</v>
      </c>
      <c r="N19" s="30">
        <v>11.2</v>
      </c>
      <c r="O19" s="31">
        <v>11.2</v>
      </c>
      <c r="P19" s="30">
        <v>9.48</v>
      </c>
      <c r="Q19" s="19">
        <v>1.72</v>
      </c>
      <c r="R19" s="19" t="s">
        <v>156</v>
      </c>
      <c r="S19" s="19">
        <v>4438</v>
      </c>
      <c r="T19" s="19">
        <v>301</v>
      </c>
      <c r="U19" s="19">
        <v>4143326</v>
      </c>
      <c r="V19" s="28" t="s">
        <v>557</v>
      </c>
    </row>
    <row r="20" s="1" customFormat="1" ht="13.5" spans="1:22">
      <c r="A20" s="19">
        <v>327</v>
      </c>
      <c r="B20" s="20">
        <v>43302.6784027778</v>
      </c>
      <c r="C20" s="21">
        <v>43302</v>
      </c>
      <c r="D20" s="19">
        <v>29991180</v>
      </c>
      <c r="E20" s="22">
        <v>546</v>
      </c>
      <c r="F20" s="23">
        <v>41.6</v>
      </c>
      <c r="G20" s="19">
        <v>802544853</v>
      </c>
      <c r="H20" s="19">
        <v>158953</v>
      </c>
      <c r="I20" s="28" t="s">
        <v>558</v>
      </c>
      <c r="J20" s="19">
        <v>4</v>
      </c>
      <c r="K20" s="19">
        <v>406</v>
      </c>
      <c r="L20" s="19">
        <v>40601</v>
      </c>
      <c r="M20" s="29">
        <v>2</v>
      </c>
      <c r="N20" s="30">
        <v>20.8</v>
      </c>
      <c r="O20" s="31">
        <v>41.6</v>
      </c>
      <c r="P20" s="30">
        <v>17.7</v>
      </c>
      <c r="Q20" s="19">
        <v>6.2</v>
      </c>
      <c r="R20" s="19" t="s">
        <v>156</v>
      </c>
      <c r="S20" s="19">
        <v>4438</v>
      </c>
      <c r="T20" s="19">
        <v>301</v>
      </c>
      <c r="U20" s="19">
        <v>4095764</v>
      </c>
      <c r="V20" s="28" t="s">
        <v>559</v>
      </c>
    </row>
    <row r="21" s="1" customFormat="1" ht="13.5" spans="1:22">
      <c r="A21" s="19">
        <v>180</v>
      </c>
      <c r="B21" s="20">
        <v>43302.6800578704</v>
      </c>
      <c r="C21" s="21">
        <v>43302</v>
      </c>
      <c r="D21" s="19">
        <v>29991212</v>
      </c>
      <c r="E21" s="22">
        <v>546</v>
      </c>
      <c r="F21" s="23">
        <v>41.6</v>
      </c>
      <c r="G21" s="19">
        <v>802545597</v>
      </c>
      <c r="H21" s="19">
        <v>158953</v>
      </c>
      <c r="I21" s="28" t="s">
        <v>558</v>
      </c>
      <c r="J21" s="19">
        <v>4</v>
      </c>
      <c r="K21" s="19">
        <v>406</v>
      </c>
      <c r="L21" s="19">
        <v>40601</v>
      </c>
      <c r="M21" s="29">
        <v>1</v>
      </c>
      <c r="N21" s="30">
        <v>20.8</v>
      </c>
      <c r="O21" s="31">
        <v>20.8</v>
      </c>
      <c r="P21" s="30">
        <v>17.7</v>
      </c>
      <c r="Q21" s="19">
        <v>3.1</v>
      </c>
      <c r="R21" s="19" t="s">
        <v>156</v>
      </c>
      <c r="S21" s="19">
        <v>4438</v>
      </c>
      <c r="T21" s="19">
        <v>301</v>
      </c>
      <c r="U21" s="19">
        <v>4095764</v>
      </c>
      <c r="V21" s="28" t="s">
        <v>559</v>
      </c>
    </row>
    <row r="22" s="1" customFormat="1" ht="13.5" spans="1:22">
      <c r="A22" s="19">
        <v>181</v>
      </c>
      <c r="B22" s="20">
        <v>43302.6800578704</v>
      </c>
      <c r="C22" s="21">
        <v>43302</v>
      </c>
      <c r="D22" s="19">
        <v>29991212</v>
      </c>
      <c r="E22" s="22">
        <v>546</v>
      </c>
      <c r="F22" s="23">
        <v>41.6</v>
      </c>
      <c r="G22" s="19">
        <v>802545623</v>
      </c>
      <c r="H22" s="19">
        <v>158953</v>
      </c>
      <c r="I22" s="28" t="s">
        <v>558</v>
      </c>
      <c r="J22" s="19">
        <v>4</v>
      </c>
      <c r="K22" s="19">
        <v>406</v>
      </c>
      <c r="L22" s="19">
        <v>40601</v>
      </c>
      <c r="M22" s="29">
        <v>1</v>
      </c>
      <c r="N22" s="30">
        <v>20.8</v>
      </c>
      <c r="O22" s="31">
        <v>20.8</v>
      </c>
      <c r="P22" s="30">
        <v>17.7</v>
      </c>
      <c r="Q22" s="19">
        <v>3.1</v>
      </c>
      <c r="R22" s="19" t="s">
        <v>156</v>
      </c>
      <c r="S22" s="19">
        <v>4438</v>
      </c>
      <c r="T22" s="19">
        <v>301</v>
      </c>
      <c r="U22" s="19">
        <v>4125665</v>
      </c>
      <c r="V22" s="28" t="s">
        <v>560</v>
      </c>
    </row>
    <row r="23" s="1" customFormat="1" ht="13.5" spans="1:22">
      <c r="A23" s="19">
        <v>40</v>
      </c>
      <c r="B23" s="20">
        <v>43302.6804861111</v>
      </c>
      <c r="C23" s="21">
        <v>43302</v>
      </c>
      <c r="D23" s="19">
        <v>29991219</v>
      </c>
      <c r="E23" s="22">
        <v>546</v>
      </c>
      <c r="F23" s="23">
        <v>20.8</v>
      </c>
      <c r="G23" s="19">
        <v>802545706</v>
      </c>
      <c r="H23" s="19">
        <v>158953</v>
      </c>
      <c r="I23" s="28" t="s">
        <v>558</v>
      </c>
      <c r="J23" s="19">
        <v>4</v>
      </c>
      <c r="K23" s="19">
        <v>406</v>
      </c>
      <c r="L23" s="19">
        <v>40601</v>
      </c>
      <c r="M23" s="29">
        <v>1</v>
      </c>
      <c r="N23" s="30">
        <v>20.8</v>
      </c>
      <c r="O23" s="31">
        <v>20.8</v>
      </c>
      <c r="P23" s="30">
        <v>17.7</v>
      </c>
      <c r="Q23" s="19">
        <v>3.1</v>
      </c>
      <c r="R23" s="19" t="s">
        <v>156</v>
      </c>
      <c r="S23" s="19">
        <v>4438</v>
      </c>
      <c r="T23" s="19">
        <v>301</v>
      </c>
      <c r="U23" s="19">
        <v>4095764</v>
      </c>
      <c r="V23" s="28" t="s">
        <v>559</v>
      </c>
    </row>
    <row r="24" s="1" customFormat="1" ht="13.5" spans="1:22">
      <c r="A24" s="19">
        <v>58</v>
      </c>
      <c r="B24" s="20">
        <v>43302.6808564815</v>
      </c>
      <c r="C24" s="21">
        <v>43302</v>
      </c>
      <c r="D24" s="19">
        <v>29991230</v>
      </c>
      <c r="E24" s="22">
        <v>546</v>
      </c>
      <c r="F24" s="23">
        <v>41.6</v>
      </c>
      <c r="G24" s="19">
        <v>802545776</v>
      </c>
      <c r="H24" s="19">
        <v>158951</v>
      </c>
      <c r="I24" s="28" t="s">
        <v>558</v>
      </c>
      <c r="J24" s="19">
        <v>4</v>
      </c>
      <c r="K24" s="19">
        <v>406</v>
      </c>
      <c r="L24" s="19">
        <v>40601</v>
      </c>
      <c r="M24" s="29">
        <v>2</v>
      </c>
      <c r="N24" s="30">
        <v>20.8</v>
      </c>
      <c r="O24" s="31">
        <v>41.6</v>
      </c>
      <c r="P24" s="30">
        <v>17.7</v>
      </c>
      <c r="Q24" s="19">
        <v>6.2</v>
      </c>
      <c r="R24" s="19" t="s">
        <v>156</v>
      </c>
      <c r="S24" s="19">
        <v>4438</v>
      </c>
      <c r="T24" s="19">
        <v>301</v>
      </c>
      <c r="U24" s="19">
        <v>4104412</v>
      </c>
      <c r="V24" s="28" t="s">
        <v>561</v>
      </c>
    </row>
    <row r="25" s="1" customFormat="1" ht="13.5" spans="1:22">
      <c r="A25" s="19">
        <v>8</v>
      </c>
      <c r="B25" s="20">
        <v>43302.6811458333</v>
      </c>
      <c r="C25" s="21">
        <v>43302</v>
      </c>
      <c r="D25" s="19">
        <v>29991238</v>
      </c>
      <c r="E25" s="22">
        <v>546</v>
      </c>
      <c r="F25" s="23">
        <v>41.6</v>
      </c>
      <c r="G25" s="19">
        <v>802545839</v>
      </c>
      <c r="H25" s="19">
        <v>158951</v>
      </c>
      <c r="I25" s="28" t="s">
        <v>558</v>
      </c>
      <c r="J25" s="19">
        <v>4</v>
      </c>
      <c r="K25" s="19">
        <v>406</v>
      </c>
      <c r="L25" s="19">
        <v>40601</v>
      </c>
      <c r="M25" s="29">
        <v>2</v>
      </c>
      <c r="N25" s="30">
        <v>20.8</v>
      </c>
      <c r="O25" s="31">
        <v>41.6</v>
      </c>
      <c r="P25" s="30">
        <v>17.7</v>
      </c>
      <c r="Q25" s="19">
        <v>6.2</v>
      </c>
      <c r="R25" s="19" t="s">
        <v>156</v>
      </c>
      <c r="S25" s="19">
        <v>4438</v>
      </c>
      <c r="T25" s="19">
        <v>301</v>
      </c>
      <c r="U25" s="19">
        <v>4137364</v>
      </c>
      <c r="V25" s="28" t="s">
        <v>562</v>
      </c>
    </row>
    <row r="26" s="1" customFormat="1" ht="13.5" spans="1:22">
      <c r="A26" s="19">
        <v>84</v>
      </c>
      <c r="B26" s="20">
        <v>43302.6815393519</v>
      </c>
      <c r="C26" s="21">
        <v>43302</v>
      </c>
      <c r="D26" s="19">
        <v>29991244</v>
      </c>
      <c r="E26" s="22">
        <v>546</v>
      </c>
      <c r="F26" s="23">
        <v>20.8</v>
      </c>
      <c r="G26" s="19">
        <v>802545997</v>
      </c>
      <c r="H26" s="19">
        <v>158951</v>
      </c>
      <c r="I26" s="28" t="s">
        <v>558</v>
      </c>
      <c r="J26" s="19">
        <v>4</v>
      </c>
      <c r="K26" s="19">
        <v>406</v>
      </c>
      <c r="L26" s="19">
        <v>40601</v>
      </c>
      <c r="M26" s="29">
        <v>1</v>
      </c>
      <c r="N26" s="30">
        <v>20.8</v>
      </c>
      <c r="O26" s="31">
        <v>20.8</v>
      </c>
      <c r="P26" s="30">
        <v>17.7</v>
      </c>
      <c r="Q26" s="19">
        <v>3.1</v>
      </c>
      <c r="R26" s="19" t="s">
        <v>156</v>
      </c>
      <c r="S26" s="19">
        <v>4438</v>
      </c>
      <c r="T26" s="19">
        <v>301</v>
      </c>
      <c r="U26" s="19">
        <v>4131748</v>
      </c>
      <c r="V26" s="28" t="s">
        <v>563</v>
      </c>
    </row>
    <row r="27" s="1" customFormat="1" ht="13.5" spans="1:22">
      <c r="A27" s="19">
        <v>321</v>
      </c>
      <c r="B27" s="20">
        <v>43302.6842476852</v>
      </c>
      <c r="C27" s="21">
        <v>43302</v>
      </c>
      <c r="D27" s="19">
        <v>29991288</v>
      </c>
      <c r="E27" s="22">
        <v>399</v>
      </c>
      <c r="F27" s="23">
        <v>240</v>
      </c>
      <c r="G27" s="19">
        <v>802547030</v>
      </c>
      <c r="H27" s="19">
        <v>148955</v>
      </c>
      <c r="I27" s="28" t="s">
        <v>564</v>
      </c>
      <c r="J27" s="19">
        <v>1</v>
      </c>
      <c r="K27" s="19">
        <v>108</v>
      </c>
      <c r="L27" s="19">
        <v>10802</v>
      </c>
      <c r="M27" s="29">
        <v>2</v>
      </c>
      <c r="N27" s="30">
        <v>120</v>
      </c>
      <c r="O27" s="31">
        <v>240</v>
      </c>
      <c r="P27" s="30">
        <v>119.63</v>
      </c>
      <c r="Q27" s="19">
        <v>0.74</v>
      </c>
      <c r="R27" s="19" t="s">
        <v>156</v>
      </c>
      <c r="S27" s="19">
        <v>4438</v>
      </c>
      <c r="T27" s="19">
        <v>301</v>
      </c>
      <c r="U27" s="19">
        <v>4151952</v>
      </c>
      <c r="V27" s="28" t="s">
        <v>565</v>
      </c>
    </row>
    <row r="28" s="1" customFormat="1" ht="13.5" spans="1:22">
      <c r="A28" s="19">
        <v>287</v>
      </c>
      <c r="B28" s="20">
        <v>43302.6865740741</v>
      </c>
      <c r="C28" s="21">
        <v>43302</v>
      </c>
      <c r="D28" s="19">
        <v>29991330</v>
      </c>
      <c r="E28" s="22">
        <v>399</v>
      </c>
      <c r="F28" s="23">
        <v>240</v>
      </c>
      <c r="G28" s="19">
        <v>802548583</v>
      </c>
      <c r="H28" s="19">
        <v>148955</v>
      </c>
      <c r="I28" s="28" t="s">
        <v>564</v>
      </c>
      <c r="J28" s="19">
        <v>1</v>
      </c>
      <c r="K28" s="19">
        <v>108</v>
      </c>
      <c r="L28" s="19">
        <v>10802</v>
      </c>
      <c r="M28" s="29">
        <v>2</v>
      </c>
      <c r="N28" s="30">
        <v>120</v>
      </c>
      <c r="O28" s="31">
        <v>240</v>
      </c>
      <c r="P28" s="30">
        <v>119.63</v>
      </c>
      <c r="Q28" s="19">
        <v>0.74</v>
      </c>
      <c r="R28" s="19" t="s">
        <v>156</v>
      </c>
      <c r="S28" s="19">
        <v>4438</v>
      </c>
      <c r="T28" s="19">
        <v>301</v>
      </c>
      <c r="U28" s="19">
        <v>4151952</v>
      </c>
      <c r="V28" s="28" t="s">
        <v>565</v>
      </c>
    </row>
    <row r="29" s="1" customFormat="1" ht="13.5" spans="1:22">
      <c r="A29" s="19">
        <v>291</v>
      </c>
      <c r="B29" s="20">
        <v>43302.6886342593</v>
      </c>
      <c r="C29" s="21">
        <v>43302</v>
      </c>
      <c r="D29" s="19">
        <v>29991362</v>
      </c>
      <c r="E29" s="22">
        <v>737</v>
      </c>
      <c r="F29" s="23">
        <v>37.4</v>
      </c>
      <c r="G29" s="19">
        <v>802549607</v>
      </c>
      <c r="H29" s="19">
        <v>161930</v>
      </c>
      <c r="I29" s="28" t="s">
        <v>566</v>
      </c>
      <c r="J29" s="19">
        <v>7</v>
      </c>
      <c r="K29" s="19">
        <v>702</v>
      </c>
      <c r="L29" s="19">
        <v>70211</v>
      </c>
      <c r="M29" s="29">
        <v>1</v>
      </c>
      <c r="N29" s="30">
        <v>37.4</v>
      </c>
      <c r="O29" s="31">
        <v>37.4</v>
      </c>
      <c r="P29" s="30">
        <v>28.08</v>
      </c>
      <c r="Q29" s="19">
        <v>9.32</v>
      </c>
      <c r="R29" s="19" t="s">
        <v>156</v>
      </c>
      <c r="S29" s="19">
        <v>4438</v>
      </c>
      <c r="T29" s="19">
        <v>301</v>
      </c>
      <c r="U29" s="19">
        <v>4147772</v>
      </c>
      <c r="V29" s="28" t="s">
        <v>567</v>
      </c>
    </row>
    <row r="30" s="1" customFormat="1" ht="13.5" spans="1:22">
      <c r="A30" s="19">
        <v>140</v>
      </c>
      <c r="B30" s="20">
        <v>43302.688900463</v>
      </c>
      <c r="C30" s="21">
        <v>43302</v>
      </c>
      <c r="D30" s="19">
        <v>29991370</v>
      </c>
      <c r="E30" s="22">
        <v>737</v>
      </c>
      <c r="F30" s="23">
        <v>37.4</v>
      </c>
      <c r="G30" s="19">
        <v>802549725</v>
      </c>
      <c r="H30" s="19">
        <v>161930</v>
      </c>
      <c r="I30" s="28" t="s">
        <v>566</v>
      </c>
      <c r="J30" s="19">
        <v>7</v>
      </c>
      <c r="K30" s="19">
        <v>702</v>
      </c>
      <c r="L30" s="19">
        <v>70211</v>
      </c>
      <c r="M30" s="29">
        <v>1</v>
      </c>
      <c r="N30" s="30">
        <v>37.4</v>
      </c>
      <c r="O30" s="31">
        <v>37.4</v>
      </c>
      <c r="P30" s="30">
        <v>28.08</v>
      </c>
      <c r="Q30" s="19">
        <v>9.32</v>
      </c>
      <c r="R30" s="19" t="s">
        <v>156</v>
      </c>
      <c r="S30" s="19">
        <v>4438</v>
      </c>
      <c r="T30" s="19">
        <v>301</v>
      </c>
      <c r="U30" s="19">
        <v>4147772</v>
      </c>
      <c r="V30" s="28" t="s">
        <v>567</v>
      </c>
    </row>
    <row r="31" s="1" customFormat="1" ht="13.5" spans="1:22">
      <c r="A31" s="19">
        <v>38</v>
      </c>
      <c r="B31" s="20">
        <v>43302.6892592593</v>
      </c>
      <c r="C31" s="21">
        <v>43302</v>
      </c>
      <c r="D31" s="19">
        <v>29991381</v>
      </c>
      <c r="E31" s="22">
        <v>737</v>
      </c>
      <c r="F31" s="23">
        <v>26.4</v>
      </c>
      <c r="G31" s="19">
        <v>802549788</v>
      </c>
      <c r="H31" s="19">
        <v>161931</v>
      </c>
      <c r="I31" s="28" t="s">
        <v>568</v>
      </c>
      <c r="J31" s="19">
        <v>7</v>
      </c>
      <c r="K31" s="19">
        <v>702</v>
      </c>
      <c r="L31" s="19">
        <v>70211</v>
      </c>
      <c r="M31" s="29">
        <v>1</v>
      </c>
      <c r="N31" s="30">
        <v>26.4</v>
      </c>
      <c r="O31" s="31">
        <v>26.4</v>
      </c>
      <c r="P31" s="30">
        <v>19.8</v>
      </c>
      <c r="Q31" s="19">
        <v>6.6</v>
      </c>
      <c r="R31" s="19" t="s">
        <v>156</v>
      </c>
      <c r="S31" s="19">
        <v>4438</v>
      </c>
      <c r="T31" s="19">
        <v>301</v>
      </c>
      <c r="U31" s="19">
        <v>4147770</v>
      </c>
      <c r="V31" s="28" t="s">
        <v>569</v>
      </c>
    </row>
    <row r="32" s="1" customFormat="1" ht="13.5" spans="1:22">
      <c r="A32" s="19">
        <v>5</v>
      </c>
      <c r="B32" s="20">
        <v>43302.6894444444</v>
      </c>
      <c r="C32" s="21">
        <v>43302</v>
      </c>
      <c r="D32" s="19">
        <v>29991384</v>
      </c>
      <c r="E32" s="22">
        <v>737</v>
      </c>
      <c r="F32" s="23">
        <v>26.4</v>
      </c>
      <c r="G32" s="19">
        <v>802549886</v>
      </c>
      <c r="H32" s="19">
        <v>161931</v>
      </c>
      <c r="I32" s="28" t="s">
        <v>568</v>
      </c>
      <c r="J32" s="19">
        <v>7</v>
      </c>
      <c r="K32" s="19">
        <v>702</v>
      </c>
      <c r="L32" s="19">
        <v>70211</v>
      </c>
      <c r="M32" s="29">
        <v>1</v>
      </c>
      <c r="N32" s="30">
        <v>26.4</v>
      </c>
      <c r="O32" s="31">
        <v>26.4</v>
      </c>
      <c r="P32" s="30">
        <v>19.8</v>
      </c>
      <c r="Q32" s="19">
        <v>6.6</v>
      </c>
      <c r="R32" s="19" t="s">
        <v>156</v>
      </c>
      <c r="S32" s="19">
        <v>4438</v>
      </c>
      <c r="T32" s="19">
        <v>301</v>
      </c>
      <c r="U32" s="19">
        <v>4147770</v>
      </c>
      <c r="V32" s="28" t="s">
        <v>569</v>
      </c>
    </row>
    <row r="33" s="1" customFormat="1" ht="13.5" spans="1:22">
      <c r="A33" s="19">
        <v>233</v>
      </c>
      <c r="B33" s="20">
        <v>43302.691087963</v>
      </c>
      <c r="C33" s="21">
        <v>43302</v>
      </c>
      <c r="D33" s="19">
        <v>29991421</v>
      </c>
      <c r="E33" s="22">
        <v>743</v>
      </c>
      <c r="F33" s="23">
        <v>28.7</v>
      </c>
      <c r="G33" s="19">
        <v>802550718</v>
      </c>
      <c r="H33" s="19">
        <v>152401</v>
      </c>
      <c r="I33" s="28" t="s">
        <v>548</v>
      </c>
      <c r="J33" s="19">
        <v>7</v>
      </c>
      <c r="K33" s="19">
        <v>708</v>
      </c>
      <c r="L33" s="19">
        <v>70801</v>
      </c>
      <c r="M33" s="29">
        <v>1</v>
      </c>
      <c r="N33" s="30">
        <v>28.7</v>
      </c>
      <c r="O33" s="31">
        <v>28.7</v>
      </c>
      <c r="P33" s="30">
        <v>24.42</v>
      </c>
      <c r="Q33" s="19">
        <v>4.28</v>
      </c>
      <c r="R33" s="19" t="s">
        <v>156</v>
      </c>
      <c r="S33" s="19">
        <v>4438</v>
      </c>
      <c r="T33" s="19">
        <v>301</v>
      </c>
      <c r="U33" s="19">
        <v>4108964</v>
      </c>
      <c r="V33" s="28" t="s">
        <v>570</v>
      </c>
    </row>
    <row r="34" s="1" customFormat="1" ht="13.5" spans="1:22">
      <c r="A34" s="19">
        <v>288</v>
      </c>
      <c r="B34" s="20">
        <v>43302.6916435185</v>
      </c>
      <c r="C34" s="21">
        <v>43302</v>
      </c>
      <c r="D34" s="19">
        <v>29991432</v>
      </c>
      <c r="E34" s="22">
        <v>743</v>
      </c>
      <c r="F34" s="23">
        <v>11.2</v>
      </c>
      <c r="G34" s="19">
        <v>802551024</v>
      </c>
      <c r="H34" s="19">
        <v>152396</v>
      </c>
      <c r="I34" s="28" t="s">
        <v>552</v>
      </c>
      <c r="J34" s="19">
        <v>7</v>
      </c>
      <c r="K34" s="19">
        <v>708</v>
      </c>
      <c r="L34" s="19">
        <v>70801</v>
      </c>
      <c r="M34" s="29">
        <v>1</v>
      </c>
      <c r="N34" s="30">
        <v>11.2</v>
      </c>
      <c r="O34" s="31">
        <v>11.2</v>
      </c>
      <c r="P34" s="30">
        <v>9.55</v>
      </c>
      <c r="Q34" s="19">
        <v>1.65</v>
      </c>
      <c r="R34" s="19" t="s">
        <v>156</v>
      </c>
      <c r="S34" s="19">
        <v>4438</v>
      </c>
      <c r="T34" s="19">
        <v>301</v>
      </c>
      <c r="U34" s="19">
        <v>4108962</v>
      </c>
      <c r="V34" s="28" t="s">
        <v>553</v>
      </c>
    </row>
    <row r="35" s="1" customFormat="1" ht="13.5" spans="1:22">
      <c r="A35" s="19">
        <v>234</v>
      </c>
      <c r="B35" s="20">
        <v>43302.6927314815</v>
      </c>
      <c r="C35" s="21">
        <v>43302</v>
      </c>
      <c r="D35" s="19">
        <v>29991459</v>
      </c>
      <c r="E35" s="22">
        <v>723</v>
      </c>
      <c r="F35" s="23">
        <v>52</v>
      </c>
      <c r="G35" s="19">
        <v>802551202</v>
      </c>
      <c r="H35" s="19">
        <v>158950</v>
      </c>
      <c r="I35" s="28" t="s">
        <v>558</v>
      </c>
      <c r="J35" s="19">
        <v>4</v>
      </c>
      <c r="K35" s="19">
        <v>406</v>
      </c>
      <c r="L35" s="19">
        <v>40601</v>
      </c>
      <c r="M35" s="29">
        <v>2</v>
      </c>
      <c r="N35" s="30">
        <v>26</v>
      </c>
      <c r="O35" s="31">
        <v>52</v>
      </c>
      <c r="P35" s="30">
        <v>22.08</v>
      </c>
      <c r="Q35" s="19">
        <v>7.84</v>
      </c>
      <c r="R35" s="19" t="s">
        <v>156</v>
      </c>
      <c r="S35" s="19">
        <v>4438</v>
      </c>
      <c r="T35" s="19">
        <v>301</v>
      </c>
      <c r="U35" s="19">
        <v>4157769</v>
      </c>
      <c r="V35" s="28" t="s">
        <v>571</v>
      </c>
    </row>
    <row r="36" s="1" customFormat="1" ht="13.5" spans="1:22">
      <c r="A36" s="19">
        <v>318</v>
      </c>
      <c r="B36" s="20">
        <v>43302.6952083333</v>
      </c>
      <c r="C36" s="21">
        <v>43302</v>
      </c>
      <c r="D36" s="19">
        <v>29991498</v>
      </c>
      <c r="E36" s="22">
        <v>723</v>
      </c>
      <c r="F36" s="23">
        <v>52</v>
      </c>
      <c r="G36" s="19">
        <v>802551314</v>
      </c>
      <c r="H36" s="19">
        <v>158950</v>
      </c>
      <c r="I36" s="28" t="s">
        <v>558</v>
      </c>
      <c r="J36" s="19">
        <v>4</v>
      </c>
      <c r="K36" s="19">
        <v>406</v>
      </c>
      <c r="L36" s="19">
        <v>40601</v>
      </c>
      <c r="M36" s="29">
        <v>2</v>
      </c>
      <c r="N36" s="30">
        <v>26</v>
      </c>
      <c r="O36" s="31">
        <v>52</v>
      </c>
      <c r="P36" s="30">
        <v>22.08</v>
      </c>
      <c r="Q36" s="19">
        <v>7.84</v>
      </c>
      <c r="R36" s="19" t="s">
        <v>156</v>
      </c>
      <c r="S36" s="19">
        <v>4438</v>
      </c>
      <c r="T36" s="19">
        <v>301</v>
      </c>
      <c r="U36" s="19">
        <v>4152649</v>
      </c>
      <c r="V36" s="28" t="s">
        <v>572</v>
      </c>
    </row>
    <row r="37" s="1" customFormat="1" ht="13.5" spans="1:22">
      <c r="A37" s="19">
        <v>250</v>
      </c>
      <c r="B37" s="20">
        <v>43302.6956944444</v>
      </c>
      <c r="C37" s="21">
        <v>43302</v>
      </c>
      <c r="D37" s="19">
        <v>29991506</v>
      </c>
      <c r="E37" s="22">
        <v>723</v>
      </c>
      <c r="F37" s="23">
        <v>26</v>
      </c>
      <c r="G37" s="19">
        <v>802552022</v>
      </c>
      <c r="H37" s="19">
        <v>158950</v>
      </c>
      <c r="I37" s="28" t="s">
        <v>558</v>
      </c>
      <c r="J37" s="19">
        <v>4</v>
      </c>
      <c r="K37" s="19">
        <v>406</v>
      </c>
      <c r="L37" s="19">
        <v>40601</v>
      </c>
      <c r="M37" s="29">
        <v>1</v>
      </c>
      <c r="N37" s="30">
        <v>26</v>
      </c>
      <c r="O37" s="31">
        <v>26</v>
      </c>
      <c r="P37" s="30">
        <v>22.08</v>
      </c>
      <c r="Q37" s="19">
        <v>3.92</v>
      </c>
      <c r="R37" s="19" t="s">
        <v>156</v>
      </c>
      <c r="S37" s="19">
        <v>4438</v>
      </c>
      <c r="T37" s="19">
        <v>301</v>
      </c>
      <c r="U37" s="19">
        <v>4137363</v>
      </c>
      <c r="V37" s="28" t="s">
        <v>573</v>
      </c>
    </row>
    <row r="38" s="1" customFormat="1" ht="13.5" spans="1:22">
      <c r="A38" s="19">
        <v>138</v>
      </c>
      <c r="B38" s="20">
        <v>43302.69625</v>
      </c>
      <c r="C38" s="21">
        <v>43302</v>
      </c>
      <c r="D38" s="19">
        <v>29991518</v>
      </c>
      <c r="E38" s="22">
        <v>723</v>
      </c>
      <c r="F38" s="23">
        <v>41.6</v>
      </c>
      <c r="G38" s="19">
        <v>802552300</v>
      </c>
      <c r="H38" s="19">
        <v>158951</v>
      </c>
      <c r="I38" s="28" t="s">
        <v>558</v>
      </c>
      <c r="J38" s="19">
        <v>4</v>
      </c>
      <c r="K38" s="19">
        <v>406</v>
      </c>
      <c r="L38" s="19">
        <v>40601</v>
      </c>
      <c r="M38" s="29">
        <v>2</v>
      </c>
      <c r="N38" s="30">
        <v>20.8</v>
      </c>
      <c r="O38" s="31">
        <v>41.6</v>
      </c>
      <c r="P38" s="30">
        <v>17.7</v>
      </c>
      <c r="Q38" s="19">
        <v>6.2</v>
      </c>
      <c r="R38" s="19" t="s">
        <v>156</v>
      </c>
      <c r="S38" s="19">
        <v>4438</v>
      </c>
      <c r="T38" s="19">
        <v>301</v>
      </c>
      <c r="U38" s="19">
        <v>4137364</v>
      </c>
      <c r="V38" s="28" t="s">
        <v>562</v>
      </c>
    </row>
    <row r="39" s="1" customFormat="1" ht="13.5" spans="1:22">
      <c r="A39" s="19">
        <v>251</v>
      </c>
      <c r="B39" s="20">
        <v>43302.6970023148</v>
      </c>
      <c r="C39" s="21">
        <v>43302</v>
      </c>
      <c r="D39" s="19">
        <v>29991530</v>
      </c>
      <c r="E39" s="22">
        <v>723</v>
      </c>
      <c r="F39" s="23">
        <v>41.6</v>
      </c>
      <c r="G39" s="19">
        <v>802552558</v>
      </c>
      <c r="H39" s="19">
        <v>158952</v>
      </c>
      <c r="I39" s="28" t="s">
        <v>558</v>
      </c>
      <c r="J39" s="19">
        <v>4</v>
      </c>
      <c r="K39" s="19">
        <v>406</v>
      </c>
      <c r="L39" s="19">
        <v>40601</v>
      </c>
      <c r="M39" s="29">
        <v>2</v>
      </c>
      <c r="N39" s="30">
        <v>20.8</v>
      </c>
      <c r="O39" s="31">
        <v>41.6</v>
      </c>
      <c r="P39" s="30">
        <v>17.7</v>
      </c>
      <c r="Q39" s="19">
        <v>6.2</v>
      </c>
      <c r="R39" s="19" t="s">
        <v>156</v>
      </c>
      <c r="S39" s="19">
        <v>4438</v>
      </c>
      <c r="T39" s="19">
        <v>301</v>
      </c>
      <c r="U39" s="19">
        <v>4137365</v>
      </c>
      <c r="V39" s="28" t="s">
        <v>536</v>
      </c>
    </row>
    <row r="40" s="1" customFormat="1" ht="13.5" spans="1:22">
      <c r="A40" s="19">
        <v>232</v>
      </c>
      <c r="B40" s="20">
        <v>43302.6972222222</v>
      </c>
      <c r="C40" s="21">
        <v>43302</v>
      </c>
      <c r="D40" s="19">
        <v>29991536</v>
      </c>
      <c r="E40" s="22">
        <v>723</v>
      </c>
      <c r="F40" s="23">
        <v>41.6</v>
      </c>
      <c r="G40" s="19">
        <v>802552699</v>
      </c>
      <c r="H40" s="19">
        <v>158952</v>
      </c>
      <c r="I40" s="28" t="s">
        <v>558</v>
      </c>
      <c r="J40" s="19">
        <v>4</v>
      </c>
      <c r="K40" s="19">
        <v>406</v>
      </c>
      <c r="L40" s="19">
        <v>40601</v>
      </c>
      <c r="M40" s="29">
        <v>2</v>
      </c>
      <c r="N40" s="30">
        <v>20.8</v>
      </c>
      <c r="O40" s="31">
        <v>41.6</v>
      </c>
      <c r="P40" s="30">
        <v>17.7</v>
      </c>
      <c r="Q40" s="19">
        <v>6.2</v>
      </c>
      <c r="R40" s="19" t="s">
        <v>156</v>
      </c>
      <c r="S40" s="19">
        <v>4438</v>
      </c>
      <c r="T40" s="19">
        <v>301</v>
      </c>
      <c r="U40" s="19">
        <v>4137365</v>
      </c>
      <c r="V40" s="28" t="s">
        <v>536</v>
      </c>
    </row>
    <row r="41" s="1" customFormat="1" ht="13.5" spans="1:22">
      <c r="A41" s="19">
        <v>200</v>
      </c>
      <c r="B41" s="20">
        <v>43302.6975</v>
      </c>
      <c r="C41" s="21">
        <v>43302</v>
      </c>
      <c r="D41" s="19">
        <v>29991540</v>
      </c>
      <c r="E41" s="22">
        <v>723</v>
      </c>
      <c r="F41" s="23">
        <v>20.8</v>
      </c>
      <c r="G41" s="19">
        <v>802552719</v>
      </c>
      <c r="H41" s="19">
        <v>158952</v>
      </c>
      <c r="I41" s="28" t="s">
        <v>558</v>
      </c>
      <c r="J41" s="19">
        <v>4</v>
      </c>
      <c r="K41" s="19">
        <v>406</v>
      </c>
      <c r="L41" s="19">
        <v>40601</v>
      </c>
      <c r="M41" s="29">
        <v>1</v>
      </c>
      <c r="N41" s="30">
        <v>20.8</v>
      </c>
      <c r="O41" s="31">
        <v>20.8</v>
      </c>
      <c r="P41" s="30">
        <v>17.7</v>
      </c>
      <c r="Q41" s="19">
        <v>3.1</v>
      </c>
      <c r="R41" s="19" t="s">
        <v>156</v>
      </c>
      <c r="S41" s="19">
        <v>4438</v>
      </c>
      <c r="T41" s="19">
        <v>301</v>
      </c>
      <c r="U41" s="19">
        <v>4137365</v>
      </c>
      <c r="V41" s="28" t="s">
        <v>536</v>
      </c>
    </row>
    <row r="42" s="1" customFormat="1" ht="13.5" spans="1:22">
      <c r="A42" s="19">
        <v>179</v>
      </c>
      <c r="B42" s="20">
        <v>43302.6980439815</v>
      </c>
      <c r="C42" s="21">
        <v>43302</v>
      </c>
      <c r="D42" s="19">
        <v>29991549</v>
      </c>
      <c r="E42" s="22">
        <v>723</v>
      </c>
      <c r="F42" s="23">
        <v>19.4</v>
      </c>
      <c r="G42" s="19">
        <v>802552850</v>
      </c>
      <c r="H42" s="19">
        <v>24063</v>
      </c>
      <c r="I42" s="28" t="s">
        <v>574</v>
      </c>
      <c r="J42" s="19">
        <v>5</v>
      </c>
      <c r="K42" s="19">
        <v>502</v>
      </c>
      <c r="L42" s="19">
        <v>50201</v>
      </c>
      <c r="M42" s="29">
        <v>1</v>
      </c>
      <c r="N42" s="30">
        <v>19.4</v>
      </c>
      <c r="O42" s="31">
        <v>19.4</v>
      </c>
      <c r="P42" s="30">
        <v>17.7</v>
      </c>
      <c r="Q42" s="19">
        <v>1.7</v>
      </c>
      <c r="R42" s="19" t="s">
        <v>156</v>
      </c>
      <c r="S42" s="19">
        <v>4438</v>
      </c>
      <c r="T42" s="19">
        <v>301</v>
      </c>
      <c r="U42" s="19">
        <v>4160782</v>
      </c>
      <c r="V42" s="28" t="s">
        <v>575</v>
      </c>
    </row>
    <row r="43" s="1" customFormat="1" ht="13.5" spans="1:22">
      <c r="A43" s="19">
        <v>11</v>
      </c>
      <c r="B43" s="20">
        <v>43302.6996875</v>
      </c>
      <c r="C43" s="21">
        <v>43302</v>
      </c>
      <c r="D43" s="19">
        <v>29991586</v>
      </c>
      <c r="E43" s="22">
        <v>347</v>
      </c>
      <c r="F43" s="23">
        <v>41.6</v>
      </c>
      <c r="G43" s="19">
        <v>802553552</v>
      </c>
      <c r="H43" s="19">
        <v>158951</v>
      </c>
      <c r="I43" s="28" t="s">
        <v>558</v>
      </c>
      <c r="J43" s="19">
        <v>4</v>
      </c>
      <c r="K43" s="19">
        <v>406</v>
      </c>
      <c r="L43" s="19">
        <v>40601</v>
      </c>
      <c r="M43" s="29">
        <v>2</v>
      </c>
      <c r="N43" s="30">
        <v>20.8</v>
      </c>
      <c r="O43" s="31">
        <v>41.6</v>
      </c>
      <c r="P43" s="30">
        <v>17.7</v>
      </c>
      <c r="Q43" s="19">
        <v>6.2</v>
      </c>
      <c r="R43" s="19" t="s">
        <v>156</v>
      </c>
      <c r="S43" s="19">
        <v>4438</v>
      </c>
      <c r="T43" s="19">
        <v>301</v>
      </c>
      <c r="U43" s="19">
        <v>4104412</v>
      </c>
      <c r="V43" s="28" t="s">
        <v>561</v>
      </c>
    </row>
    <row r="44" s="1" customFormat="1" ht="13.5" spans="1:22">
      <c r="A44" s="19">
        <v>87</v>
      </c>
      <c r="B44" s="20">
        <v>43302.6999189815</v>
      </c>
      <c r="C44" s="21">
        <v>43302</v>
      </c>
      <c r="D44" s="19">
        <v>29991596</v>
      </c>
      <c r="E44" s="22">
        <v>347</v>
      </c>
      <c r="F44" s="23">
        <v>41.6</v>
      </c>
      <c r="G44" s="19">
        <v>802553907</v>
      </c>
      <c r="H44" s="19">
        <v>158951</v>
      </c>
      <c r="I44" s="28" t="s">
        <v>558</v>
      </c>
      <c r="J44" s="19">
        <v>4</v>
      </c>
      <c r="K44" s="19">
        <v>406</v>
      </c>
      <c r="L44" s="19">
        <v>40601</v>
      </c>
      <c r="M44" s="29">
        <v>2</v>
      </c>
      <c r="N44" s="30">
        <v>20.8</v>
      </c>
      <c r="O44" s="31">
        <v>41.6</v>
      </c>
      <c r="P44" s="30">
        <v>17.7</v>
      </c>
      <c r="Q44" s="19">
        <v>6.2</v>
      </c>
      <c r="R44" s="19" t="s">
        <v>156</v>
      </c>
      <c r="S44" s="19">
        <v>4438</v>
      </c>
      <c r="T44" s="19">
        <v>301</v>
      </c>
      <c r="U44" s="19">
        <v>4137364</v>
      </c>
      <c r="V44" s="28" t="s">
        <v>562</v>
      </c>
    </row>
    <row r="45" s="1" customFormat="1" ht="13.5" spans="1:22">
      <c r="A45" s="19">
        <v>295</v>
      </c>
      <c r="B45" s="20">
        <v>43302.7002777778</v>
      </c>
      <c r="C45" s="21">
        <v>43302</v>
      </c>
      <c r="D45" s="19">
        <v>29991601</v>
      </c>
      <c r="E45" s="22">
        <v>347</v>
      </c>
      <c r="F45" s="23">
        <v>20.8</v>
      </c>
      <c r="G45" s="19">
        <v>802554014</v>
      </c>
      <c r="H45" s="19">
        <v>158951</v>
      </c>
      <c r="I45" s="28" t="s">
        <v>558</v>
      </c>
      <c r="J45" s="19">
        <v>4</v>
      </c>
      <c r="K45" s="19">
        <v>406</v>
      </c>
      <c r="L45" s="19">
        <v>40601</v>
      </c>
      <c r="M45" s="29">
        <v>1</v>
      </c>
      <c r="N45" s="30">
        <v>20.8</v>
      </c>
      <c r="O45" s="31">
        <v>20.8</v>
      </c>
      <c r="P45" s="30">
        <v>17.7</v>
      </c>
      <c r="Q45" s="19">
        <v>3.1</v>
      </c>
      <c r="R45" s="19" t="s">
        <v>156</v>
      </c>
      <c r="S45" s="19">
        <v>4438</v>
      </c>
      <c r="T45" s="19">
        <v>301</v>
      </c>
      <c r="U45" s="19">
        <v>4104412</v>
      </c>
      <c r="V45" s="28" t="s">
        <v>561</v>
      </c>
    </row>
    <row r="46" s="1" customFormat="1" ht="13.5" spans="1:22">
      <c r="A46" s="19">
        <v>196</v>
      </c>
      <c r="B46" s="20">
        <v>43302.7016550926</v>
      </c>
      <c r="C46" s="21">
        <v>43302</v>
      </c>
      <c r="D46" s="19">
        <v>29991628</v>
      </c>
      <c r="E46" s="22">
        <v>742</v>
      </c>
      <c r="F46" s="23">
        <v>41.6</v>
      </c>
      <c r="G46" s="19">
        <v>802554513</v>
      </c>
      <c r="H46" s="19">
        <v>158951</v>
      </c>
      <c r="I46" s="28" t="s">
        <v>558</v>
      </c>
      <c r="J46" s="19">
        <v>4</v>
      </c>
      <c r="K46" s="19">
        <v>406</v>
      </c>
      <c r="L46" s="19">
        <v>40601</v>
      </c>
      <c r="M46" s="29">
        <v>2</v>
      </c>
      <c r="N46" s="30">
        <v>20.8</v>
      </c>
      <c r="O46" s="31">
        <v>41.6</v>
      </c>
      <c r="P46" s="30">
        <v>17.7</v>
      </c>
      <c r="Q46" s="19">
        <v>6.2</v>
      </c>
      <c r="R46" s="19" t="s">
        <v>156</v>
      </c>
      <c r="S46" s="19">
        <v>4438</v>
      </c>
      <c r="T46" s="19">
        <v>301</v>
      </c>
      <c r="U46" s="19">
        <v>4134131</v>
      </c>
      <c r="V46" s="28" t="s">
        <v>576</v>
      </c>
    </row>
    <row r="47" s="1" customFormat="1" ht="13.5" spans="1:22">
      <c r="A47" s="19">
        <v>85</v>
      </c>
      <c r="B47" s="20">
        <v>43302.7021990741</v>
      </c>
      <c r="C47" s="21">
        <v>43302</v>
      </c>
      <c r="D47" s="19">
        <v>29991639</v>
      </c>
      <c r="E47" s="22">
        <v>742</v>
      </c>
      <c r="F47" s="23">
        <v>41.6</v>
      </c>
      <c r="G47" s="19">
        <v>802554759</v>
      </c>
      <c r="H47" s="19">
        <v>158951</v>
      </c>
      <c r="I47" s="28" t="s">
        <v>558</v>
      </c>
      <c r="J47" s="19">
        <v>4</v>
      </c>
      <c r="K47" s="19">
        <v>406</v>
      </c>
      <c r="L47" s="19">
        <v>40601</v>
      </c>
      <c r="M47" s="29">
        <v>2</v>
      </c>
      <c r="N47" s="30">
        <v>20.8</v>
      </c>
      <c r="O47" s="31">
        <v>41.6</v>
      </c>
      <c r="P47" s="30">
        <v>17.7</v>
      </c>
      <c r="Q47" s="19">
        <v>6.2</v>
      </c>
      <c r="R47" s="19" t="s">
        <v>156</v>
      </c>
      <c r="S47" s="19">
        <v>4438</v>
      </c>
      <c r="T47" s="19">
        <v>301</v>
      </c>
      <c r="U47" s="19">
        <v>4134131</v>
      </c>
      <c r="V47" s="28" t="s">
        <v>576</v>
      </c>
    </row>
    <row r="48" s="1" customFormat="1" ht="13.5" spans="1:22">
      <c r="A48" s="19">
        <v>289</v>
      </c>
      <c r="B48" s="20">
        <v>43302.7025</v>
      </c>
      <c r="C48" s="21">
        <v>43302</v>
      </c>
      <c r="D48" s="19">
        <v>29991645</v>
      </c>
      <c r="E48" s="22">
        <v>742</v>
      </c>
      <c r="F48" s="23">
        <v>20.8</v>
      </c>
      <c r="G48" s="19">
        <v>802554884</v>
      </c>
      <c r="H48" s="19">
        <v>158951</v>
      </c>
      <c r="I48" s="28" t="s">
        <v>558</v>
      </c>
      <c r="J48" s="19">
        <v>4</v>
      </c>
      <c r="K48" s="19">
        <v>406</v>
      </c>
      <c r="L48" s="19">
        <v>40601</v>
      </c>
      <c r="M48" s="29">
        <v>1</v>
      </c>
      <c r="N48" s="30">
        <v>20.8</v>
      </c>
      <c r="O48" s="31">
        <v>20.8</v>
      </c>
      <c r="P48" s="30">
        <v>17.7</v>
      </c>
      <c r="Q48" s="19">
        <v>3.1</v>
      </c>
      <c r="R48" s="19" t="s">
        <v>156</v>
      </c>
      <c r="S48" s="19">
        <v>4438</v>
      </c>
      <c r="T48" s="19">
        <v>301</v>
      </c>
      <c r="U48" s="19">
        <v>4095766</v>
      </c>
      <c r="V48" s="28" t="s">
        <v>577</v>
      </c>
    </row>
    <row r="49" s="1" customFormat="1" ht="13.5" spans="1:22">
      <c r="A49" s="19">
        <v>3</v>
      </c>
      <c r="B49" s="20">
        <v>43302.7030671296</v>
      </c>
      <c r="C49" s="21">
        <v>43302</v>
      </c>
      <c r="D49" s="19">
        <v>29991661</v>
      </c>
      <c r="E49" s="22">
        <v>742</v>
      </c>
      <c r="F49" s="23">
        <v>11.2</v>
      </c>
      <c r="G49" s="19">
        <v>802555043</v>
      </c>
      <c r="H49" s="19">
        <v>160163</v>
      </c>
      <c r="I49" s="28" t="s">
        <v>556</v>
      </c>
      <c r="J49" s="19">
        <v>4</v>
      </c>
      <c r="K49" s="19">
        <v>406</v>
      </c>
      <c r="L49" s="19">
        <v>40601</v>
      </c>
      <c r="M49" s="29">
        <v>1</v>
      </c>
      <c r="N49" s="30">
        <v>11.2</v>
      </c>
      <c r="O49" s="31">
        <v>11.2</v>
      </c>
      <c r="P49" s="30">
        <v>9.48</v>
      </c>
      <c r="Q49" s="19">
        <v>1.72</v>
      </c>
      <c r="R49" s="19" t="s">
        <v>156</v>
      </c>
      <c r="S49" s="19">
        <v>4438</v>
      </c>
      <c r="T49" s="19">
        <v>301</v>
      </c>
      <c r="U49" s="19">
        <v>4137368</v>
      </c>
      <c r="V49" s="28" t="s">
        <v>578</v>
      </c>
    </row>
    <row r="50" s="1" customFormat="1" ht="13.5" spans="1:22">
      <c r="A50" s="19">
        <v>328</v>
      </c>
      <c r="B50" s="20">
        <v>43302.703900463</v>
      </c>
      <c r="C50" s="21">
        <v>43302</v>
      </c>
      <c r="D50" s="19">
        <v>29991679</v>
      </c>
      <c r="E50" s="22">
        <v>745</v>
      </c>
      <c r="F50" s="23">
        <v>41.6</v>
      </c>
      <c r="G50" s="19">
        <v>802555600</v>
      </c>
      <c r="H50" s="19">
        <v>158951</v>
      </c>
      <c r="I50" s="28" t="s">
        <v>558</v>
      </c>
      <c r="J50" s="19">
        <v>4</v>
      </c>
      <c r="K50" s="19">
        <v>406</v>
      </c>
      <c r="L50" s="19">
        <v>40601</v>
      </c>
      <c r="M50" s="29">
        <v>2</v>
      </c>
      <c r="N50" s="30">
        <v>20.8</v>
      </c>
      <c r="O50" s="31">
        <v>41.6</v>
      </c>
      <c r="P50" s="30">
        <v>17.7</v>
      </c>
      <c r="Q50" s="19">
        <v>6.2</v>
      </c>
      <c r="R50" s="19" t="s">
        <v>156</v>
      </c>
      <c r="S50" s="19">
        <v>4438</v>
      </c>
      <c r="T50" s="19">
        <v>301</v>
      </c>
      <c r="U50" s="19">
        <v>4137364</v>
      </c>
      <c r="V50" s="28" t="s">
        <v>562</v>
      </c>
    </row>
    <row r="51" s="1" customFormat="1" ht="13.5" spans="1:22">
      <c r="A51" s="19">
        <v>292</v>
      </c>
      <c r="B51" s="20">
        <v>43302.7042592593</v>
      </c>
      <c r="C51" s="21">
        <v>43302</v>
      </c>
      <c r="D51" s="19">
        <v>29991688</v>
      </c>
      <c r="E51" s="22">
        <v>745</v>
      </c>
      <c r="F51" s="23">
        <v>41.6</v>
      </c>
      <c r="G51" s="19">
        <v>802555780</v>
      </c>
      <c r="H51" s="19">
        <v>158951</v>
      </c>
      <c r="I51" s="28" t="s">
        <v>558</v>
      </c>
      <c r="J51" s="19">
        <v>4</v>
      </c>
      <c r="K51" s="19">
        <v>406</v>
      </c>
      <c r="L51" s="19">
        <v>40601</v>
      </c>
      <c r="M51" s="29">
        <v>2</v>
      </c>
      <c r="N51" s="30">
        <v>20.8</v>
      </c>
      <c r="O51" s="31">
        <v>41.6</v>
      </c>
      <c r="P51" s="30">
        <v>17.7</v>
      </c>
      <c r="Q51" s="19">
        <v>6.2</v>
      </c>
      <c r="R51" s="19" t="s">
        <v>156</v>
      </c>
      <c r="S51" s="19">
        <v>4438</v>
      </c>
      <c r="T51" s="19">
        <v>301</v>
      </c>
      <c r="U51" s="19">
        <v>4095766</v>
      </c>
      <c r="V51" s="28" t="s">
        <v>577</v>
      </c>
    </row>
    <row r="52" s="1" customFormat="1" ht="13.5" spans="1:22">
      <c r="A52" s="19">
        <v>100</v>
      </c>
      <c r="B52" s="20">
        <v>43302.7045486111</v>
      </c>
      <c r="C52" s="21">
        <v>43302</v>
      </c>
      <c r="D52" s="19">
        <v>29991697</v>
      </c>
      <c r="E52" s="22">
        <v>745</v>
      </c>
      <c r="F52" s="23">
        <v>20.8</v>
      </c>
      <c r="G52" s="19">
        <v>802555994</v>
      </c>
      <c r="H52" s="19">
        <v>158951</v>
      </c>
      <c r="I52" s="28" t="s">
        <v>558</v>
      </c>
      <c r="J52" s="19">
        <v>4</v>
      </c>
      <c r="K52" s="19">
        <v>406</v>
      </c>
      <c r="L52" s="19">
        <v>40601</v>
      </c>
      <c r="M52" s="29">
        <v>1</v>
      </c>
      <c r="N52" s="30">
        <v>20.8</v>
      </c>
      <c r="O52" s="31">
        <v>20.8</v>
      </c>
      <c r="P52" s="30">
        <v>17.7</v>
      </c>
      <c r="Q52" s="19">
        <v>3.1</v>
      </c>
      <c r="R52" s="19" t="s">
        <v>156</v>
      </c>
      <c r="S52" s="19">
        <v>4438</v>
      </c>
      <c r="T52" s="19">
        <v>301</v>
      </c>
      <c r="U52" s="19">
        <v>4137364</v>
      </c>
      <c r="V52" s="28" t="s">
        <v>562</v>
      </c>
    </row>
    <row r="53" s="1" customFormat="1" ht="13.5" spans="1:22">
      <c r="A53" s="19">
        <v>53</v>
      </c>
      <c r="B53" s="20">
        <v>43302.7072222222</v>
      </c>
      <c r="C53" s="21">
        <v>43302</v>
      </c>
      <c r="D53" s="19">
        <v>29991772</v>
      </c>
      <c r="E53" s="22">
        <v>103639</v>
      </c>
      <c r="F53" s="23">
        <v>91.8</v>
      </c>
      <c r="G53" s="19">
        <v>802556914</v>
      </c>
      <c r="H53" s="19">
        <v>169466</v>
      </c>
      <c r="I53" s="28" t="s">
        <v>579</v>
      </c>
      <c r="J53" s="19">
        <v>8</v>
      </c>
      <c r="K53" s="19">
        <v>809</v>
      </c>
      <c r="L53" s="19">
        <v>80902</v>
      </c>
      <c r="M53" s="29">
        <v>1</v>
      </c>
      <c r="N53" s="30">
        <v>54</v>
      </c>
      <c r="O53" s="31">
        <v>54</v>
      </c>
      <c r="P53" s="30">
        <v>35</v>
      </c>
      <c r="Q53" s="19">
        <v>19</v>
      </c>
      <c r="R53" s="19" t="s">
        <v>156</v>
      </c>
      <c r="S53" s="19">
        <v>4438</v>
      </c>
      <c r="T53" s="19">
        <v>301</v>
      </c>
      <c r="U53" s="19">
        <v>4155796</v>
      </c>
      <c r="V53" s="28" t="s">
        <v>555</v>
      </c>
    </row>
    <row r="54" s="1" customFormat="1" ht="13.5" spans="1:22">
      <c r="A54" s="19">
        <v>54</v>
      </c>
      <c r="B54" s="20">
        <v>43302.7072222222</v>
      </c>
      <c r="C54" s="21">
        <v>43302</v>
      </c>
      <c r="D54" s="19">
        <v>29991772</v>
      </c>
      <c r="E54" s="22">
        <v>103639</v>
      </c>
      <c r="F54" s="23">
        <v>91.8</v>
      </c>
      <c r="G54" s="19">
        <v>802556854</v>
      </c>
      <c r="H54" s="19">
        <v>168520</v>
      </c>
      <c r="I54" s="28" t="s">
        <v>580</v>
      </c>
      <c r="J54" s="19">
        <v>8</v>
      </c>
      <c r="K54" s="19">
        <v>805</v>
      </c>
      <c r="L54" s="19">
        <v>80503</v>
      </c>
      <c r="M54" s="29">
        <v>2</v>
      </c>
      <c r="N54" s="30">
        <v>8.265</v>
      </c>
      <c r="O54" s="31">
        <v>16.53</v>
      </c>
      <c r="P54" s="30">
        <v>7</v>
      </c>
      <c r="Q54" s="19">
        <v>2.53</v>
      </c>
      <c r="R54" s="19" t="s">
        <v>156</v>
      </c>
      <c r="S54" s="19">
        <v>4438</v>
      </c>
      <c r="T54" s="19">
        <v>301</v>
      </c>
      <c r="U54" s="19">
        <v>4158715</v>
      </c>
      <c r="V54" s="28" t="s">
        <v>581</v>
      </c>
    </row>
    <row r="55" s="1" customFormat="1" ht="13.5" spans="1:22">
      <c r="A55" s="19">
        <v>55</v>
      </c>
      <c r="B55" s="20">
        <v>43302.7072222222</v>
      </c>
      <c r="C55" s="21">
        <v>43302</v>
      </c>
      <c r="D55" s="19">
        <v>29991772</v>
      </c>
      <c r="E55" s="22">
        <v>103639</v>
      </c>
      <c r="F55" s="23">
        <v>91.8</v>
      </c>
      <c r="G55" s="19">
        <v>802556900</v>
      </c>
      <c r="H55" s="19">
        <v>65122</v>
      </c>
      <c r="I55" s="28" t="s">
        <v>574</v>
      </c>
      <c r="J55" s="19">
        <v>5</v>
      </c>
      <c r="K55" s="19">
        <v>502</v>
      </c>
      <c r="L55" s="19">
        <v>50201</v>
      </c>
      <c r="M55" s="29">
        <v>1</v>
      </c>
      <c r="N55" s="30">
        <v>21.27</v>
      </c>
      <c r="O55" s="31">
        <v>21.27</v>
      </c>
      <c r="P55" s="30">
        <v>25.8</v>
      </c>
      <c r="Q55" s="19">
        <v>-4.53</v>
      </c>
      <c r="R55" s="19" t="s">
        <v>156</v>
      </c>
      <c r="S55" s="19">
        <v>4438</v>
      </c>
      <c r="T55" s="19">
        <v>301</v>
      </c>
      <c r="U55" s="19">
        <v>4158001</v>
      </c>
      <c r="V55" s="28" t="s">
        <v>582</v>
      </c>
    </row>
    <row r="56" s="1" customFormat="1" ht="13.5" spans="1:22">
      <c r="A56" s="19">
        <v>319</v>
      </c>
      <c r="B56" s="20">
        <v>43302.7085763889</v>
      </c>
      <c r="C56" s="21">
        <v>43302</v>
      </c>
      <c r="D56" s="19">
        <v>29991800</v>
      </c>
      <c r="E56" s="22">
        <v>742</v>
      </c>
      <c r="F56" s="23">
        <v>-41.6</v>
      </c>
      <c r="G56" s="19">
        <v>802557849</v>
      </c>
      <c r="H56" s="19">
        <v>158951</v>
      </c>
      <c r="I56" s="28" t="s">
        <v>558</v>
      </c>
      <c r="J56" s="19">
        <v>4</v>
      </c>
      <c r="K56" s="19">
        <v>406</v>
      </c>
      <c r="L56" s="19">
        <v>40601</v>
      </c>
      <c r="M56" s="29">
        <v>-2</v>
      </c>
      <c r="N56" s="30">
        <v>20.8</v>
      </c>
      <c r="O56" s="31">
        <v>-41.6</v>
      </c>
      <c r="P56" s="30">
        <v>17.7</v>
      </c>
      <c r="Q56" s="19">
        <v>-6.2</v>
      </c>
      <c r="R56" s="19" t="s">
        <v>156</v>
      </c>
      <c r="S56" s="19">
        <v>4438</v>
      </c>
      <c r="T56" s="19">
        <v>301</v>
      </c>
      <c r="U56" s="19">
        <v>4134131</v>
      </c>
      <c r="V56" s="28" t="s">
        <v>576</v>
      </c>
    </row>
    <row r="57" s="1" customFormat="1" ht="13.5" spans="1:22">
      <c r="A57" s="19">
        <v>6</v>
      </c>
      <c r="B57" s="20">
        <v>43302.7088541667</v>
      </c>
      <c r="C57" s="21">
        <v>43302</v>
      </c>
      <c r="D57" s="19">
        <v>29991808</v>
      </c>
      <c r="E57" s="22">
        <v>742</v>
      </c>
      <c r="F57" s="23">
        <v>-41.6</v>
      </c>
      <c r="G57" s="19">
        <v>802557938</v>
      </c>
      <c r="H57" s="19">
        <v>158951</v>
      </c>
      <c r="I57" s="28" t="s">
        <v>558</v>
      </c>
      <c r="J57" s="19">
        <v>4</v>
      </c>
      <c r="K57" s="19">
        <v>406</v>
      </c>
      <c r="L57" s="19">
        <v>40601</v>
      </c>
      <c r="M57" s="29">
        <v>-2</v>
      </c>
      <c r="N57" s="30">
        <v>20.8</v>
      </c>
      <c r="O57" s="31">
        <v>-41.6</v>
      </c>
      <c r="P57" s="30">
        <v>17.7</v>
      </c>
      <c r="Q57" s="19">
        <v>-6.2</v>
      </c>
      <c r="R57" s="19" t="s">
        <v>156</v>
      </c>
      <c r="S57" s="19">
        <v>4438</v>
      </c>
      <c r="T57" s="19">
        <v>301</v>
      </c>
      <c r="U57" s="19">
        <v>4134131</v>
      </c>
      <c r="V57" s="28" t="s">
        <v>576</v>
      </c>
    </row>
    <row r="58" s="1" customFormat="1" ht="13.5" spans="1:22">
      <c r="A58" s="19">
        <v>7</v>
      </c>
      <c r="B58" s="20">
        <v>43302.7093402778</v>
      </c>
      <c r="C58" s="21">
        <v>43302</v>
      </c>
      <c r="D58" s="19">
        <v>29991816</v>
      </c>
      <c r="E58" s="22">
        <v>742</v>
      </c>
      <c r="F58" s="23">
        <v>-20.8</v>
      </c>
      <c r="G58" s="19">
        <v>802558094</v>
      </c>
      <c r="H58" s="19">
        <v>158951</v>
      </c>
      <c r="I58" s="28" t="s">
        <v>558</v>
      </c>
      <c r="J58" s="19">
        <v>4</v>
      </c>
      <c r="K58" s="19">
        <v>406</v>
      </c>
      <c r="L58" s="19">
        <v>40601</v>
      </c>
      <c r="M58" s="29">
        <v>-1</v>
      </c>
      <c r="N58" s="30">
        <v>20.8</v>
      </c>
      <c r="O58" s="31">
        <v>-20.8</v>
      </c>
      <c r="P58" s="30">
        <v>17.7</v>
      </c>
      <c r="Q58" s="19">
        <v>-3.1</v>
      </c>
      <c r="R58" s="19" t="s">
        <v>156</v>
      </c>
      <c r="S58" s="19">
        <v>4438</v>
      </c>
      <c r="T58" s="19">
        <v>301</v>
      </c>
      <c r="U58" s="19">
        <v>4095766</v>
      </c>
      <c r="V58" s="28" t="s">
        <v>577</v>
      </c>
    </row>
    <row r="59" s="1" customFormat="1" ht="13.5" spans="1:22">
      <c r="A59" s="19">
        <v>293</v>
      </c>
      <c r="B59" s="20">
        <v>43302.7095717593</v>
      </c>
      <c r="C59" s="21">
        <v>43302</v>
      </c>
      <c r="D59" s="19">
        <v>29991820</v>
      </c>
      <c r="E59" s="22">
        <v>742</v>
      </c>
      <c r="F59" s="23">
        <v>-11.2</v>
      </c>
      <c r="G59" s="19">
        <v>802558149</v>
      </c>
      <c r="H59" s="19">
        <v>160163</v>
      </c>
      <c r="I59" s="28" t="s">
        <v>556</v>
      </c>
      <c r="J59" s="19">
        <v>4</v>
      </c>
      <c r="K59" s="19">
        <v>406</v>
      </c>
      <c r="L59" s="19">
        <v>40601</v>
      </c>
      <c r="M59" s="29">
        <v>-1</v>
      </c>
      <c r="N59" s="30">
        <v>11.2</v>
      </c>
      <c r="O59" s="31">
        <v>-11.2</v>
      </c>
      <c r="P59" s="30">
        <v>9.48</v>
      </c>
      <c r="Q59" s="19">
        <v>-1.72</v>
      </c>
      <c r="R59" s="19" t="s">
        <v>156</v>
      </c>
      <c r="S59" s="19">
        <v>4438</v>
      </c>
      <c r="T59" s="19">
        <v>301</v>
      </c>
      <c r="U59" s="19">
        <v>4137368</v>
      </c>
      <c r="V59" s="28" t="s">
        <v>578</v>
      </c>
    </row>
    <row r="60" s="1" customFormat="1" ht="13.5" spans="1:22">
      <c r="A60" s="19">
        <v>139</v>
      </c>
      <c r="B60" s="20">
        <v>43302.7106134259</v>
      </c>
      <c r="C60" s="21">
        <v>43302</v>
      </c>
      <c r="D60" s="19">
        <v>29991850</v>
      </c>
      <c r="E60" s="22">
        <v>724</v>
      </c>
      <c r="F60" s="23">
        <v>24</v>
      </c>
      <c r="G60" s="19">
        <v>802558548</v>
      </c>
      <c r="H60" s="19">
        <v>124630</v>
      </c>
      <c r="I60" s="28" t="s">
        <v>583</v>
      </c>
      <c r="J60" s="19">
        <v>2</v>
      </c>
      <c r="K60" s="19">
        <v>206</v>
      </c>
      <c r="L60" s="19">
        <v>20601</v>
      </c>
      <c r="M60" s="29">
        <v>1</v>
      </c>
      <c r="N60" s="30">
        <v>24</v>
      </c>
      <c r="O60" s="31">
        <v>24</v>
      </c>
      <c r="P60" s="30">
        <v>34</v>
      </c>
      <c r="Q60" s="19">
        <v>-10</v>
      </c>
      <c r="R60" s="19" t="s">
        <v>156</v>
      </c>
      <c r="S60" s="19">
        <v>4438</v>
      </c>
      <c r="T60" s="19">
        <v>301</v>
      </c>
      <c r="U60" s="19">
        <v>4127938</v>
      </c>
      <c r="V60" s="28" t="s">
        <v>449</v>
      </c>
    </row>
    <row r="61" s="1" customFormat="1" ht="13.5" spans="1:22">
      <c r="A61" s="19">
        <v>14</v>
      </c>
      <c r="B61" s="20">
        <v>43302.7117939815</v>
      </c>
      <c r="C61" s="21">
        <v>43302</v>
      </c>
      <c r="D61" s="19">
        <v>29991887</v>
      </c>
      <c r="E61" s="22">
        <v>724</v>
      </c>
      <c r="F61" s="23">
        <v>52</v>
      </c>
      <c r="G61" s="19">
        <v>802559156</v>
      </c>
      <c r="H61" s="19">
        <v>158950</v>
      </c>
      <c r="I61" s="28" t="s">
        <v>558</v>
      </c>
      <c r="J61" s="19">
        <v>4</v>
      </c>
      <c r="K61" s="19">
        <v>406</v>
      </c>
      <c r="L61" s="19">
        <v>40601</v>
      </c>
      <c r="M61" s="29">
        <v>2</v>
      </c>
      <c r="N61" s="30">
        <v>26</v>
      </c>
      <c r="O61" s="31">
        <v>52</v>
      </c>
      <c r="P61" s="30">
        <v>22.08</v>
      </c>
      <c r="Q61" s="19">
        <v>7.84</v>
      </c>
      <c r="R61" s="19" t="s">
        <v>156</v>
      </c>
      <c r="S61" s="19">
        <v>4438</v>
      </c>
      <c r="T61" s="19">
        <v>301</v>
      </c>
      <c r="U61" s="19">
        <v>4157769</v>
      </c>
      <c r="V61" s="28" t="s">
        <v>571</v>
      </c>
    </row>
    <row r="62" s="1" customFormat="1" ht="13.5" spans="1:22">
      <c r="A62" s="19">
        <v>252</v>
      </c>
      <c r="B62" s="20">
        <v>43302.7120486111</v>
      </c>
      <c r="C62" s="21">
        <v>43302</v>
      </c>
      <c r="D62" s="19">
        <v>29991896</v>
      </c>
      <c r="E62" s="22">
        <v>724</v>
      </c>
      <c r="F62" s="23">
        <v>52</v>
      </c>
      <c r="G62" s="19">
        <v>802559332</v>
      </c>
      <c r="H62" s="19">
        <v>158950</v>
      </c>
      <c r="I62" s="28" t="s">
        <v>558</v>
      </c>
      <c r="J62" s="19">
        <v>4</v>
      </c>
      <c r="K62" s="19">
        <v>406</v>
      </c>
      <c r="L62" s="19">
        <v>40601</v>
      </c>
      <c r="M62" s="29">
        <v>2</v>
      </c>
      <c r="N62" s="30">
        <v>26</v>
      </c>
      <c r="O62" s="31">
        <v>52</v>
      </c>
      <c r="P62" s="30">
        <v>22.08</v>
      </c>
      <c r="Q62" s="19">
        <v>7.84</v>
      </c>
      <c r="R62" s="19" t="s">
        <v>156</v>
      </c>
      <c r="S62" s="19">
        <v>4438</v>
      </c>
      <c r="T62" s="19">
        <v>301</v>
      </c>
      <c r="U62" s="19">
        <v>4157769</v>
      </c>
      <c r="V62" s="28" t="s">
        <v>571</v>
      </c>
    </row>
    <row r="63" s="1" customFormat="1" ht="13.5" spans="1:22">
      <c r="A63" s="19">
        <v>182</v>
      </c>
      <c r="B63" s="20">
        <v>43302.7127893519</v>
      </c>
      <c r="C63" s="21">
        <v>43302</v>
      </c>
      <c r="D63" s="19">
        <v>29991912</v>
      </c>
      <c r="E63" s="22">
        <v>724</v>
      </c>
      <c r="F63" s="23">
        <v>26</v>
      </c>
      <c r="G63" s="19">
        <v>802559640</v>
      </c>
      <c r="H63" s="19">
        <v>158950</v>
      </c>
      <c r="I63" s="28" t="s">
        <v>558</v>
      </c>
      <c r="J63" s="19">
        <v>4</v>
      </c>
      <c r="K63" s="19">
        <v>406</v>
      </c>
      <c r="L63" s="19">
        <v>40601</v>
      </c>
      <c r="M63" s="29">
        <v>1</v>
      </c>
      <c r="N63" s="30">
        <v>26</v>
      </c>
      <c r="O63" s="31">
        <v>26</v>
      </c>
      <c r="P63" s="30">
        <v>22.08</v>
      </c>
      <c r="Q63" s="19">
        <v>3.92</v>
      </c>
      <c r="R63" s="19" t="s">
        <v>156</v>
      </c>
      <c r="S63" s="19">
        <v>4438</v>
      </c>
      <c r="T63" s="19">
        <v>301</v>
      </c>
      <c r="U63" s="19">
        <v>4157769</v>
      </c>
      <c r="V63" s="28" t="s">
        <v>571</v>
      </c>
    </row>
    <row r="64" s="1" customFormat="1" ht="13.5" spans="1:22">
      <c r="A64" s="19">
        <v>4</v>
      </c>
      <c r="B64" s="20">
        <v>43302.7146527778</v>
      </c>
      <c r="C64" s="21">
        <v>43302</v>
      </c>
      <c r="D64" s="19">
        <v>29991962</v>
      </c>
      <c r="E64" s="22">
        <v>311</v>
      </c>
      <c r="F64" s="23">
        <v>22.4</v>
      </c>
      <c r="G64" s="19">
        <v>802561019</v>
      </c>
      <c r="H64" s="19">
        <v>160163</v>
      </c>
      <c r="I64" s="28" t="s">
        <v>556</v>
      </c>
      <c r="J64" s="19">
        <v>4</v>
      </c>
      <c r="K64" s="19">
        <v>406</v>
      </c>
      <c r="L64" s="19">
        <v>40601</v>
      </c>
      <c r="M64" s="29">
        <v>2</v>
      </c>
      <c r="N64" s="30">
        <v>11.2</v>
      </c>
      <c r="O64" s="31">
        <v>22.4</v>
      </c>
      <c r="P64" s="30">
        <v>9.48</v>
      </c>
      <c r="Q64" s="19">
        <v>3.44</v>
      </c>
      <c r="R64" s="19" t="s">
        <v>156</v>
      </c>
      <c r="S64" s="19">
        <v>4438</v>
      </c>
      <c r="T64" s="19">
        <v>301</v>
      </c>
      <c r="U64" s="19">
        <v>4093751</v>
      </c>
      <c r="V64" s="28" t="s">
        <v>584</v>
      </c>
    </row>
    <row r="65" s="1" customFormat="1" ht="13.5" spans="1:22">
      <c r="A65" s="19">
        <v>141</v>
      </c>
      <c r="B65" s="20">
        <v>43302.714849537</v>
      </c>
      <c r="C65" s="21">
        <v>43302</v>
      </c>
      <c r="D65" s="19">
        <v>29991969</v>
      </c>
      <c r="E65" s="22">
        <v>311</v>
      </c>
      <c r="F65" s="23">
        <v>22.4</v>
      </c>
      <c r="G65" s="19">
        <v>802561150</v>
      </c>
      <c r="H65" s="19">
        <v>160163</v>
      </c>
      <c r="I65" s="28" t="s">
        <v>556</v>
      </c>
      <c r="J65" s="19">
        <v>4</v>
      </c>
      <c r="K65" s="19">
        <v>406</v>
      </c>
      <c r="L65" s="19">
        <v>40601</v>
      </c>
      <c r="M65" s="29">
        <v>2</v>
      </c>
      <c r="N65" s="30">
        <v>11.2</v>
      </c>
      <c r="O65" s="31">
        <v>22.4</v>
      </c>
      <c r="P65" s="30">
        <v>9.48</v>
      </c>
      <c r="Q65" s="19">
        <v>3.44</v>
      </c>
      <c r="R65" s="19" t="s">
        <v>156</v>
      </c>
      <c r="S65" s="19">
        <v>4438</v>
      </c>
      <c r="T65" s="19">
        <v>301</v>
      </c>
      <c r="U65" s="19">
        <v>4134134</v>
      </c>
      <c r="V65" s="28" t="s">
        <v>585</v>
      </c>
    </row>
    <row r="66" s="1" customFormat="1" ht="13.5" spans="1:22">
      <c r="A66" s="19">
        <v>201</v>
      </c>
      <c r="B66" s="20">
        <v>43302.7153240741</v>
      </c>
      <c r="C66" s="21">
        <v>43302</v>
      </c>
      <c r="D66" s="19">
        <v>29991977</v>
      </c>
      <c r="E66" s="22">
        <v>311</v>
      </c>
      <c r="F66" s="23">
        <v>11.2</v>
      </c>
      <c r="G66" s="19">
        <v>802561224</v>
      </c>
      <c r="H66" s="19">
        <v>160163</v>
      </c>
      <c r="I66" s="28" t="s">
        <v>556</v>
      </c>
      <c r="J66" s="19">
        <v>4</v>
      </c>
      <c r="K66" s="19">
        <v>406</v>
      </c>
      <c r="L66" s="19">
        <v>40601</v>
      </c>
      <c r="M66" s="29">
        <v>1</v>
      </c>
      <c r="N66" s="30">
        <v>11.2</v>
      </c>
      <c r="O66" s="31">
        <v>11.2</v>
      </c>
      <c r="P66" s="30">
        <v>9.48</v>
      </c>
      <c r="Q66" s="19">
        <v>1.72</v>
      </c>
      <c r="R66" s="19" t="s">
        <v>156</v>
      </c>
      <c r="S66" s="19">
        <v>4438</v>
      </c>
      <c r="T66" s="19">
        <v>301</v>
      </c>
      <c r="U66" s="19">
        <v>4093751</v>
      </c>
      <c r="V66" s="28" t="s">
        <v>584</v>
      </c>
    </row>
    <row r="67" s="1" customFormat="1" ht="13.5" spans="1:22">
      <c r="A67" s="19">
        <v>142</v>
      </c>
      <c r="B67" s="20">
        <v>43302.7160763889</v>
      </c>
      <c r="C67" s="21">
        <v>43302</v>
      </c>
      <c r="D67" s="19">
        <v>29991995</v>
      </c>
      <c r="E67" s="22">
        <v>311</v>
      </c>
      <c r="F67" s="23">
        <v>52</v>
      </c>
      <c r="G67" s="19">
        <v>802561560</v>
      </c>
      <c r="H67" s="19">
        <v>158950</v>
      </c>
      <c r="I67" s="28" t="s">
        <v>558</v>
      </c>
      <c r="J67" s="19">
        <v>4</v>
      </c>
      <c r="K67" s="19">
        <v>406</v>
      </c>
      <c r="L67" s="19">
        <v>40601</v>
      </c>
      <c r="M67" s="29">
        <v>2</v>
      </c>
      <c r="N67" s="30">
        <v>26</v>
      </c>
      <c r="O67" s="31">
        <v>52</v>
      </c>
      <c r="P67" s="30">
        <v>22.08</v>
      </c>
      <c r="Q67" s="19">
        <v>7.84</v>
      </c>
      <c r="R67" s="19" t="s">
        <v>156</v>
      </c>
      <c r="S67" s="19">
        <v>4438</v>
      </c>
      <c r="T67" s="19">
        <v>301</v>
      </c>
      <c r="U67" s="19">
        <v>4157769</v>
      </c>
      <c r="V67" s="28" t="s">
        <v>571</v>
      </c>
    </row>
    <row r="68" s="1" customFormat="1" ht="13.5" spans="1:22">
      <c r="A68" s="19">
        <v>299</v>
      </c>
      <c r="B68" s="20">
        <v>43302.7163194444</v>
      </c>
      <c r="C68" s="21">
        <v>43302</v>
      </c>
      <c r="D68" s="19">
        <v>29992000</v>
      </c>
      <c r="E68" s="22">
        <v>311</v>
      </c>
      <c r="F68" s="23">
        <v>52</v>
      </c>
      <c r="G68" s="19">
        <v>802562118</v>
      </c>
      <c r="H68" s="19">
        <v>158950</v>
      </c>
      <c r="I68" s="28" t="s">
        <v>558</v>
      </c>
      <c r="J68" s="19">
        <v>4</v>
      </c>
      <c r="K68" s="19">
        <v>406</v>
      </c>
      <c r="L68" s="19">
        <v>40601</v>
      </c>
      <c r="M68" s="29">
        <v>2</v>
      </c>
      <c r="N68" s="30">
        <v>26</v>
      </c>
      <c r="O68" s="31">
        <v>52</v>
      </c>
      <c r="P68" s="30">
        <v>22.08</v>
      </c>
      <c r="Q68" s="19">
        <v>7.84</v>
      </c>
      <c r="R68" s="19" t="s">
        <v>156</v>
      </c>
      <c r="S68" s="19">
        <v>4438</v>
      </c>
      <c r="T68" s="19">
        <v>301</v>
      </c>
      <c r="U68" s="19">
        <v>4157769</v>
      </c>
      <c r="V68" s="28" t="s">
        <v>571</v>
      </c>
    </row>
    <row r="69" s="1" customFormat="1" ht="13.5" spans="1:22">
      <c r="A69" s="19">
        <v>144</v>
      </c>
      <c r="B69" s="20">
        <v>43302.7166898148</v>
      </c>
      <c r="C69" s="21">
        <v>43302</v>
      </c>
      <c r="D69" s="19">
        <v>29992008</v>
      </c>
      <c r="E69" s="22">
        <v>311</v>
      </c>
      <c r="F69" s="23">
        <v>26</v>
      </c>
      <c r="G69" s="19">
        <v>802562434</v>
      </c>
      <c r="H69" s="19">
        <v>158950</v>
      </c>
      <c r="I69" s="28" t="s">
        <v>558</v>
      </c>
      <c r="J69" s="19">
        <v>4</v>
      </c>
      <c r="K69" s="19">
        <v>406</v>
      </c>
      <c r="L69" s="19">
        <v>40601</v>
      </c>
      <c r="M69" s="29">
        <v>1</v>
      </c>
      <c r="N69" s="30">
        <v>26</v>
      </c>
      <c r="O69" s="31">
        <v>26</v>
      </c>
      <c r="P69" s="30">
        <v>22.08</v>
      </c>
      <c r="Q69" s="19">
        <v>3.92</v>
      </c>
      <c r="R69" s="19" t="s">
        <v>156</v>
      </c>
      <c r="S69" s="19">
        <v>4438</v>
      </c>
      <c r="T69" s="19">
        <v>301</v>
      </c>
      <c r="U69" s="19">
        <v>4157769</v>
      </c>
      <c r="V69" s="28" t="s">
        <v>571</v>
      </c>
    </row>
    <row r="70" s="1" customFormat="1" ht="13.5" spans="1:22">
      <c r="A70" s="19">
        <v>300</v>
      </c>
      <c r="B70" s="20">
        <v>43302.7178472222</v>
      </c>
      <c r="C70" s="21">
        <v>43302</v>
      </c>
      <c r="D70" s="19">
        <v>29992031</v>
      </c>
      <c r="E70" s="22">
        <v>570</v>
      </c>
      <c r="F70" s="23">
        <v>36</v>
      </c>
      <c r="G70" s="19">
        <v>802563094</v>
      </c>
      <c r="H70" s="19">
        <v>124620</v>
      </c>
      <c r="I70" s="28" t="s">
        <v>586</v>
      </c>
      <c r="J70" s="19">
        <v>2</v>
      </c>
      <c r="K70" s="19">
        <v>206</v>
      </c>
      <c r="L70" s="19">
        <v>20603</v>
      </c>
      <c r="M70" s="29">
        <v>1</v>
      </c>
      <c r="N70" s="30">
        <v>36</v>
      </c>
      <c r="O70" s="31">
        <v>36</v>
      </c>
      <c r="P70" s="30">
        <v>27</v>
      </c>
      <c r="Q70" s="19">
        <v>9</v>
      </c>
      <c r="R70" s="19" t="s">
        <v>156</v>
      </c>
      <c r="S70" s="19">
        <v>4438</v>
      </c>
      <c r="T70" s="19">
        <v>301</v>
      </c>
      <c r="U70" s="19">
        <v>4157113</v>
      </c>
      <c r="V70" s="28" t="s">
        <v>587</v>
      </c>
    </row>
    <row r="71" s="1" customFormat="1" ht="13.5" spans="1:22">
      <c r="A71" s="19">
        <v>325</v>
      </c>
      <c r="B71" s="20">
        <v>43302.718125</v>
      </c>
      <c r="C71" s="21">
        <v>43302</v>
      </c>
      <c r="D71" s="19">
        <v>29992052</v>
      </c>
      <c r="E71" s="22">
        <v>570</v>
      </c>
      <c r="F71" s="23">
        <v>36</v>
      </c>
      <c r="G71" s="19">
        <v>802563196</v>
      </c>
      <c r="H71" s="19">
        <v>124620</v>
      </c>
      <c r="I71" s="28" t="s">
        <v>586</v>
      </c>
      <c r="J71" s="19">
        <v>2</v>
      </c>
      <c r="K71" s="19">
        <v>206</v>
      </c>
      <c r="L71" s="19">
        <v>20603</v>
      </c>
      <c r="M71" s="29">
        <v>1</v>
      </c>
      <c r="N71" s="30">
        <v>36</v>
      </c>
      <c r="O71" s="31">
        <v>36</v>
      </c>
      <c r="P71" s="30">
        <v>27</v>
      </c>
      <c r="Q71" s="19">
        <v>9</v>
      </c>
      <c r="R71" s="19" t="s">
        <v>156</v>
      </c>
      <c r="S71" s="19">
        <v>4438</v>
      </c>
      <c r="T71" s="19">
        <v>301</v>
      </c>
      <c r="U71" s="19">
        <v>4157113</v>
      </c>
      <c r="V71" s="28" t="s">
        <v>587</v>
      </c>
    </row>
    <row r="72" s="1" customFormat="1" ht="13.5" spans="1:22">
      <c r="A72" s="19">
        <v>153</v>
      </c>
      <c r="B72" s="20">
        <v>43302.718900463</v>
      </c>
      <c r="C72" s="21">
        <v>43302</v>
      </c>
      <c r="D72" s="19">
        <v>29992069</v>
      </c>
      <c r="E72" s="22">
        <v>570</v>
      </c>
      <c r="F72" s="23">
        <v>80</v>
      </c>
      <c r="G72" s="19">
        <v>802563284</v>
      </c>
      <c r="H72" s="19">
        <v>175136</v>
      </c>
      <c r="I72" s="28" t="s">
        <v>542</v>
      </c>
      <c r="J72" s="19">
        <v>7</v>
      </c>
      <c r="K72" s="19">
        <v>701</v>
      </c>
      <c r="L72" s="19">
        <v>70102</v>
      </c>
      <c r="M72" s="29">
        <v>2</v>
      </c>
      <c r="N72" s="30">
        <v>40</v>
      </c>
      <c r="O72" s="31">
        <v>80</v>
      </c>
      <c r="P72" s="30">
        <v>34</v>
      </c>
      <c r="Q72" s="19">
        <v>12</v>
      </c>
      <c r="R72" s="19" t="s">
        <v>156</v>
      </c>
      <c r="S72" s="19">
        <v>4438</v>
      </c>
      <c r="T72" s="19">
        <v>301</v>
      </c>
      <c r="U72" s="19">
        <v>4156277</v>
      </c>
      <c r="V72" s="28" t="s">
        <v>543</v>
      </c>
    </row>
    <row r="73" s="1" customFormat="1" ht="13.5" spans="1:22">
      <c r="A73" s="19">
        <v>9</v>
      </c>
      <c r="B73" s="20">
        <v>43302.7197800926</v>
      </c>
      <c r="C73" s="21">
        <v>43302</v>
      </c>
      <c r="D73" s="19">
        <v>29992099</v>
      </c>
      <c r="E73" s="22">
        <v>570</v>
      </c>
      <c r="F73" s="23">
        <v>885.9</v>
      </c>
      <c r="G73" s="19">
        <v>802563737</v>
      </c>
      <c r="H73" s="19">
        <v>74899</v>
      </c>
      <c r="I73" s="28" t="s">
        <v>588</v>
      </c>
      <c r="J73" s="19">
        <v>1</v>
      </c>
      <c r="K73" s="19">
        <v>118</v>
      </c>
      <c r="L73" s="19">
        <v>11801</v>
      </c>
      <c r="M73" s="29">
        <v>1</v>
      </c>
      <c r="N73" s="30">
        <v>295.32</v>
      </c>
      <c r="O73" s="31">
        <v>295.32</v>
      </c>
      <c r="P73" s="30">
        <v>214</v>
      </c>
      <c r="Q73" s="19">
        <v>81.32</v>
      </c>
      <c r="R73" s="19" t="s">
        <v>156</v>
      </c>
      <c r="S73" s="19">
        <v>4438</v>
      </c>
      <c r="T73" s="19">
        <v>301</v>
      </c>
      <c r="U73" s="19">
        <v>4063438</v>
      </c>
      <c r="V73" s="28" t="s">
        <v>589</v>
      </c>
    </row>
    <row r="74" s="1" customFormat="1" ht="13.5" spans="1:22">
      <c r="A74" s="19">
        <v>10</v>
      </c>
      <c r="B74" s="20">
        <v>43302.7197800926</v>
      </c>
      <c r="C74" s="21">
        <v>43302</v>
      </c>
      <c r="D74" s="19">
        <v>29992099</v>
      </c>
      <c r="E74" s="22">
        <v>570</v>
      </c>
      <c r="F74" s="23">
        <v>885.9</v>
      </c>
      <c r="G74" s="19">
        <v>802563530</v>
      </c>
      <c r="H74" s="19">
        <v>74899</v>
      </c>
      <c r="I74" s="28" t="s">
        <v>588</v>
      </c>
      <c r="J74" s="19">
        <v>1</v>
      </c>
      <c r="K74" s="19">
        <v>118</v>
      </c>
      <c r="L74" s="19">
        <v>11801</v>
      </c>
      <c r="M74" s="29">
        <v>2</v>
      </c>
      <c r="N74" s="30">
        <v>295.29</v>
      </c>
      <c r="O74" s="31">
        <v>590.58</v>
      </c>
      <c r="P74" s="30">
        <v>251</v>
      </c>
      <c r="Q74" s="19">
        <v>88.58</v>
      </c>
      <c r="R74" s="19" t="s">
        <v>156</v>
      </c>
      <c r="S74" s="19">
        <v>4438</v>
      </c>
      <c r="T74" s="19">
        <v>301</v>
      </c>
      <c r="U74" s="19">
        <v>4141997</v>
      </c>
      <c r="V74" s="28" t="s">
        <v>590</v>
      </c>
    </row>
    <row r="75" s="1" customFormat="1" ht="13.5" spans="1:22">
      <c r="A75" s="19">
        <v>188</v>
      </c>
      <c r="B75" s="20">
        <v>43302.7216203704</v>
      </c>
      <c r="C75" s="21">
        <v>43302</v>
      </c>
      <c r="D75" s="19">
        <v>29992139</v>
      </c>
      <c r="E75" s="22">
        <v>582</v>
      </c>
      <c r="F75" s="23">
        <v>141.4</v>
      </c>
      <c r="G75" s="19">
        <v>802564398</v>
      </c>
      <c r="H75" s="19">
        <v>150107</v>
      </c>
      <c r="I75" s="28" t="s">
        <v>591</v>
      </c>
      <c r="J75" s="19">
        <v>7</v>
      </c>
      <c r="K75" s="19">
        <v>705</v>
      </c>
      <c r="L75" s="19">
        <v>70503</v>
      </c>
      <c r="M75" s="29">
        <v>1</v>
      </c>
      <c r="N75" s="30">
        <v>141.4</v>
      </c>
      <c r="O75" s="31">
        <v>141.4</v>
      </c>
      <c r="P75" s="30">
        <v>134.3</v>
      </c>
      <c r="Q75" s="19">
        <v>7.1</v>
      </c>
      <c r="R75" s="19" t="s">
        <v>156</v>
      </c>
      <c r="S75" s="19">
        <v>4438</v>
      </c>
      <c r="T75" s="19">
        <v>301</v>
      </c>
      <c r="U75" s="19">
        <v>1200067390</v>
      </c>
      <c r="V75" s="28" t="s">
        <v>592</v>
      </c>
    </row>
    <row r="76" s="1" customFormat="1" ht="13.5" spans="1:22">
      <c r="A76" s="19">
        <v>15</v>
      </c>
      <c r="B76" s="20">
        <v>43302.7220023148</v>
      </c>
      <c r="C76" s="21">
        <v>43302</v>
      </c>
      <c r="D76" s="19">
        <v>29992143</v>
      </c>
      <c r="E76" s="22">
        <v>582</v>
      </c>
      <c r="F76" s="23">
        <v>460</v>
      </c>
      <c r="G76" s="19">
        <v>802564572</v>
      </c>
      <c r="H76" s="19">
        <v>62594</v>
      </c>
      <c r="I76" s="28" t="s">
        <v>593</v>
      </c>
      <c r="J76" s="19">
        <v>3</v>
      </c>
      <c r="K76" s="19">
        <v>302</v>
      </c>
      <c r="L76" s="19">
        <v>30203</v>
      </c>
      <c r="M76" s="29">
        <v>1</v>
      </c>
      <c r="N76" s="30">
        <v>460</v>
      </c>
      <c r="O76" s="31">
        <v>460</v>
      </c>
      <c r="P76" s="30">
        <v>414</v>
      </c>
      <c r="Q76" s="19">
        <v>46</v>
      </c>
      <c r="R76" s="19" t="s">
        <v>156</v>
      </c>
      <c r="S76" s="19">
        <v>4438</v>
      </c>
      <c r="T76" s="19">
        <v>301</v>
      </c>
      <c r="U76" s="19">
        <v>4154055</v>
      </c>
      <c r="V76" s="28" t="s">
        <v>594</v>
      </c>
    </row>
    <row r="77" s="1" customFormat="1" ht="13.5" spans="1:22">
      <c r="A77" s="19">
        <v>43</v>
      </c>
      <c r="B77" s="20">
        <v>43302.722974537</v>
      </c>
      <c r="C77" s="21">
        <v>43302</v>
      </c>
      <c r="D77" s="19">
        <v>29992163</v>
      </c>
      <c r="E77" s="22">
        <v>102934</v>
      </c>
      <c r="F77" s="23">
        <v>40</v>
      </c>
      <c r="G77" s="19">
        <v>802564785</v>
      </c>
      <c r="H77" s="19">
        <v>124625</v>
      </c>
      <c r="I77" s="28" t="s">
        <v>554</v>
      </c>
      <c r="J77" s="19">
        <v>2</v>
      </c>
      <c r="K77" s="19">
        <v>206</v>
      </c>
      <c r="L77" s="19">
        <v>20607</v>
      </c>
      <c r="M77" s="29">
        <v>1</v>
      </c>
      <c r="N77" s="30">
        <v>40</v>
      </c>
      <c r="O77" s="31">
        <v>40</v>
      </c>
      <c r="P77" s="30">
        <v>36</v>
      </c>
      <c r="Q77" s="19">
        <v>4</v>
      </c>
      <c r="R77" s="19" t="s">
        <v>156</v>
      </c>
      <c r="S77" s="19">
        <v>4438</v>
      </c>
      <c r="T77" s="19">
        <v>301</v>
      </c>
      <c r="U77" s="19">
        <v>4125128</v>
      </c>
      <c r="V77" s="28" t="s">
        <v>595</v>
      </c>
    </row>
    <row r="78" s="1" customFormat="1" ht="13.5" spans="1:22">
      <c r="A78" s="19">
        <v>245</v>
      </c>
      <c r="B78" s="20">
        <v>43302.7234953704</v>
      </c>
      <c r="C78" s="21">
        <v>43302</v>
      </c>
      <c r="D78" s="19">
        <v>29992168</v>
      </c>
      <c r="E78" s="22">
        <v>102934</v>
      </c>
      <c r="F78" s="23">
        <v>48</v>
      </c>
      <c r="G78" s="19">
        <v>802564896</v>
      </c>
      <c r="H78" s="19">
        <v>124630</v>
      </c>
      <c r="I78" s="28" t="s">
        <v>583</v>
      </c>
      <c r="J78" s="19">
        <v>2</v>
      </c>
      <c r="K78" s="19">
        <v>206</v>
      </c>
      <c r="L78" s="19">
        <v>20601</v>
      </c>
      <c r="M78" s="29">
        <v>2</v>
      </c>
      <c r="N78" s="30">
        <v>24</v>
      </c>
      <c r="O78" s="31">
        <v>48</v>
      </c>
      <c r="P78" s="30">
        <v>34</v>
      </c>
      <c r="Q78" s="19">
        <v>-20</v>
      </c>
      <c r="R78" s="19" t="s">
        <v>156</v>
      </c>
      <c r="S78" s="19">
        <v>4438</v>
      </c>
      <c r="T78" s="19">
        <v>301</v>
      </c>
      <c r="U78" s="19">
        <v>4105956</v>
      </c>
      <c r="V78" s="28" t="s">
        <v>596</v>
      </c>
    </row>
    <row r="79" s="1" customFormat="1" ht="13.5" spans="1:22">
      <c r="A79" s="19">
        <v>235</v>
      </c>
      <c r="B79" s="20">
        <v>43302.7276736111</v>
      </c>
      <c r="C79" s="21">
        <v>43302</v>
      </c>
      <c r="D79" s="19">
        <v>29992274</v>
      </c>
      <c r="E79" s="22">
        <v>723</v>
      </c>
      <c r="F79" s="23">
        <v>41.6</v>
      </c>
      <c r="G79" s="19">
        <v>802566942</v>
      </c>
      <c r="H79" s="19">
        <v>158951</v>
      </c>
      <c r="I79" s="28" t="s">
        <v>558</v>
      </c>
      <c r="J79" s="19">
        <v>4</v>
      </c>
      <c r="K79" s="19">
        <v>406</v>
      </c>
      <c r="L79" s="19">
        <v>40601</v>
      </c>
      <c r="M79" s="29">
        <v>2</v>
      </c>
      <c r="N79" s="30">
        <v>20.8</v>
      </c>
      <c r="O79" s="31">
        <v>41.6</v>
      </c>
      <c r="P79" s="30">
        <v>17.7</v>
      </c>
      <c r="Q79" s="19">
        <v>6.2</v>
      </c>
      <c r="R79" s="19" t="s">
        <v>156</v>
      </c>
      <c r="S79" s="19">
        <v>4438</v>
      </c>
      <c r="T79" s="19">
        <v>301</v>
      </c>
      <c r="U79" s="19">
        <v>4104412</v>
      </c>
      <c r="V79" s="28" t="s">
        <v>561</v>
      </c>
    </row>
    <row r="80" s="1" customFormat="1" ht="13.5" spans="1:22">
      <c r="A80" s="19">
        <v>89</v>
      </c>
      <c r="B80" s="20">
        <v>43302.7281365741</v>
      </c>
      <c r="C80" s="21">
        <v>43302</v>
      </c>
      <c r="D80" s="19">
        <v>29992290</v>
      </c>
      <c r="E80" s="22">
        <v>723</v>
      </c>
      <c r="F80" s="23">
        <v>20.8</v>
      </c>
      <c r="G80" s="19">
        <v>802567088</v>
      </c>
      <c r="H80" s="19">
        <v>158951</v>
      </c>
      <c r="I80" s="28" t="s">
        <v>558</v>
      </c>
      <c r="J80" s="19">
        <v>4</v>
      </c>
      <c r="K80" s="19">
        <v>406</v>
      </c>
      <c r="L80" s="19">
        <v>40601</v>
      </c>
      <c r="M80" s="29">
        <v>1</v>
      </c>
      <c r="N80" s="30">
        <v>20.8</v>
      </c>
      <c r="O80" s="31">
        <v>20.8</v>
      </c>
      <c r="P80" s="30">
        <v>17.7</v>
      </c>
      <c r="Q80" s="19">
        <v>3.1</v>
      </c>
      <c r="R80" s="19" t="s">
        <v>156</v>
      </c>
      <c r="S80" s="19">
        <v>4438</v>
      </c>
      <c r="T80" s="19">
        <v>301</v>
      </c>
      <c r="U80" s="19">
        <v>4104412</v>
      </c>
      <c r="V80" s="28" t="s">
        <v>561</v>
      </c>
    </row>
    <row r="81" s="1" customFormat="1" ht="13.5" spans="1:22">
      <c r="A81" s="19">
        <v>241</v>
      </c>
      <c r="B81" s="20">
        <v>43302.7312847222</v>
      </c>
      <c r="C81" s="21">
        <v>43302</v>
      </c>
      <c r="D81" s="19">
        <v>29992362</v>
      </c>
      <c r="E81" s="22">
        <v>102934</v>
      </c>
      <c r="F81" s="23">
        <v>48</v>
      </c>
      <c r="G81" s="19">
        <v>802568739</v>
      </c>
      <c r="H81" s="19">
        <v>124630</v>
      </c>
      <c r="I81" s="28" t="s">
        <v>583</v>
      </c>
      <c r="J81" s="19">
        <v>2</v>
      </c>
      <c r="K81" s="19">
        <v>206</v>
      </c>
      <c r="L81" s="19">
        <v>20601</v>
      </c>
      <c r="M81" s="29">
        <v>2</v>
      </c>
      <c r="N81" s="30">
        <v>24</v>
      </c>
      <c r="O81" s="31">
        <v>48</v>
      </c>
      <c r="P81" s="30">
        <v>34</v>
      </c>
      <c r="Q81" s="19">
        <v>-20</v>
      </c>
      <c r="R81" s="19" t="s">
        <v>156</v>
      </c>
      <c r="S81" s="19">
        <v>4438</v>
      </c>
      <c r="T81" s="19">
        <v>301</v>
      </c>
      <c r="U81" s="19">
        <v>4134254</v>
      </c>
      <c r="V81" s="28" t="s">
        <v>450</v>
      </c>
    </row>
    <row r="82" s="1" customFormat="1" ht="13.5" spans="1:22">
      <c r="A82" s="19">
        <v>44</v>
      </c>
      <c r="B82" s="20">
        <v>43302.7318402778</v>
      </c>
      <c r="C82" s="21">
        <v>43302</v>
      </c>
      <c r="D82" s="19">
        <v>29992347</v>
      </c>
      <c r="E82" s="22">
        <v>347</v>
      </c>
      <c r="F82" s="23">
        <v>316.02</v>
      </c>
      <c r="G82" s="19">
        <v>802567903</v>
      </c>
      <c r="H82" s="19">
        <v>160163</v>
      </c>
      <c r="I82" s="28" t="s">
        <v>556</v>
      </c>
      <c r="J82" s="19">
        <v>4</v>
      </c>
      <c r="K82" s="19">
        <v>406</v>
      </c>
      <c r="L82" s="19">
        <v>40601</v>
      </c>
      <c r="M82" s="29">
        <v>3</v>
      </c>
      <c r="N82" s="30">
        <v>0.01</v>
      </c>
      <c r="O82" s="31">
        <v>0.03</v>
      </c>
      <c r="P82" s="30">
        <v>9.48</v>
      </c>
      <c r="Q82" s="19">
        <v>-28.41</v>
      </c>
      <c r="R82" s="19" t="s">
        <v>156</v>
      </c>
      <c r="S82" s="19">
        <v>4438</v>
      </c>
      <c r="T82" s="19">
        <v>301</v>
      </c>
      <c r="U82" s="19">
        <v>4134134</v>
      </c>
      <c r="V82" s="28" t="s">
        <v>585</v>
      </c>
    </row>
    <row r="83" s="1" customFormat="1" ht="13.5" spans="1:22">
      <c r="A83" s="19">
        <v>45</v>
      </c>
      <c r="B83" s="20">
        <v>43302.7318402778</v>
      </c>
      <c r="C83" s="21">
        <v>43302</v>
      </c>
      <c r="D83" s="19">
        <v>29992347</v>
      </c>
      <c r="E83" s="22">
        <v>347</v>
      </c>
      <c r="F83" s="23">
        <v>316.02</v>
      </c>
      <c r="G83" s="19">
        <v>802567978</v>
      </c>
      <c r="H83" s="19">
        <v>160163</v>
      </c>
      <c r="I83" s="28" t="s">
        <v>556</v>
      </c>
      <c r="J83" s="19">
        <v>4</v>
      </c>
      <c r="K83" s="19">
        <v>406</v>
      </c>
      <c r="L83" s="19">
        <v>40601</v>
      </c>
      <c r="M83" s="29">
        <v>2</v>
      </c>
      <c r="N83" s="30">
        <v>0.01</v>
      </c>
      <c r="O83" s="31">
        <v>0.02</v>
      </c>
      <c r="P83" s="30">
        <v>9.48</v>
      </c>
      <c r="Q83" s="19">
        <v>-18.94</v>
      </c>
      <c r="R83" s="19" t="s">
        <v>156</v>
      </c>
      <c r="S83" s="19">
        <v>4438</v>
      </c>
      <c r="T83" s="19">
        <v>301</v>
      </c>
      <c r="U83" s="19">
        <v>4143326</v>
      </c>
      <c r="V83" s="28" t="s">
        <v>557</v>
      </c>
    </row>
    <row r="84" s="1" customFormat="1" ht="13.5" spans="1:22">
      <c r="A84" s="19">
        <v>46</v>
      </c>
      <c r="B84" s="20">
        <v>43302.7318402778</v>
      </c>
      <c r="C84" s="21">
        <v>43302</v>
      </c>
      <c r="D84" s="19">
        <v>29992347</v>
      </c>
      <c r="E84" s="22">
        <v>347</v>
      </c>
      <c r="F84" s="23">
        <v>316.02</v>
      </c>
      <c r="G84" s="19">
        <v>802567823</v>
      </c>
      <c r="H84" s="19">
        <v>158950</v>
      </c>
      <c r="I84" s="28" t="s">
        <v>558</v>
      </c>
      <c r="J84" s="19">
        <v>4</v>
      </c>
      <c r="K84" s="19">
        <v>406</v>
      </c>
      <c r="L84" s="19">
        <v>40601</v>
      </c>
      <c r="M84" s="29">
        <v>10</v>
      </c>
      <c r="N84" s="30">
        <v>31.597</v>
      </c>
      <c r="O84" s="31">
        <v>315.97</v>
      </c>
      <c r="P84" s="30">
        <v>22.08</v>
      </c>
      <c r="Q84" s="19">
        <v>95.17</v>
      </c>
      <c r="R84" s="19" t="s">
        <v>156</v>
      </c>
      <c r="S84" s="19">
        <v>4438</v>
      </c>
      <c r="T84" s="19">
        <v>301</v>
      </c>
      <c r="U84" s="19">
        <v>4157769</v>
      </c>
      <c r="V84" s="28" t="s">
        <v>571</v>
      </c>
    </row>
    <row r="85" s="1" customFormat="1" ht="13.5" spans="1:22">
      <c r="A85" s="19">
        <v>1</v>
      </c>
      <c r="B85" s="20">
        <v>43302.7320023148</v>
      </c>
      <c r="C85" s="21">
        <v>43302</v>
      </c>
      <c r="D85" s="19">
        <v>29992376</v>
      </c>
      <c r="E85" s="22">
        <v>102934</v>
      </c>
      <c r="F85" s="23">
        <v>35.2</v>
      </c>
      <c r="G85" s="19">
        <v>802568890</v>
      </c>
      <c r="H85" s="19">
        <v>40173</v>
      </c>
      <c r="I85" s="28" t="s">
        <v>574</v>
      </c>
      <c r="J85" s="19">
        <v>5</v>
      </c>
      <c r="K85" s="19">
        <v>502</v>
      </c>
      <c r="L85" s="19">
        <v>50201</v>
      </c>
      <c r="M85" s="29">
        <v>2</v>
      </c>
      <c r="N85" s="30">
        <v>17.6</v>
      </c>
      <c r="O85" s="31">
        <v>35.2</v>
      </c>
      <c r="P85" s="30">
        <v>15.8</v>
      </c>
      <c r="Q85" s="19">
        <v>3.6</v>
      </c>
      <c r="R85" s="19" t="s">
        <v>156</v>
      </c>
      <c r="S85" s="19">
        <v>4438</v>
      </c>
      <c r="T85" s="19">
        <v>301</v>
      </c>
      <c r="U85" s="19">
        <v>4138862</v>
      </c>
      <c r="V85" s="28" t="s">
        <v>597</v>
      </c>
    </row>
    <row r="86" s="1" customFormat="1" ht="13.5" spans="1:22">
      <c r="A86" s="19">
        <v>323</v>
      </c>
      <c r="B86" s="20">
        <v>43302.7332291667</v>
      </c>
      <c r="C86" s="21">
        <v>43302</v>
      </c>
      <c r="D86" s="19">
        <v>29992410</v>
      </c>
      <c r="E86" s="22">
        <v>102934</v>
      </c>
      <c r="F86" s="23">
        <v>89.3</v>
      </c>
      <c r="G86" s="19">
        <v>802569428</v>
      </c>
      <c r="H86" s="19">
        <v>162624</v>
      </c>
      <c r="I86" s="28" t="s">
        <v>598</v>
      </c>
      <c r="J86" s="19">
        <v>7</v>
      </c>
      <c r="K86" s="19">
        <v>702</v>
      </c>
      <c r="L86" s="19">
        <v>70209</v>
      </c>
      <c r="M86" s="29">
        <v>1</v>
      </c>
      <c r="N86" s="30">
        <v>89.3</v>
      </c>
      <c r="O86" s="31">
        <v>89.3</v>
      </c>
      <c r="P86" s="30">
        <v>75.9</v>
      </c>
      <c r="Q86" s="19">
        <v>13.4</v>
      </c>
      <c r="R86" s="19" t="s">
        <v>156</v>
      </c>
      <c r="S86" s="19">
        <v>4438</v>
      </c>
      <c r="T86" s="19">
        <v>301</v>
      </c>
      <c r="U86" s="19">
        <v>4096321</v>
      </c>
      <c r="V86" s="28" t="s">
        <v>599</v>
      </c>
    </row>
    <row r="87" s="1" customFormat="1" ht="13.5" spans="1:22">
      <c r="A87" s="19">
        <v>193</v>
      </c>
      <c r="B87" s="20">
        <v>43302.7337615741</v>
      </c>
      <c r="C87" s="21">
        <v>43302</v>
      </c>
      <c r="D87" s="19">
        <v>29992424</v>
      </c>
      <c r="E87" s="22">
        <v>102934</v>
      </c>
      <c r="F87" s="23">
        <v>53.9</v>
      </c>
      <c r="G87" s="19">
        <v>802569533</v>
      </c>
      <c r="H87" s="19">
        <v>126498</v>
      </c>
      <c r="I87" s="28" t="s">
        <v>600</v>
      </c>
      <c r="J87" s="19">
        <v>7</v>
      </c>
      <c r="K87" s="19">
        <v>705</v>
      </c>
      <c r="L87" s="19">
        <v>70504</v>
      </c>
      <c r="M87" s="29">
        <v>1</v>
      </c>
      <c r="N87" s="30">
        <v>53.9</v>
      </c>
      <c r="O87" s="31">
        <v>53.9</v>
      </c>
      <c r="P87" s="30">
        <v>45.8</v>
      </c>
      <c r="Q87" s="19">
        <v>8.1</v>
      </c>
      <c r="R87" s="19" t="s">
        <v>156</v>
      </c>
      <c r="S87" s="19">
        <v>4438</v>
      </c>
      <c r="T87" s="19">
        <v>301</v>
      </c>
      <c r="U87" s="19">
        <v>4152172</v>
      </c>
      <c r="V87" s="28" t="s">
        <v>601</v>
      </c>
    </row>
    <row r="88" s="1" customFormat="1" ht="13.5" spans="1:22">
      <c r="A88" s="19">
        <v>176</v>
      </c>
      <c r="B88" s="20">
        <v>43302.734212963</v>
      </c>
      <c r="C88" s="21">
        <v>43302</v>
      </c>
      <c r="D88" s="19">
        <v>29992438</v>
      </c>
      <c r="E88" s="22">
        <v>102934</v>
      </c>
      <c r="F88" s="23">
        <v>42.8</v>
      </c>
      <c r="G88" s="19">
        <v>802569936</v>
      </c>
      <c r="H88" s="19">
        <v>126484</v>
      </c>
      <c r="I88" s="28" t="s">
        <v>602</v>
      </c>
      <c r="J88" s="19">
        <v>7</v>
      </c>
      <c r="K88" s="19">
        <v>705</v>
      </c>
      <c r="L88" s="19">
        <v>70504</v>
      </c>
      <c r="M88" s="29">
        <v>1</v>
      </c>
      <c r="N88" s="30">
        <v>42.8</v>
      </c>
      <c r="O88" s="31">
        <v>42.8</v>
      </c>
      <c r="P88" s="30">
        <v>36.4</v>
      </c>
      <c r="Q88" s="19">
        <v>6.4</v>
      </c>
      <c r="R88" s="19" t="s">
        <v>156</v>
      </c>
      <c r="S88" s="19">
        <v>4438</v>
      </c>
      <c r="T88" s="19">
        <v>301</v>
      </c>
      <c r="U88" s="19">
        <v>4152167</v>
      </c>
      <c r="V88" s="28" t="s">
        <v>603</v>
      </c>
    </row>
    <row r="89" s="1" customFormat="1" ht="13.5" spans="1:22">
      <c r="A89" s="19">
        <v>240</v>
      </c>
      <c r="B89" s="20">
        <v>43302.7406365741</v>
      </c>
      <c r="C89" s="21">
        <v>43302</v>
      </c>
      <c r="D89" s="19">
        <v>29992602</v>
      </c>
      <c r="E89" s="22">
        <v>745</v>
      </c>
      <c r="F89" s="23">
        <v>68.3</v>
      </c>
      <c r="G89" s="19">
        <v>802573044</v>
      </c>
      <c r="H89" s="19">
        <v>131807</v>
      </c>
      <c r="I89" s="28" t="s">
        <v>604</v>
      </c>
      <c r="J89" s="19">
        <v>2</v>
      </c>
      <c r="K89" s="19">
        <v>206</v>
      </c>
      <c r="L89" s="19">
        <v>20601</v>
      </c>
      <c r="M89" s="29">
        <v>1</v>
      </c>
      <c r="N89" s="30">
        <v>68.3</v>
      </c>
      <c r="O89" s="31">
        <v>68.3</v>
      </c>
      <c r="P89" s="30">
        <v>51.2</v>
      </c>
      <c r="Q89" s="19">
        <v>17.1</v>
      </c>
      <c r="R89" s="19" t="s">
        <v>156</v>
      </c>
      <c r="S89" s="19">
        <v>4438</v>
      </c>
      <c r="T89" s="19">
        <v>301</v>
      </c>
      <c r="U89" s="19">
        <v>4135770</v>
      </c>
      <c r="V89" s="28" t="s">
        <v>605</v>
      </c>
    </row>
    <row r="90" s="1" customFormat="1" ht="13.5" spans="1:22">
      <c r="A90" s="19">
        <v>237</v>
      </c>
      <c r="B90" s="20">
        <v>43302.7411574074</v>
      </c>
      <c r="C90" s="21">
        <v>43302</v>
      </c>
      <c r="D90" s="19">
        <v>29992615</v>
      </c>
      <c r="E90" s="22">
        <v>745</v>
      </c>
      <c r="F90" s="23">
        <v>40</v>
      </c>
      <c r="G90" s="19">
        <v>802573291</v>
      </c>
      <c r="H90" s="19">
        <v>175136</v>
      </c>
      <c r="I90" s="28" t="s">
        <v>542</v>
      </c>
      <c r="J90" s="19">
        <v>7</v>
      </c>
      <c r="K90" s="19">
        <v>701</v>
      </c>
      <c r="L90" s="19">
        <v>70102</v>
      </c>
      <c r="M90" s="29">
        <v>1</v>
      </c>
      <c r="N90" s="30">
        <v>40</v>
      </c>
      <c r="O90" s="31">
        <v>40</v>
      </c>
      <c r="P90" s="30">
        <v>34</v>
      </c>
      <c r="Q90" s="19">
        <v>6</v>
      </c>
      <c r="R90" s="19" t="s">
        <v>156</v>
      </c>
      <c r="S90" s="19">
        <v>4438</v>
      </c>
      <c r="T90" s="19">
        <v>301</v>
      </c>
      <c r="U90" s="19">
        <v>4156277</v>
      </c>
      <c r="V90" s="28" t="s">
        <v>543</v>
      </c>
    </row>
    <row r="91" s="1" customFormat="1" ht="13.5" spans="1:22">
      <c r="A91" s="19">
        <v>322</v>
      </c>
      <c r="B91" s="20">
        <v>43302.7414699074</v>
      </c>
      <c r="C91" s="21">
        <v>43302</v>
      </c>
      <c r="D91" s="19">
        <v>29992272</v>
      </c>
      <c r="E91" s="22">
        <v>707</v>
      </c>
      <c r="F91" s="23">
        <v>1190</v>
      </c>
      <c r="G91" s="19">
        <v>802573047</v>
      </c>
      <c r="H91" s="19">
        <v>115733</v>
      </c>
      <c r="I91" s="28" t="s">
        <v>606</v>
      </c>
      <c r="J91" s="19">
        <v>1</v>
      </c>
      <c r="K91" s="19">
        <v>118</v>
      </c>
      <c r="L91" s="19">
        <v>11801</v>
      </c>
      <c r="M91" s="29">
        <v>2</v>
      </c>
      <c r="N91" s="30">
        <v>595</v>
      </c>
      <c r="O91" s="31">
        <v>1190</v>
      </c>
      <c r="P91" s="30">
        <v>575</v>
      </c>
      <c r="Q91" s="19">
        <v>40</v>
      </c>
      <c r="R91" s="19" t="s">
        <v>156</v>
      </c>
      <c r="S91" s="19">
        <v>4328</v>
      </c>
      <c r="T91" s="19">
        <v>301</v>
      </c>
      <c r="U91" s="19">
        <v>4143601</v>
      </c>
      <c r="V91" s="28" t="s">
        <v>607</v>
      </c>
    </row>
    <row r="92" s="1" customFormat="1" ht="13.5" spans="1:22">
      <c r="A92" s="19">
        <v>50</v>
      </c>
      <c r="B92" s="20">
        <v>43302.7415740741</v>
      </c>
      <c r="C92" s="21">
        <v>43302</v>
      </c>
      <c r="D92" s="19">
        <v>29992624</v>
      </c>
      <c r="E92" s="22">
        <v>745</v>
      </c>
      <c r="F92" s="23">
        <v>11.8</v>
      </c>
      <c r="G92" s="19">
        <v>802573465</v>
      </c>
      <c r="H92" s="19">
        <v>166179</v>
      </c>
      <c r="I92" s="28" t="s">
        <v>608</v>
      </c>
      <c r="J92" s="19">
        <v>7</v>
      </c>
      <c r="K92" s="19">
        <v>702</v>
      </c>
      <c r="L92" s="19">
        <v>70211</v>
      </c>
      <c r="M92" s="29">
        <v>2</v>
      </c>
      <c r="N92" s="30">
        <v>5.9</v>
      </c>
      <c r="O92" s="31">
        <v>11.8</v>
      </c>
      <c r="P92" s="30">
        <v>5</v>
      </c>
      <c r="Q92" s="19">
        <v>1.8</v>
      </c>
      <c r="R92" s="19" t="s">
        <v>156</v>
      </c>
      <c r="S92" s="19">
        <v>4438</v>
      </c>
      <c r="T92" s="19">
        <v>301</v>
      </c>
      <c r="U92" s="19">
        <v>4158981</v>
      </c>
      <c r="V92" s="28" t="s">
        <v>609</v>
      </c>
    </row>
    <row r="93" s="1" customFormat="1" ht="13.5" spans="1:22">
      <c r="A93" s="19">
        <v>236</v>
      </c>
      <c r="B93" s="20">
        <v>43302.7420833333</v>
      </c>
      <c r="C93" s="21">
        <v>43302</v>
      </c>
      <c r="D93" s="19">
        <v>29992639</v>
      </c>
      <c r="E93" s="22">
        <v>745</v>
      </c>
      <c r="F93" s="23">
        <v>93</v>
      </c>
      <c r="G93" s="19">
        <v>802573582</v>
      </c>
      <c r="H93" s="19">
        <v>162269</v>
      </c>
      <c r="I93" s="28" t="s">
        <v>610</v>
      </c>
      <c r="J93" s="19">
        <v>7</v>
      </c>
      <c r="K93" s="19">
        <v>702</v>
      </c>
      <c r="L93" s="19">
        <v>70211</v>
      </c>
      <c r="M93" s="29">
        <v>2</v>
      </c>
      <c r="N93" s="30">
        <v>46.5</v>
      </c>
      <c r="O93" s="31">
        <v>93</v>
      </c>
      <c r="P93" s="30">
        <v>39.5</v>
      </c>
      <c r="Q93" s="19">
        <v>14</v>
      </c>
      <c r="R93" s="19" t="s">
        <v>156</v>
      </c>
      <c r="S93" s="19">
        <v>4438</v>
      </c>
      <c r="T93" s="19">
        <v>301</v>
      </c>
      <c r="U93" s="19">
        <v>4160814</v>
      </c>
      <c r="V93" s="28" t="s">
        <v>611</v>
      </c>
    </row>
    <row r="94" s="1" customFormat="1" ht="13.5" spans="1:22">
      <c r="A94" s="19">
        <v>36</v>
      </c>
      <c r="B94" s="20">
        <v>43302.7427662037</v>
      </c>
      <c r="C94" s="21">
        <v>43302</v>
      </c>
      <c r="D94" s="19">
        <v>29992654</v>
      </c>
      <c r="E94" s="22">
        <v>745</v>
      </c>
      <c r="F94" s="23">
        <v>28.7</v>
      </c>
      <c r="G94" s="19">
        <v>802574037</v>
      </c>
      <c r="H94" s="19">
        <v>152401</v>
      </c>
      <c r="I94" s="28" t="s">
        <v>548</v>
      </c>
      <c r="J94" s="19">
        <v>7</v>
      </c>
      <c r="K94" s="19">
        <v>708</v>
      </c>
      <c r="L94" s="19">
        <v>70801</v>
      </c>
      <c r="M94" s="29">
        <v>1</v>
      </c>
      <c r="N94" s="30">
        <v>28.7</v>
      </c>
      <c r="O94" s="31">
        <v>28.7</v>
      </c>
      <c r="P94" s="30">
        <v>24.42</v>
      </c>
      <c r="Q94" s="19">
        <v>4.28</v>
      </c>
      <c r="R94" s="19" t="s">
        <v>156</v>
      </c>
      <c r="S94" s="19">
        <v>4438</v>
      </c>
      <c r="T94" s="19">
        <v>301</v>
      </c>
      <c r="U94" s="19">
        <v>4108964</v>
      </c>
      <c r="V94" s="28" t="s">
        <v>570</v>
      </c>
    </row>
    <row r="95" s="1" customFormat="1" ht="13.5" spans="1:22">
      <c r="A95" s="19">
        <v>326</v>
      </c>
      <c r="B95" s="20">
        <v>43302.7444444444</v>
      </c>
      <c r="C95" s="21">
        <v>43302</v>
      </c>
      <c r="D95" s="19">
        <v>29992699</v>
      </c>
      <c r="E95" s="22">
        <v>723</v>
      </c>
      <c r="F95" s="23">
        <v>41.6</v>
      </c>
      <c r="G95" s="19">
        <v>802575335</v>
      </c>
      <c r="H95" s="19">
        <v>158952</v>
      </c>
      <c r="I95" s="28" t="s">
        <v>558</v>
      </c>
      <c r="J95" s="19">
        <v>4</v>
      </c>
      <c r="K95" s="19">
        <v>406</v>
      </c>
      <c r="L95" s="19">
        <v>40601</v>
      </c>
      <c r="M95" s="29">
        <v>2</v>
      </c>
      <c r="N95" s="30">
        <v>20.8</v>
      </c>
      <c r="O95" s="31">
        <v>41.6</v>
      </c>
      <c r="P95" s="30">
        <v>17.7</v>
      </c>
      <c r="Q95" s="19">
        <v>6.2</v>
      </c>
      <c r="R95" s="19" t="s">
        <v>156</v>
      </c>
      <c r="S95" s="19">
        <v>4438</v>
      </c>
      <c r="T95" s="19">
        <v>301</v>
      </c>
      <c r="U95" s="19">
        <v>4137365</v>
      </c>
      <c r="V95" s="28" t="s">
        <v>536</v>
      </c>
    </row>
    <row r="96" s="1" customFormat="1" ht="13.5" spans="1:22">
      <c r="A96" s="19">
        <v>290</v>
      </c>
      <c r="B96" s="20">
        <v>43302.7446064815</v>
      </c>
      <c r="C96" s="21">
        <v>43302</v>
      </c>
      <c r="D96" s="19">
        <v>29992701</v>
      </c>
      <c r="E96" s="22">
        <v>723</v>
      </c>
      <c r="F96" s="23">
        <v>41.6</v>
      </c>
      <c r="G96" s="19">
        <v>802575449</v>
      </c>
      <c r="H96" s="19">
        <v>158952</v>
      </c>
      <c r="I96" s="28" t="s">
        <v>558</v>
      </c>
      <c r="J96" s="19">
        <v>4</v>
      </c>
      <c r="K96" s="19">
        <v>406</v>
      </c>
      <c r="L96" s="19">
        <v>40601</v>
      </c>
      <c r="M96" s="29">
        <v>2</v>
      </c>
      <c r="N96" s="30">
        <v>20.8</v>
      </c>
      <c r="O96" s="31">
        <v>41.6</v>
      </c>
      <c r="P96" s="30">
        <v>17.7</v>
      </c>
      <c r="Q96" s="19">
        <v>6.2</v>
      </c>
      <c r="R96" s="19" t="s">
        <v>156</v>
      </c>
      <c r="S96" s="19">
        <v>4438</v>
      </c>
      <c r="T96" s="19">
        <v>301</v>
      </c>
      <c r="U96" s="19">
        <v>4137365</v>
      </c>
      <c r="V96" s="28" t="s">
        <v>536</v>
      </c>
    </row>
    <row r="97" s="1" customFormat="1" ht="13.5" spans="1:22">
      <c r="A97" s="19">
        <v>12</v>
      </c>
      <c r="B97" s="20">
        <v>43302.7448842593</v>
      </c>
      <c r="C97" s="21">
        <v>43302</v>
      </c>
      <c r="D97" s="19">
        <v>29992707</v>
      </c>
      <c r="E97" s="22">
        <v>723</v>
      </c>
      <c r="F97" s="23">
        <v>20.8</v>
      </c>
      <c r="G97" s="19">
        <v>802575569</v>
      </c>
      <c r="H97" s="19">
        <v>158952</v>
      </c>
      <c r="I97" s="28" t="s">
        <v>558</v>
      </c>
      <c r="J97" s="19">
        <v>4</v>
      </c>
      <c r="K97" s="19">
        <v>406</v>
      </c>
      <c r="L97" s="19">
        <v>40601</v>
      </c>
      <c r="M97" s="29">
        <v>1</v>
      </c>
      <c r="N97" s="30">
        <v>20.8</v>
      </c>
      <c r="O97" s="31">
        <v>20.8</v>
      </c>
      <c r="P97" s="30">
        <v>17.7</v>
      </c>
      <c r="Q97" s="19">
        <v>3.1</v>
      </c>
      <c r="R97" s="19" t="s">
        <v>156</v>
      </c>
      <c r="S97" s="19">
        <v>4438</v>
      </c>
      <c r="T97" s="19">
        <v>301</v>
      </c>
      <c r="U97" s="19">
        <v>4137365</v>
      </c>
      <c r="V97" s="28" t="s">
        <v>536</v>
      </c>
    </row>
    <row r="98" s="1" customFormat="1" ht="13.5" spans="1:22">
      <c r="A98" s="19">
        <v>154</v>
      </c>
      <c r="B98" s="20">
        <v>43302.7454282407</v>
      </c>
      <c r="C98" s="21">
        <v>43302</v>
      </c>
      <c r="D98" s="19">
        <v>29992721</v>
      </c>
      <c r="E98" s="22">
        <v>709</v>
      </c>
      <c r="F98" s="23">
        <v>139.4</v>
      </c>
      <c r="G98" s="19">
        <v>802575707</v>
      </c>
      <c r="H98" s="19">
        <v>126608</v>
      </c>
      <c r="I98" s="28" t="s">
        <v>612</v>
      </c>
      <c r="J98" s="19">
        <v>7</v>
      </c>
      <c r="K98" s="19">
        <v>705</v>
      </c>
      <c r="L98" s="19">
        <v>70504</v>
      </c>
      <c r="M98" s="29">
        <v>1</v>
      </c>
      <c r="N98" s="30">
        <v>139.4</v>
      </c>
      <c r="O98" s="31">
        <v>139.4</v>
      </c>
      <c r="P98" s="30">
        <v>118.5</v>
      </c>
      <c r="Q98" s="19">
        <v>20.9</v>
      </c>
      <c r="R98" s="19" t="s">
        <v>156</v>
      </c>
      <c r="S98" s="19">
        <v>4438</v>
      </c>
      <c r="T98" s="19">
        <v>301</v>
      </c>
      <c r="U98" s="19">
        <v>4135900</v>
      </c>
      <c r="V98" s="28" t="s">
        <v>613</v>
      </c>
    </row>
    <row r="99" s="1" customFormat="1" ht="13.5" spans="1:22">
      <c r="A99" s="19">
        <v>39</v>
      </c>
      <c r="B99" s="20">
        <v>43302.7531365741</v>
      </c>
      <c r="C99" s="21">
        <v>43302</v>
      </c>
      <c r="D99" s="19">
        <v>29992884</v>
      </c>
      <c r="E99" s="22">
        <v>730</v>
      </c>
      <c r="F99" s="23">
        <v>36</v>
      </c>
      <c r="G99" s="19">
        <v>802579715</v>
      </c>
      <c r="H99" s="19">
        <v>124620</v>
      </c>
      <c r="I99" s="28" t="s">
        <v>586</v>
      </c>
      <c r="J99" s="19">
        <v>2</v>
      </c>
      <c r="K99" s="19">
        <v>206</v>
      </c>
      <c r="L99" s="19">
        <v>20603</v>
      </c>
      <c r="M99" s="29">
        <v>1</v>
      </c>
      <c r="N99" s="30">
        <v>36</v>
      </c>
      <c r="O99" s="31">
        <v>36</v>
      </c>
      <c r="P99" s="30">
        <v>27</v>
      </c>
      <c r="Q99" s="19">
        <v>9</v>
      </c>
      <c r="R99" s="19" t="s">
        <v>156</v>
      </c>
      <c r="S99" s="19">
        <v>4438</v>
      </c>
      <c r="T99" s="19">
        <v>301</v>
      </c>
      <c r="U99" s="19">
        <v>4157113</v>
      </c>
      <c r="V99" s="28" t="s">
        <v>587</v>
      </c>
    </row>
    <row r="100" s="1" customFormat="1" ht="13.5" spans="1:22">
      <c r="A100" s="19">
        <v>253</v>
      </c>
      <c r="B100" s="20">
        <v>43302.7535416667</v>
      </c>
      <c r="C100" s="21">
        <v>43302</v>
      </c>
      <c r="D100" s="19">
        <v>29992899</v>
      </c>
      <c r="E100" s="22">
        <v>730</v>
      </c>
      <c r="F100" s="23">
        <v>48</v>
      </c>
      <c r="G100" s="19">
        <v>802580045</v>
      </c>
      <c r="H100" s="19">
        <v>124625</v>
      </c>
      <c r="I100" s="28" t="s">
        <v>554</v>
      </c>
      <c r="J100" s="19">
        <v>2</v>
      </c>
      <c r="K100" s="19">
        <v>206</v>
      </c>
      <c r="L100" s="19">
        <v>20607</v>
      </c>
      <c r="M100" s="29">
        <v>1</v>
      </c>
      <c r="N100" s="30">
        <v>48</v>
      </c>
      <c r="O100" s="31">
        <v>48</v>
      </c>
      <c r="P100" s="30">
        <v>36</v>
      </c>
      <c r="Q100" s="19">
        <v>12</v>
      </c>
      <c r="R100" s="19" t="s">
        <v>156</v>
      </c>
      <c r="S100" s="19">
        <v>4438</v>
      </c>
      <c r="T100" s="19">
        <v>301</v>
      </c>
      <c r="U100" s="19">
        <v>4157114</v>
      </c>
      <c r="V100" s="28" t="s">
        <v>555</v>
      </c>
    </row>
    <row r="101" s="1" customFormat="1" ht="13.5" spans="1:22">
      <c r="A101" s="19">
        <v>47</v>
      </c>
      <c r="B101" s="20">
        <v>43302.753912037</v>
      </c>
      <c r="C101" s="21">
        <v>43302</v>
      </c>
      <c r="D101" s="19">
        <v>29992908</v>
      </c>
      <c r="E101" s="22">
        <v>730</v>
      </c>
      <c r="F101" s="23">
        <v>37.3</v>
      </c>
      <c r="G101" s="19">
        <v>802580167</v>
      </c>
      <c r="H101" s="19">
        <v>124623</v>
      </c>
      <c r="I101" s="28" t="s">
        <v>614</v>
      </c>
      <c r="J101" s="19">
        <v>2</v>
      </c>
      <c r="K101" s="19">
        <v>206</v>
      </c>
      <c r="L101" s="19">
        <v>20603</v>
      </c>
      <c r="M101" s="29">
        <v>1</v>
      </c>
      <c r="N101" s="30">
        <v>37.3</v>
      </c>
      <c r="O101" s="31">
        <v>37.3</v>
      </c>
      <c r="P101" s="30">
        <v>28</v>
      </c>
      <c r="Q101" s="19">
        <v>9.3</v>
      </c>
      <c r="R101" s="19" t="s">
        <v>156</v>
      </c>
      <c r="S101" s="19">
        <v>4438</v>
      </c>
      <c r="T101" s="19">
        <v>301</v>
      </c>
      <c r="U101" s="19">
        <v>4161016</v>
      </c>
      <c r="V101" s="28" t="s">
        <v>615</v>
      </c>
    </row>
    <row r="102" s="1" customFormat="1" ht="13.5" spans="1:22">
      <c r="A102" s="19">
        <v>301</v>
      </c>
      <c r="B102" s="20">
        <v>43302.7540856482</v>
      </c>
      <c r="C102" s="21">
        <v>43302</v>
      </c>
      <c r="D102" s="19">
        <v>29992703</v>
      </c>
      <c r="E102" s="22">
        <v>359</v>
      </c>
      <c r="F102" s="23">
        <v>6696</v>
      </c>
      <c r="G102" s="19">
        <v>802574908</v>
      </c>
      <c r="H102" s="19">
        <v>140880</v>
      </c>
      <c r="I102" s="28" t="s">
        <v>616</v>
      </c>
      <c r="J102" s="19">
        <v>8</v>
      </c>
      <c r="K102" s="19">
        <v>808</v>
      </c>
      <c r="L102" s="19">
        <v>80801</v>
      </c>
      <c r="M102" s="29">
        <v>2</v>
      </c>
      <c r="N102" s="30">
        <v>3348</v>
      </c>
      <c r="O102" s="31">
        <v>6696</v>
      </c>
      <c r="P102" s="30">
        <v>2790</v>
      </c>
      <c r="Q102" s="19">
        <v>1116</v>
      </c>
      <c r="R102" s="19" t="s">
        <v>156</v>
      </c>
      <c r="S102" s="19">
        <v>4438</v>
      </c>
      <c r="T102" s="19">
        <v>301</v>
      </c>
      <c r="U102" s="19">
        <v>4074219</v>
      </c>
      <c r="V102" s="28" t="s">
        <v>617</v>
      </c>
    </row>
    <row r="103" s="1" customFormat="1" ht="13.5" spans="1:22">
      <c r="A103" s="19">
        <v>146</v>
      </c>
      <c r="B103" s="20">
        <v>43302.7544675926</v>
      </c>
      <c r="C103" s="21">
        <v>43302</v>
      </c>
      <c r="D103" s="19">
        <v>29992888</v>
      </c>
      <c r="E103" s="22">
        <v>707</v>
      </c>
      <c r="F103" s="23">
        <v>1190</v>
      </c>
      <c r="G103" s="19">
        <v>802580525</v>
      </c>
      <c r="H103" s="19">
        <v>115733</v>
      </c>
      <c r="I103" s="28" t="s">
        <v>606</v>
      </c>
      <c r="J103" s="19">
        <v>1</v>
      </c>
      <c r="K103" s="19">
        <v>118</v>
      </c>
      <c r="L103" s="19">
        <v>11801</v>
      </c>
      <c r="M103" s="29">
        <v>2</v>
      </c>
      <c r="N103" s="30">
        <v>595</v>
      </c>
      <c r="O103" s="31">
        <v>1190</v>
      </c>
      <c r="P103" s="30">
        <v>575</v>
      </c>
      <c r="Q103" s="19">
        <v>40</v>
      </c>
      <c r="R103" s="19" t="s">
        <v>156</v>
      </c>
      <c r="S103" s="19">
        <v>4328</v>
      </c>
      <c r="T103" s="19">
        <v>301</v>
      </c>
      <c r="U103" s="19">
        <v>4143601</v>
      </c>
      <c r="V103" s="28" t="s">
        <v>607</v>
      </c>
    </row>
    <row r="104" s="1" customFormat="1" ht="13.5" spans="1:22">
      <c r="A104" s="19">
        <v>317</v>
      </c>
      <c r="B104" s="20">
        <v>43302.7545023148</v>
      </c>
      <c r="C104" s="21">
        <v>43302</v>
      </c>
      <c r="D104" s="19">
        <v>29992927</v>
      </c>
      <c r="E104" s="22">
        <v>730</v>
      </c>
      <c r="F104" s="23">
        <v>68.3</v>
      </c>
      <c r="G104" s="19">
        <v>802580744</v>
      </c>
      <c r="H104" s="19">
        <v>131807</v>
      </c>
      <c r="I104" s="28" t="s">
        <v>604</v>
      </c>
      <c r="J104" s="19">
        <v>2</v>
      </c>
      <c r="K104" s="19">
        <v>206</v>
      </c>
      <c r="L104" s="19">
        <v>20601</v>
      </c>
      <c r="M104" s="29">
        <v>1</v>
      </c>
      <c r="N104" s="30">
        <v>68.3</v>
      </c>
      <c r="O104" s="31">
        <v>68.3</v>
      </c>
      <c r="P104" s="30">
        <v>51.2</v>
      </c>
      <c r="Q104" s="19">
        <v>17.1</v>
      </c>
      <c r="R104" s="19" t="s">
        <v>156</v>
      </c>
      <c r="S104" s="19">
        <v>4438</v>
      </c>
      <c r="T104" s="19">
        <v>301</v>
      </c>
      <c r="U104" s="19">
        <v>4157117</v>
      </c>
      <c r="V104" s="28" t="s">
        <v>618</v>
      </c>
    </row>
    <row r="105" s="1" customFormat="1" ht="13.5" spans="1:22">
      <c r="A105" s="19">
        <v>41</v>
      </c>
      <c r="B105" s="20">
        <v>43302.7573263889</v>
      </c>
      <c r="C105" s="21">
        <v>43302</v>
      </c>
      <c r="D105" s="19">
        <v>29992990</v>
      </c>
      <c r="E105" s="22">
        <v>357</v>
      </c>
      <c r="F105" s="23">
        <v>60</v>
      </c>
      <c r="G105" s="19">
        <v>802581881</v>
      </c>
      <c r="H105" s="19">
        <v>126492</v>
      </c>
      <c r="I105" s="28" t="s">
        <v>619</v>
      </c>
      <c r="J105" s="19">
        <v>7</v>
      </c>
      <c r="K105" s="19">
        <v>705</v>
      </c>
      <c r="L105" s="19">
        <v>70504</v>
      </c>
      <c r="M105" s="29">
        <v>1</v>
      </c>
      <c r="N105" s="30">
        <v>60</v>
      </c>
      <c r="O105" s="31">
        <v>60</v>
      </c>
      <c r="P105" s="30">
        <v>51</v>
      </c>
      <c r="Q105" s="19">
        <v>9</v>
      </c>
      <c r="R105" s="19" t="s">
        <v>156</v>
      </c>
      <c r="S105" s="19">
        <v>4438</v>
      </c>
      <c r="T105" s="19">
        <v>301</v>
      </c>
      <c r="U105" s="19">
        <v>4152174</v>
      </c>
      <c r="V105" s="28" t="s">
        <v>620</v>
      </c>
    </row>
    <row r="106" s="1" customFormat="1" ht="13.5" spans="1:22">
      <c r="A106" s="19">
        <v>155</v>
      </c>
      <c r="B106" s="20">
        <v>43302.7575694444</v>
      </c>
      <c r="C106" s="21">
        <v>43302</v>
      </c>
      <c r="D106" s="19">
        <v>29992999</v>
      </c>
      <c r="E106" s="22">
        <v>357</v>
      </c>
      <c r="F106" s="23">
        <v>53.9</v>
      </c>
      <c r="G106" s="19">
        <v>802582006</v>
      </c>
      <c r="H106" s="19">
        <v>126498</v>
      </c>
      <c r="I106" s="28" t="s">
        <v>600</v>
      </c>
      <c r="J106" s="19">
        <v>7</v>
      </c>
      <c r="K106" s="19">
        <v>705</v>
      </c>
      <c r="L106" s="19">
        <v>70504</v>
      </c>
      <c r="M106" s="29">
        <v>1</v>
      </c>
      <c r="N106" s="30">
        <v>53.9</v>
      </c>
      <c r="O106" s="31">
        <v>53.9</v>
      </c>
      <c r="P106" s="30">
        <v>45.8</v>
      </c>
      <c r="Q106" s="19">
        <v>8.1</v>
      </c>
      <c r="R106" s="19" t="s">
        <v>156</v>
      </c>
      <c r="S106" s="19">
        <v>4438</v>
      </c>
      <c r="T106" s="19">
        <v>301</v>
      </c>
      <c r="U106" s="19">
        <v>4148277</v>
      </c>
      <c r="V106" s="28" t="s">
        <v>621</v>
      </c>
    </row>
    <row r="107" s="1" customFormat="1" ht="13.5" spans="1:22">
      <c r="A107" s="19">
        <v>56</v>
      </c>
      <c r="B107" s="20">
        <v>43302.7580439815</v>
      </c>
      <c r="C107" s="21">
        <v>43302</v>
      </c>
      <c r="D107" s="19">
        <v>29993010</v>
      </c>
      <c r="E107" s="22">
        <v>357</v>
      </c>
      <c r="F107" s="23">
        <v>41.6</v>
      </c>
      <c r="G107" s="19">
        <v>802582151</v>
      </c>
      <c r="H107" s="19">
        <v>158952</v>
      </c>
      <c r="I107" s="28" t="s">
        <v>558</v>
      </c>
      <c r="J107" s="19">
        <v>4</v>
      </c>
      <c r="K107" s="19">
        <v>406</v>
      </c>
      <c r="L107" s="19">
        <v>40601</v>
      </c>
      <c r="M107" s="29">
        <v>2</v>
      </c>
      <c r="N107" s="30">
        <v>20.8</v>
      </c>
      <c r="O107" s="31">
        <v>41.6</v>
      </c>
      <c r="P107" s="30">
        <v>17.7</v>
      </c>
      <c r="Q107" s="19">
        <v>6.2</v>
      </c>
      <c r="R107" s="19" t="s">
        <v>156</v>
      </c>
      <c r="S107" s="19">
        <v>4438</v>
      </c>
      <c r="T107" s="19">
        <v>301</v>
      </c>
      <c r="U107" s="19">
        <v>4131751</v>
      </c>
      <c r="V107" s="28" t="s">
        <v>622</v>
      </c>
    </row>
    <row r="108" s="1" customFormat="1" ht="13.5" spans="1:22">
      <c r="A108" s="19">
        <v>183</v>
      </c>
      <c r="B108" s="20">
        <v>43302.7597916667</v>
      </c>
      <c r="C108" s="21">
        <v>43302</v>
      </c>
      <c r="D108" s="19">
        <v>29993053</v>
      </c>
      <c r="E108" s="22">
        <v>515</v>
      </c>
      <c r="F108" s="23">
        <v>52</v>
      </c>
      <c r="G108" s="19">
        <v>802582681</v>
      </c>
      <c r="H108" s="19">
        <v>158950</v>
      </c>
      <c r="I108" s="28" t="s">
        <v>558</v>
      </c>
      <c r="J108" s="19">
        <v>4</v>
      </c>
      <c r="K108" s="19">
        <v>406</v>
      </c>
      <c r="L108" s="19">
        <v>40601</v>
      </c>
      <c r="M108" s="29">
        <v>2</v>
      </c>
      <c r="N108" s="30">
        <v>26</v>
      </c>
      <c r="O108" s="31">
        <v>52</v>
      </c>
      <c r="P108" s="30">
        <v>22.08</v>
      </c>
      <c r="Q108" s="19">
        <v>7.84</v>
      </c>
      <c r="R108" s="19" t="s">
        <v>156</v>
      </c>
      <c r="S108" s="19">
        <v>4438</v>
      </c>
      <c r="T108" s="19">
        <v>301</v>
      </c>
      <c r="U108" s="19">
        <v>4157769</v>
      </c>
      <c r="V108" s="28" t="s">
        <v>571</v>
      </c>
    </row>
    <row r="109" s="1" customFormat="1" ht="13.5" spans="1:22">
      <c r="A109" s="19">
        <v>281</v>
      </c>
      <c r="B109" s="20">
        <v>43302.7602083333</v>
      </c>
      <c r="C109" s="21">
        <v>43302</v>
      </c>
      <c r="D109" s="19">
        <v>29993062</v>
      </c>
      <c r="E109" s="22">
        <v>515</v>
      </c>
      <c r="F109" s="23">
        <v>41.6</v>
      </c>
      <c r="G109" s="19">
        <v>802582796</v>
      </c>
      <c r="H109" s="19">
        <v>158952</v>
      </c>
      <c r="I109" s="28" t="s">
        <v>558</v>
      </c>
      <c r="J109" s="19">
        <v>4</v>
      </c>
      <c r="K109" s="19">
        <v>406</v>
      </c>
      <c r="L109" s="19">
        <v>40601</v>
      </c>
      <c r="M109" s="29">
        <v>2</v>
      </c>
      <c r="N109" s="30">
        <v>20.8</v>
      </c>
      <c r="O109" s="31">
        <v>41.6</v>
      </c>
      <c r="P109" s="30">
        <v>17.7</v>
      </c>
      <c r="Q109" s="19">
        <v>6.2</v>
      </c>
      <c r="R109" s="19" t="s">
        <v>156</v>
      </c>
      <c r="S109" s="19">
        <v>4438</v>
      </c>
      <c r="T109" s="19">
        <v>301</v>
      </c>
      <c r="U109" s="19">
        <v>4137365</v>
      </c>
      <c r="V109" s="28" t="s">
        <v>536</v>
      </c>
    </row>
    <row r="110" s="1" customFormat="1" ht="13.5" spans="1:22">
      <c r="A110" s="19">
        <v>282</v>
      </c>
      <c r="B110" s="20">
        <v>43302.7606481481</v>
      </c>
      <c r="C110" s="21">
        <v>43302</v>
      </c>
      <c r="D110" s="19">
        <v>29993075</v>
      </c>
      <c r="E110" s="22">
        <v>515</v>
      </c>
      <c r="F110" s="23">
        <v>41.6</v>
      </c>
      <c r="G110" s="19">
        <v>802582879</v>
      </c>
      <c r="H110" s="19">
        <v>158953</v>
      </c>
      <c r="I110" s="28" t="s">
        <v>558</v>
      </c>
      <c r="J110" s="19">
        <v>4</v>
      </c>
      <c r="K110" s="19">
        <v>406</v>
      </c>
      <c r="L110" s="19">
        <v>40601</v>
      </c>
      <c r="M110" s="29">
        <v>2</v>
      </c>
      <c r="N110" s="30">
        <v>20.8</v>
      </c>
      <c r="O110" s="31">
        <v>41.6</v>
      </c>
      <c r="P110" s="30">
        <v>17.7</v>
      </c>
      <c r="Q110" s="19">
        <v>6.2</v>
      </c>
      <c r="R110" s="19" t="s">
        <v>156</v>
      </c>
      <c r="S110" s="19">
        <v>4438</v>
      </c>
      <c r="T110" s="19">
        <v>301</v>
      </c>
      <c r="U110" s="19">
        <v>4100309</v>
      </c>
      <c r="V110" s="28" t="s">
        <v>623</v>
      </c>
    </row>
    <row r="111" s="1" customFormat="1" ht="13.5" spans="1:22">
      <c r="A111" s="19">
        <v>98</v>
      </c>
      <c r="B111" s="20">
        <v>43302.7609837963</v>
      </c>
      <c r="C111" s="21">
        <v>43302</v>
      </c>
      <c r="D111" s="19">
        <v>29992965</v>
      </c>
      <c r="E111" s="22">
        <v>707</v>
      </c>
      <c r="F111" s="23">
        <v>265.54</v>
      </c>
      <c r="G111" s="19">
        <v>802581504</v>
      </c>
      <c r="H111" s="19">
        <v>157628</v>
      </c>
      <c r="I111" s="28" t="s">
        <v>624</v>
      </c>
      <c r="J111" s="19">
        <v>7</v>
      </c>
      <c r="K111" s="19">
        <v>705</v>
      </c>
      <c r="L111" s="19">
        <v>70505</v>
      </c>
      <c r="M111" s="29">
        <v>3</v>
      </c>
      <c r="N111" s="30">
        <v>88.5133333333</v>
      </c>
      <c r="O111" s="31">
        <v>265.54</v>
      </c>
      <c r="P111" s="30">
        <v>75.24</v>
      </c>
      <c r="Q111" s="19">
        <v>39.8199999999</v>
      </c>
      <c r="R111" s="19" t="s">
        <v>156</v>
      </c>
      <c r="S111" s="19">
        <v>4328</v>
      </c>
      <c r="T111" s="19">
        <v>301</v>
      </c>
      <c r="U111" s="19">
        <v>4148403</v>
      </c>
      <c r="V111" s="28" t="s">
        <v>625</v>
      </c>
    </row>
    <row r="112" s="1" customFormat="1" ht="13.5" spans="1:22">
      <c r="A112" s="19">
        <v>246</v>
      </c>
      <c r="B112" s="20">
        <v>43302.7609953704</v>
      </c>
      <c r="C112" s="21">
        <v>43302</v>
      </c>
      <c r="D112" s="19">
        <v>29993083</v>
      </c>
      <c r="E112" s="22">
        <v>515</v>
      </c>
      <c r="F112" s="23">
        <v>52</v>
      </c>
      <c r="G112" s="19">
        <v>802583047</v>
      </c>
      <c r="H112" s="19">
        <v>158954</v>
      </c>
      <c r="I112" s="28" t="s">
        <v>558</v>
      </c>
      <c r="J112" s="19">
        <v>4</v>
      </c>
      <c r="K112" s="19">
        <v>406</v>
      </c>
      <c r="L112" s="19">
        <v>40601</v>
      </c>
      <c r="M112" s="29">
        <v>2</v>
      </c>
      <c r="N112" s="30">
        <v>26</v>
      </c>
      <c r="O112" s="31">
        <v>52</v>
      </c>
      <c r="P112" s="30">
        <v>22.08</v>
      </c>
      <c r="Q112" s="19">
        <v>7.84</v>
      </c>
      <c r="R112" s="19" t="s">
        <v>156</v>
      </c>
      <c r="S112" s="19">
        <v>4438</v>
      </c>
      <c r="T112" s="19">
        <v>301</v>
      </c>
      <c r="U112" s="19">
        <v>4087887</v>
      </c>
      <c r="V112" s="28" t="s">
        <v>626</v>
      </c>
    </row>
    <row r="113" s="1" customFormat="1" ht="13.5" spans="1:22">
      <c r="A113" s="19">
        <v>136</v>
      </c>
      <c r="B113" s="20">
        <v>43302.7612847222</v>
      </c>
      <c r="C113" s="21">
        <v>43302</v>
      </c>
      <c r="D113" s="19">
        <v>29993092</v>
      </c>
      <c r="E113" s="22">
        <v>515</v>
      </c>
      <c r="F113" s="23">
        <v>41.6</v>
      </c>
      <c r="G113" s="19">
        <v>802583200</v>
      </c>
      <c r="H113" s="19">
        <v>160162</v>
      </c>
      <c r="I113" s="28" t="s">
        <v>556</v>
      </c>
      <c r="J113" s="19">
        <v>4</v>
      </c>
      <c r="K113" s="19">
        <v>406</v>
      </c>
      <c r="L113" s="19">
        <v>40601</v>
      </c>
      <c r="M113" s="29">
        <v>2</v>
      </c>
      <c r="N113" s="30">
        <v>20.8</v>
      </c>
      <c r="O113" s="31">
        <v>41.6</v>
      </c>
      <c r="P113" s="30">
        <v>17.7</v>
      </c>
      <c r="Q113" s="19">
        <v>6.2</v>
      </c>
      <c r="R113" s="19" t="s">
        <v>156</v>
      </c>
      <c r="S113" s="19">
        <v>4438</v>
      </c>
      <c r="T113" s="19">
        <v>301</v>
      </c>
      <c r="U113" s="19">
        <v>4157770</v>
      </c>
      <c r="V113" s="28" t="s">
        <v>627</v>
      </c>
    </row>
    <row r="114" s="1" customFormat="1" ht="13.5" spans="1:22">
      <c r="A114" s="19">
        <v>86</v>
      </c>
      <c r="B114" s="20">
        <v>43302.7616203704</v>
      </c>
      <c r="C114" s="21">
        <v>43302</v>
      </c>
      <c r="D114" s="19">
        <v>29993101</v>
      </c>
      <c r="E114" s="22">
        <v>515</v>
      </c>
      <c r="F114" s="23">
        <v>22.4</v>
      </c>
      <c r="G114" s="19">
        <v>802583253</v>
      </c>
      <c r="H114" s="19">
        <v>160163</v>
      </c>
      <c r="I114" s="28" t="s">
        <v>556</v>
      </c>
      <c r="J114" s="19">
        <v>4</v>
      </c>
      <c r="K114" s="19">
        <v>406</v>
      </c>
      <c r="L114" s="19">
        <v>40601</v>
      </c>
      <c r="M114" s="29">
        <v>2</v>
      </c>
      <c r="N114" s="30">
        <v>11.2</v>
      </c>
      <c r="O114" s="31">
        <v>22.4</v>
      </c>
      <c r="P114" s="30">
        <v>9.48</v>
      </c>
      <c r="Q114" s="19">
        <v>3.44</v>
      </c>
      <c r="R114" s="19" t="s">
        <v>156</v>
      </c>
      <c r="S114" s="19">
        <v>4438</v>
      </c>
      <c r="T114" s="19">
        <v>301</v>
      </c>
      <c r="U114" s="19">
        <v>4157771</v>
      </c>
      <c r="V114" s="28" t="s">
        <v>628</v>
      </c>
    </row>
    <row r="115" s="1" customFormat="1" ht="13.5" spans="1:22">
      <c r="A115" s="19">
        <v>51</v>
      </c>
      <c r="B115" s="20">
        <v>43302.7639236111</v>
      </c>
      <c r="C115" s="21">
        <v>43302</v>
      </c>
      <c r="D115" s="19">
        <v>29993153</v>
      </c>
      <c r="E115" s="22">
        <v>102478</v>
      </c>
      <c r="F115" s="23">
        <v>144</v>
      </c>
      <c r="G115" s="19">
        <v>802584379</v>
      </c>
      <c r="H115" s="19">
        <v>144854</v>
      </c>
      <c r="I115" s="28" t="s">
        <v>629</v>
      </c>
      <c r="J115" s="19">
        <v>1</v>
      </c>
      <c r="K115" s="19">
        <v>118</v>
      </c>
      <c r="L115" s="19">
        <v>11802</v>
      </c>
      <c r="M115" s="29">
        <v>1</v>
      </c>
      <c r="N115" s="30">
        <v>144</v>
      </c>
      <c r="O115" s="31">
        <v>144</v>
      </c>
      <c r="P115" s="30">
        <v>143.2</v>
      </c>
      <c r="Q115" s="19">
        <v>0.8</v>
      </c>
      <c r="R115" s="19" t="s">
        <v>156</v>
      </c>
      <c r="S115" s="19">
        <v>4438</v>
      </c>
      <c r="T115" s="19">
        <v>301</v>
      </c>
      <c r="U115" s="19">
        <v>4154144</v>
      </c>
      <c r="V115" s="28" t="s">
        <v>630</v>
      </c>
    </row>
    <row r="116" s="1" customFormat="1" ht="13.5" spans="1:22">
      <c r="A116" s="19">
        <v>83</v>
      </c>
      <c r="B116" s="20">
        <v>43302.7641666667</v>
      </c>
      <c r="C116" s="21">
        <v>43302</v>
      </c>
      <c r="D116" s="19">
        <v>29993162</v>
      </c>
      <c r="E116" s="22">
        <v>102478</v>
      </c>
      <c r="F116" s="23">
        <v>144</v>
      </c>
      <c r="G116" s="19">
        <v>802584429</v>
      </c>
      <c r="H116" s="19">
        <v>144854</v>
      </c>
      <c r="I116" s="28" t="s">
        <v>629</v>
      </c>
      <c r="J116" s="19">
        <v>1</v>
      </c>
      <c r="K116" s="19">
        <v>118</v>
      </c>
      <c r="L116" s="19">
        <v>11802</v>
      </c>
      <c r="M116" s="29">
        <v>1</v>
      </c>
      <c r="N116" s="30">
        <v>144</v>
      </c>
      <c r="O116" s="31">
        <v>144</v>
      </c>
      <c r="P116" s="30">
        <v>143.2</v>
      </c>
      <c r="Q116" s="19">
        <v>0.8</v>
      </c>
      <c r="R116" s="19" t="s">
        <v>156</v>
      </c>
      <c r="S116" s="19">
        <v>4438</v>
      </c>
      <c r="T116" s="19">
        <v>301</v>
      </c>
      <c r="U116" s="19">
        <v>4154144</v>
      </c>
      <c r="V116" s="28" t="s">
        <v>630</v>
      </c>
    </row>
    <row r="117" s="1" customFormat="1" ht="13.5" spans="1:22">
      <c r="A117" s="19">
        <v>177</v>
      </c>
      <c r="B117" s="20">
        <v>43302.7644560185</v>
      </c>
      <c r="C117" s="21">
        <v>43302</v>
      </c>
      <c r="D117" s="19">
        <v>29993166</v>
      </c>
      <c r="E117" s="22">
        <v>102478</v>
      </c>
      <c r="F117" s="23">
        <v>41.6</v>
      </c>
      <c r="G117" s="19">
        <v>802584632</v>
      </c>
      <c r="H117" s="19">
        <v>158951</v>
      </c>
      <c r="I117" s="28" t="s">
        <v>558</v>
      </c>
      <c r="J117" s="19">
        <v>4</v>
      </c>
      <c r="K117" s="19">
        <v>406</v>
      </c>
      <c r="L117" s="19">
        <v>40601</v>
      </c>
      <c r="M117" s="29">
        <v>2</v>
      </c>
      <c r="N117" s="30">
        <v>20.8</v>
      </c>
      <c r="O117" s="31">
        <v>41.6</v>
      </c>
      <c r="P117" s="30">
        <v>17.7</v>
      </c>
      <c r="Q117" s="19">
        <v>6.2</v>
      </c>
      <c r="R117" s="19" t="s">
        <v>156</v>
      </c>
      <c r="S117" s="19">
        <v>4438</v>
      </c>
      <c r="T117" s="19">
        <v>301</v>
      </c>
      <c r="U117" s="19">
        <v>4134131</v>
      </c>
      <c r="V117" s="28" t="s">
        <v>576</v>
      </c>
    </row>
    <row r="118" s="1" customFormat="1" ht="13.5" spans="1:22">
      <c r="A118" s="19">
        <v>59</v>
      </c>
      <c r="B118" s="20">
        <v>43302.7647106481</v>
      </c>
      <c r="C118" s="21">
        <v>43302</v>
      </c>
      <c r="D118" s="19">
        <v>29993179</v>
      </c>
      <c r="E118" s="22">
        <v>102478</v>
      </c>
      <c r="F118" s="23">
        <v>41.6</v>
      </c>
      <c r="G118" s="19">
        <v>802584678</v>
      </c>
      <c r="H118" s="19">
        <v>158951</v>
      </c>
      <c r="I118" s="28" t="s">
        <v>558</v>
      </c>
      <c r="J118" s="19">
        <v>4</v>
      </c>
      <c r="K118" s="19">
        <v>406</v>
      </c>
      <c r="L118" s="19">
        <v>40601</v>
      </c>
      <c r="M118" s="29">
        <v>2</v>
      </c>
      <c r="N118" s="30">
        <v>20.8</v>
      </c>
      <c r="O118" s="31">
        <v>41.6</v>
      </c>
      <c r="P118" s="30">
        <v>17.7</v>
      </c>
      <c r="Q118" s="19">
        <v>6.2</v>
      </c>
      <c r="R118" s="19" t="s">
        <v>156</v>
      </c>
      <c r="S118" s="19">
        <v>4438</v>
      </c>
      <c r="T118" s="19">
        <v>301</v>
      </c>
      <c r="U118" s="19">
        <v>4134131</v>
      </c>
      <c r="V118" s="28" t="s">
        <v>576</v>
      </c>
    </row>
    <row r="119" s="1" customFormat="1" ht="13.5" spans="1:22">
      <c r="A119" s="19">
        <v>101</v>
      </c>
      <c r="B119" s="20">
        <v>43302.765</v>
      </c>
      <c r="C119" s="21">
        <v>43302</v>
      </c>
      <c r="D119" s="19">
        <v>29993183</v>
      </c>
      <c r="E119" s="22">
        <v>102478</v>
      </c>
      <c r="F119" s="23">
        <v>20.8</v>
      </c>
      <c r="G119" s="19">
        <v>802584711</v>
      </c>
      <c r="H119" s="19">
        <v>158951</v>
      </c>
      <c r="I119" s="28" t="s">
        <v>558</v>
      </c>
      <c r="J119" s="19">
        <v>4</v>
      </c>
      <c r="K119" s="19">
        <v>406</v>
      </c>
      <c r="L119" s="19">
        <v>40601</v>
      </c>
      <c r="M119" s="29">
        <v>1</v>
      </c>
      <c r="N119" s="30">
        <v>20.8</v>
      </c>
      <c r="O119" s="31">
        <v>20.8</v>
      </c>
      <c r="P119" s="30">
        <v>17.7</v>
      </c>
      <c r="Q119" s="19">
        <v>3.1</v>
      </c>
      <c r="R119" s="19" t="s">
        <v>156</v>
      </c>
      <c r="S119" s="19">
        <v>4438</v>
      </c>
      <c r="T119" s="19">
        <v>301</v>
      </c>
      <c r="U119" s="19">
        <v>4134131</v>
      </c>
      <c r="V119" s="28" t="s">
        <v>576</v>
      </c>
    </row>
    <row r="120" s="1" customFormat="1" ht="13.5" spans="1:22">
      <c r="A120" s="19">
        <v>320</v>
      </c>
      <c r="B120" s="20">
        <v>43302.7654050926</v>
      </c>
      <c r="C120" s="21">
        <v>43302</v>
      </c>
      <c r="D120" s="19">
        <v>29993192</v>
      </c>
      <c r="E120" s="22">
        <v>102478</v>
      </c>
      <c r="F120" s="23">
        <v>24</v>
      </c>
      <c r="G120" s="19">
        <v>802584821</v>
      </c>
      <c r="H120" s="19">
        <v>124630</v>
      </c>
      <c r="I120" s="28" t="s">
        <v>583</v>
      </c>
      <c r="J120" s="19">
        <v>2</v>
      </c>
      <c r="K120" s="19">
        <v>206</v>
      </c>
      <c r="L120" s="19">
        <v>20601</v>
      </c>
      <c r="M120" s="29">
        <v>1</v>
      </c>
      <c r="N120" s="30">
        <v>24</v>
      </c>
      <c r="O120" s="31">
        <v>24</v>
      </c>
      <c r="P120" s="30">
        <v>34</v>
      </c>
      <c r="Q120" s="19">
        <v>-10</v>
      </c>
      <c r="R120" s="19" t="s">
        <v>156</v>
      </c>
      <c r="S120" s="19">
        <v>4438</v>
      </c>
      <c r="T120" s="19">
        <v>301</v>
      </c>
      <c r="U120" s="19">
        <v>4146030</v>
      </c>
      <c r="V120" s="28" t="s">
        <v>631</v>
      </c>
    </row>
    <row r="121" s="1" customFormat="1" ht="13.5" spans="1:22">
      <c r="A121" s="19">
        <v>57</v>
      </c>
      <c r="B121" s="20">
        <v>43302.7665277778</v>
      </c>
      <c r="C121" s="21">
        <v>43302</v>
      </c>
      <c r="D121" s="19">
        <v>29993212</v>
      </c>
      <c r="E121" s="22">
        <v>723</v>
      </c>
      <c r="F121" s="23">
        <v>292.9</v>
      </c>
      <c r="G121" s="19">
        <v>802585180</v>
      </c>
      <c r="H121" s="19">
        <v>131839</v>
      </c>
      <c r="I121" s="28" t="s">
        <v>632</v>
      </c>
      <c r="J121" s="19">
        <v>4</v>
      </c>
      <c r="K121" s="19">
        <v>402</v>
      </c>
      <c r="L121" s="19">
        <v>40202</v>
      </c>
      <c r="M121" s="29">
        <v>1</v>
      </c>
      <c r="N121" s="30">
        <v>292.9</v>
      </c>
      <c r="O121" s="31">
        <v>292.9</v>
      </c>
      <c r="P121" s="30">
        <v>249</v>
      </c>
      <c r="Q121" s="19">
        <v>43.9</v>
      </c>
      <c r="R121" s="19" t="s">
        <v>156</v>
      </c>
      <c r="S121" s="19">
        <v>4438</v>
      </c>
      <c r="T121" s="19">
        <v>301</v>
      </c>
      <c r="U121" s="19">
        <v>4141476</v>
      </c>
      <c r="V121" s="28" t="s">
        <v>633</v>
      </c>
    </row>
    <row r="122" s="1" customFormat="1" ht="13.5" spans="1:22">
      <c r="A122" s="19">
        <v>42</v>
      </c>
      <c r="B122" s="20">
        <v>43302.7681597222</v>
      </c>
      <c r="C122" s="21">
        <v>43302</v>
      </c>
      <c r="D122" s="19">
        <v>29993250</v>
      </c>
      <c r="E122" s="22">
        <v>511</v>
      </c>
      <c r="F122" s="23">
        <v>57.4</v>
      </c>
      <c r="G122" s="19">
        <v>802585622</v>
      </c>
      <c r="H122" s="19">
        <v>65122</v>
      </c>
      <c r="I122" s="28" t="s">
        <v>574</v>
      </c>
      <c r="J122" s="19">
        <v>5</v>
      </c>
      <c r="K122" s="19">
        <v>502</v>
      </c>
      <c r="L122" s="19">
        <v>50201</v>
      </c>
      <c r="M122" s="29">
        <v>2</v>
      </c>
      <c r="N122" s="30">
        <v>28.7</v>
      </c>
      <c r="O122" s="31">
        <v>57.4</v>
      </c>
      <c r="P122" s="30">
        <v>25.8</v>
      </c>
      <c r="Q122" s="19">
        <v>5.8</v>
      </c>
      <c r="R122" s="19" t="s">
        <v>156</v>
      </c>
      <c r="S122" s="19">
        <v>4438</v>
      </c>
      <c r="T122" s="19">
        <v>301</v>
      </c>
      <c r="U122" s="19">
        <v>4159891</v>
      </c>
      <c r="V122" s="28" t="s">
        <v>634</v>
      </c>
    </row>
    <row r="123" s="1" customFormat="1" ht="13.5" spans="1:22">
      <c r="A123" s="19">
        <v>143</v>
      </c>
      <c r="B123" s="20">
        <v>43302.76875</v>
      </c>
      <c r="C123" s="21">
        <v>43302</v>
      </c>
      <c r="D123" s="19">
        <v>29993263</v>
      </c>
      <c r="E123" s="22">
        <v>572</v>
      </c>
      <c r="F123" s="23">
        <v>41.6</v>
      </c>
      <c r="G123" s="19">
        <v>802585839</v>
      </c>
      <c r="H123" s="19">
        <v>158952</v>
      </c>
      <c r="I123" s="28" t="s">
        <v>558</v>
      </c>
      <c r="J123" s="19">
        <v>4</v>
      </c>
      <c r="K123" s="19">
        <v>406</v>
      </c>
      <c r="L123" s="19">
        <v>40601</v>
      </c>
      <c r="M123" s="29">
        <v>2</v>
      </c>
      <c r="N123" s="30">
        <v>20.8</v>
      </c>
      <c r="O123" s="31">
        <v>41.6</v>
      </c>
      <c r="P123" s="30">
        <v>17.7</v>
      </c>
      <c r="Q123" s="19">
        <v>6.2</v>
      </c>
      <c r="R123" s="19" t="s">
        <v>156</v>
      </c>
      <c r="S123" s="19">
        <v>4438</v>
      </c>
      <c r="T123" s="19">
        <v>301</v>
      </c>
      <c r="U123" s="19">
        <v>4131751</v>
      </c>
      <c r="V123" s="28" t="s">
        <v>622</v>
      </c>
    </row>
    <row r="124" s="1" customFormat="1" ht="13.5" spans="1:22">
      <c r="A124" s="19">
        <v>99</v>
      </c>
      <c r="B124" s="20">
        <v>43302.7690046296</v>
      </c>
      <c r="C124" s="21">
        <v>43302</v>
      </c>
      <c r="D124" s="19">
        <v>29993268</v>
      </c>
      <c r="E124" s="22">
        <v>572</v>
      </c>
      <c r="F124" s="23">
        <v>20.8</v>
      </c>
      <c r="G124" s="19">
        <v>802585972</v>
      </c>
      <c r="H124" s="19">
        <v>158952</v>
      </c>
      <c r="I124" s="28" t="s">
        <v>558</v>
      </c>
      <c r="J124" s="19">
        <v>4</v>
      </c>
      <c r="K124" s="19">
        <v>406</v>
      </c>
      <c r="L124" s="19">
        <v>40601</v>
      </c>
      <c r="M124" s="29">
        <v>1</v>
      </c>
      <c r="N124" s="30">
        <v>20.8</v>
      </c>
      <c r="O124" s="31">
        <v>20.8</v>
      </c>
      <c r="P124" s="30">
        <v>17.7</v>
      </c>
      <c r="Q124" s="19">
        <v>3.1</v>
      </c>
      <c r="R124" s="19" t="s">
        <v>156</v>
      </c>
      <c r="S124" s="19">
        <v>4438</v>
      </c>
      <c r="T124" s="19">
        <v>301</v>
      </c>
      <c r="U124" s="19">
        <v>4131751</v>
      </c>
      <c r="V124" s="28" t="s">
        <v>622</v>
      </c>
    </row>
    <row r="125" s="1" customFormat="1" ht="13.5" spans="1:22">
      <c r="A125" s="19">
        <v>194</v>
      </c>
      <c r="B125" s="20">
        <v>43302.7755902778</v>
      </c>
      <c r="C125" s="21">
        <v>43302</v>
      </c>
      <c r="D125" s="19">
        <v>29993414</v>
      </c>
      <c r="E125" s="22">
        <v>707</v>
      </c>
      <c r="F125" s="23">
        <v>274.48</v>
      </c>
      <c r="G125" s="19">
        <v>802583734</v>
      </c>
      <c r="H125" s="19">
        <v>157628</v>
      </c>
      <c r="I125" s="28" t="s">
        <v>624</v>
      </c>
      <c r="J125" s="19">
        <v>7</v>
      </c>
      <c r="K125" s="19">
        <v>705</v>
      </c>
      <c r="L125" s="19">
        <v>70505</v>
      </c>
      <c r="M125" s="29">
        <v>3</v>
      </c>
      <c r="N125" s="30">
        <v>89.5633333333</v>
      </c>
      <c r="O125" s="31">
        <v>268.69</v>
      </c>
      <c r="P125" s="30">
        <v>75.24</v>
      </c>
      <c r="Q125" s="19">
        <v>42.9699999999</v>
      </c>
      <c r="R125" s="19" t="s">
        <v>156</v>
      </c>
      <c r="S125" s="19">
        <v>4328</v>
      </c>
      <c r="T125" s="19">
        <v>301</v>
      </c>
      <c r="U125" s="19">
        <v>4148403</v>
      </c>
      <c r="V125" s="28" t="s">
        <v>625</v>
      </c>
    </row>
    <row r="126" s="1" customFormat="1" ht="13.5" spans="1:22">
      <c r="A126" s="19">
        <v>195</v>
      </c>
      <c r="B126" s="20">
        <v>43302.7755902778</v>
      </c>
      <c r="C126" s="21">
        <v>43302</v>
      </c>
      <c r="D126" s="19">
        <v>29993414</v>
      </c>
      <c r="E126" s="22">
        <v>707</v>
      </c>
      <c r="F126" s="23">
        <v>274.48</v>
      </c>
      <c r="G126" s="19">
        <v>802583862</v>
      </c>
      <c r="H126" s="19">
        <v>46836</v>
      </c>
      <c r="I126" s="28" t="s">
        <v>356</v>
      </c>
      <c r="J126" s="19">
        <v>1</v>
      </c>
      <c r="K126" s="19">
        <v>123</v>
      </c>
      <c r="L126" s="19">
        <v>12305</v>
      </c>
      <c r="M126" s="29">
        <v>1</v>
      </c>
      <c r="N126" s="30">
        <v>5.79</v>
      </c>
      <c r="O126" s="31">
        <v>5.79</v>
      </c>
      <c r="P126" s="30">
        <v>3.8</v>
      </c>
      <c r="Q126" s="19">
        <v>1.99</v>
      </c>
      <c r="R126" s="19" t="s">
        <v>156</v>
      </c>
      <c r="S126" s="19">
        <v>4328</v>
      </c>
      <c r="T126" s="19">
        <v>301</v>
      </c>
      <c r="U126" s="19">
        <v>4161658</v>
      </c>
      <c r="V126" s="28" t="s">
        <v>404</v>
      </c>
    </row>
    <row r="127" s="1" customFormat="1" ht="13.5" spans="1:22">
      <c r="A127" s="19">
        <v>238</v>
      </c>
      <c r="B127" s="20">
        <v>43302.7927662037</v>
      </c>
      <c r="C127" s="21">
        <v>43302</v>
      </c>
      <c r="D127" s="19">
        <v>29993875</v>
      </c>
      <c r="E127" s="22">
        <v>511</v>
      </c>
      <c r="F127" s="23">
        <v>28.7</v>
      </c>
      <c r="G127" s="19">
        <v>802599591</v>
      </c>
      <c r="H127" s="19">
        <v>152401</v>
      </c>
      <c r="I127" s="28" t="s">
        <v>548</v>
      </c>
      <c r="J127" s="19">
        <v>7</v>
      </c>
      <c r="K127" s="19">
        <v>708</v>
      </c>
      <c r="L127" s="19">
        <v>70801</v>
      </c>
      <c r="M127" s="29">
        <v>1</v>
      </c>
      <c r="N127" s="30">
        <v>28.7</v>
      </c>
      <c r="O127" s="31">
        <v>28.7</v>
      </c>
      <c r="P127" s="30">
        <v>24.42</v>
      </c>
      <c r="Q127" s="19">
        <v>4.28</v>
      </c>
      <c r="R127" s="19" t="s">
        <v>156</v>
      </c>
      <c r="S127" s="19">
        <v>4438</v>
      </c>
      <c r="T127" s="19">
        <v>301</v>
      </c>
      <c r="U127" s="19">
        <v>4141425</v>
      </c>
      <c r="V127" s="28" t="s">
        <v>549</v>
      </c>
    </row>
    <row r="128" s="1" customFormat="1" ht="13.5" spans="1:22">
      <c r="A128" s="19">
        <v>102</v>
      </c>
      <c r="B128" s="20">
        <v>43302.7936226852</v>
      </c>
      <c r="C128" s="21">
        <v>43302</v>
      </c>
      <c r="D128" s="19">
        <v>29993896</v>
      </c>
      <c r="E128" s="22">
        <v>511</v>
      </c>
      <c r="F128" s="23">
        <v>36</v>
      </c>
      <c r="G128" s="19">
        <v>802599977</v>
      </c>
      <c r="H128" s="19">
        <v>124620</v>
      </c>
      <c r="I128" s="28" t="s">
        <v>586</v>
      </c>
      <c r="J128" s="19">
        <v>2</v>
      </c>
      <c r="K128" s="19">
        <v>206</v>
      </c>
      <c r="L128" s="19">
        <v>20603</v>
      </c>
      <c r="M128" s="29">
        <v>1</v>
      </c>
      <c r="N128" s="30">
        <v>36</v>
      </c>
      <c r="O128" s="31">
        <v>36</v>
      </c>
      <c r="P128" s="30">
        <v>27</v>
      </c>
      <c r="Q128" s="19">
        <v>9</v>
      </c>
      <c r="R128" s="19" t="s">
        <v>156</v>
      </c>
      <c r="S128" s="19">
        <v>4438</v>
      </c>
      <c r="T128" s="19">
        <v>301</v>
      </c>
      <c r="U128" s="19">
        <v>4162282</v>
      </c>
      <c r="V128" s="28" t="s">
        <v>635</v>
      </c>
    </row>
    <row r="129" s="1" customFormat="1" ht="13.5" spans="1:22">
      <c r="A129" s="19">
        <v>145</v>
      </c>
      <c r="B129" s="20">
        <v>43302.7938657407</v>
      </c>
      <c r="C129" s="21">
        <v>43302</v>
      </c>
      <c r="D129" s="19">
        <v>29993903</v>
      </c>
      <c r="E129" s="22">
        <v>511</v>
      </c>
      <c r="F129" s="23">
        <v>36</v>
      </c>
      <c r="G129" s="19">
        <v>802600027</v>
      </c>
      <c r="H129" s="19">
        <v>124620</v>
      </c>
      <c r="I129" s="28" t="s">
        <v>586</v>
      </c>
      <c r="J129" s="19">
        <v>2</v>
      </c>
      <c r="K129" s="19">
        <v>206</v>
      </c>
      <c r="L129" s="19">
        <v>20603</v>
      </c>
      <c r="M129" s="29">
        <v>1</v>
      </c>
      <c r="N129" s="30">
        <v>36</v>
      </c>
      <c r="O129" s="31">
        <v>36</v>
      </c>
      <c r="P129" s="30">
        <v>27</v>
      </c>
      <c r="Q129" s="19">
        <v>9</v>
      </c>
      <c r="R129" s="19" t="s">
        <v>156</v>
      </c>
      <c r="S129" s="19">
        <v>4438</v>
      </c>
      <c r="T129" s="19">
        <v>301</v>
      </c>
      <c r="U129" s="19">
        <v>4161018</v>
      </c>
      <c r="V129" s="28" t="s">
        <v>636</v>
      </c>
    </row>
    <row r="130" s="1" customFormat="1" ht="13.5" spans="1:22">
      <c r="A130" s="19">
        <v>16</v>
      </c>
      <c r="B130" s="20">
        <v>43302.7940509259</v>
      </c>
      <c r="C130" s="21">
        <v>43302</v>
      </c>
      <c r="D130" s="19">
        <v>29993906</v>
      </c>
      <c r="E130" s="22">
        <v>511</v>
      </c>
      <c r="F130" s="23">
        <v>36</v>
      </c>
      <c r="G130" s="19">
        <v>802600075</v>
      </c>
      <c r="H130" s="19">
        <v>124620</v>
      </c>
      <c r="I130" s="28" t="s">
        <v>586</v>
      </c>
      <c r="J130" s="19">
        <v>2</v>
      </c>
      <c r="K130" s="19">
        <v>206</v>
      </c>
      <c r="L130" s="19">
        <v>20603</v>
      </c>
      <c r="M130" s="29">
        <v>1</v>
      </c>
      <c r="N130" s="30">
        <v>36</v>
      </c>
      <c r="O130" s="31">
        <v>36</v>
      </c>
      <c r="P130" s="30">
        <v>27</v>
      </c>
      <c r="Q130" s="19">
        <v>9</v>
      </c>
      <c r="R130" s="19" t="s">
        <v>156</v>
      </c>
      <c r="S130" s="19">
        <v>4438</v>
      </c>
      <c r="T130" s="19">
        <v>301</v>
      </c>
      <c r="U130" s="19">
        <v>4162282</v>
      </c>
      <c r="V130" s="28" t="s">
        <v>635</v>
      </c>
    </row>
    <row r="131" s="1" customFormat="1" ht="13.5" spans="1:22">
      <c r="A131" s="19">
        <v>186</v>
      </c>
      <c r="B131" s="20">
        <v>43302.7944675926</v>
      </c>
      <c r="C131" s="21">
        <v>43302</v>
      </c>
      <c r="D131" s="19">
        <v>29993919</v>
      </c>
      <c r="E131" s="22">
        <v>511</v>
      </c>
      <c r="F131" s="23">
        <v>52</v>
      </c>
      <c r="G131" s="19">
        <v>802600118</v>
      </c>
      <c r="H131" s="19">
        <v>158950</v>
      </c>
      <c r="I131" s="28" t="s">
        <v>558</v>
      </c>
      <c r="J131" s="19">
        <v>4</v>
      </c>
      <c r="K131" s="19">
        <v>406</v>
      </c>
      <c r="L131" s="19">
        <v>40601</v>
      </c>
      <c r="M131" s="29">
        <v>2</v>
      </c>
      <c r="N131" s="30">
        <v>26</v>
      </c>
      <c r="O131" s="31">
        <v>52</v>
      </c>
      <c r="P131" s="30">
        <v>22.08</v>
      </c>
      <c r="Q131" s="19">
        <v>7.84</v>
      </c>
      <c r="R131" s="19" t="s">
        <v>156</v>
      </c>
      <c r="S131" s="19">
        <v>4438</v>
      </c>
      <c r="T131" s="19">
        <v>301</v>
      </c>
      <c r="U131" s="19">
        <v>4157769</v>
      </c>
      <c r="V131" s="28" t="s">
        <v>571</v>
      </c>
    </row>
    <row r="132" s="1" customFormat="1" ht="13.5" spans="1:22">
      <c r="A132" s="19">
        <v>247</v>
      </c>
      <c r="B132" s="20">
        <v>43302.7946875</v>
      </c>
      <c r="C132" s="21">
        <v>43302</v>
      </c>
      <c r="D132" s="19">
        <v>29993923</v>
      </c>
      <c r="E132" s="22">
        <v>511</v>
      </c>
      <c r="F132" s="23">
        <v>52</v>
      </c>
      <c r="G132" s="19">
        <v>802600181</v>
      </c>
      <c r="H132" s="19">
        <v>158950</v>
      </c>
      <c r="I132" s="28" t="s">
        <v>558</v>
      </c>
      <c r="J132" s="19">
        <v>4</v>
      </c>
      <c r="K132" s="19">
        <v>406</v>
      </c>
      <c r="L132" s="19">
        <v>40601</v>
      </c>
      <c r="M132" s="29">
        <v>2</v>
      </c>
      <c r="N132" s="30">
        <v>26</v>
      </c>
      <c r="O132" s="31">
        <v>52</v>
      </c>
      <c r="P132" s="30">
        <v>22.08</v>
      </c>
      <c r="Q132" s="19">
        <v>7.84</v>
      </c>
      <c r="R132" s="19" t="s">
        <v>156</v>
      </c>
      <c r="S132" s="19">
        <v>4438</v>
      </c>
      <c r="T132" s="19">
        <v>301</v>
      </c>
      <c r="U132" s="19">
        <v>4157769</v>
      </c>
      <c r="V132" s="28" t="s">
        <v>571</v>
      </c>
    </row>
    <row r="133" s="1" customFormat="1" ht="13.5" spans="1:22">
      <c r="A133" s="19">
        <v>92</v>
      </c>
      <c r="B133" s="20">
        <v>43302.7949537037</v>
      </c>
      <c r="C133" s="21">
        <v>43302</v>
      </c>
      <c r="D133" s="19">
        <v>29993930</v>
      </c>
      <c r="E133" s="22">
        <v>511</v>
      </c>
      <c r="F133" s="23">
        <v>26</v>
      </c>
      <c r="G133" s="19">
        <v>802600220</v>
      </c>
      <c r="H133" s="19">
        <v>158950</v>
      </c>
      <c r="I133" s="28" t="s">
        <v>558</v>
      </c>
      <c r="J133" s="19">
        <v>4</v>
      </c>
      <c r="K133" s="19">
        <v>406</v>
      </c>
      <c r="L133" s="19">
        <v>40601</v>
      </c>
      <c r="M133" s="29">
        <v>1</v>
      </c>
      <c r="N133" s="30">
        <v>26</v>
      </c>
      <c r="O133" s="31">
        <v>26</v>
      </c>
      <c r="P133" s="30">
        <v>22.08</v>
      </c>
      <c r="Q133" s="19">
        <v>3.92</v>
      </c>
      <c r="R133" s="19" t="s">
        <v>156</v>
      </c>
      <c r="S133" s="19">
        <v>4438</v>
      </c>
      <c r="T133" s="19">
        <v>301</v>
      </c>
      <c r="U133" s="19">
        <v>4157769</v>
      </c>
      <c r="V133" s="28" t="s">
        <v>571</v>
      </c>
    </row>
    <row r="134" s="1" customFormat="1" ht="13.5" spans="1:22">
      <c r="A134" s="19">
        <v>254</v>
      </c>
      <c r="B134" s="20">
        <v>43302.7952314815</v>
      </c>
      <c r="C134" s="21">
        <v>43302</v>
      </c>
      <c r="D134" s="19">
        <v>29993940</v>
      </c>
      <c r="E134" s="22">
        <v>511</v>
      </c>
      <c r="F134" s="23">
        <v>41.6</v>
      </c>
      <c r="G134" s="19">
        <v>802600394</v>
      </c>
      <c r="H134" s="19">
        <v>158952</v>
      </c>
      <c r="I134" s="28" t="s">
        <v>558</v>
      </c>
      <c r="J134" s="19">
        <v>4</v>
      </c>
      <c r="K134" s="19">
        <v>406</v>
      </c>
      <c r="L134" s="19">
        <v>40601</v>
      </c>
      <c r="M134" s="29">
        <v>2</v>
      </c>
      <c r="N134" s="30">
        <v>20.8</v>
      </c>
      <c r="O134" s="31">
        <v>41.6</v>
      </c>
      <c r="P134" s="30">
        <v>17.7</v>
      </c>
      <c r="Q134" s="19">
        <v>6.2</v>
      </c>
      <c r="R134" s="19" t="s">
        <v>156</v>
      </c>
      <c r="S134" s="19">
        <v>4438</v>
      </c>
      <c r="T134" s="19">
        <v>301</v>
      </c>
      <c r="U134" s="19">
        <v>4137365</v>
      </c>
      <c r="V134" s="28" t="s">
        <v>536</v>
      </c>
    </row>
    <row r="135" s="1" customFormat="1" ht="13.5" spans="1:22">
      <c r="A135" s="19">
        <v>156</v>
      </c>
      <c r="B135" s="20">
        <v>43302.7954976852</v>
      </c>
      <c r="C135" s="21">
        <v>43302</v>
      </c>
      <c r="D135" s="19">
        <v>29993955</v>
      </c>
      <c r="E135" s="22">
        <v>511</v>
      </c>
      <c r="F135" s="23">
        <v>41.6</v>
      </c>
      <c r="G135" s="19">
        <v>802600460</v>
      </c>
      <c r="H135" s="19">
        <v>158952</v>
      </c>
      <c r="I135" s="28" t="s">
        <v>558</v>
      </c>
      <c r="J135" s="19">
        <v>4</v>
      </c>
      <c r="K135" s="19">
        <v>406</v>
      </c>
      <c r="L135" s="19">
        <v>40601</v>
      </c>
      <c r="M135" s="29">
        <v>2</v>
      </c>
      <c r="N135" s="30">
        <v>20.8</v>
      </c>
      <c r="O135" s="31">
        <v>41.6</v>
      </c>
      <c r="P135" s="30">
        <v>17.7</v>
      </c>
      <c r="Q135" s="19">
        <v>6.2</v>
      </c>
      <c r="R135" s="19" t="s">
        <v>156</v>
      </c>
      <c r="S135" s="19">
        <v>4438</v>
      </c>
      <c r="T135" s="19">
        <v>301</v>
      </c>
      <c r="U135" s="19">
        <v>4137365</v>
      </c>
      <c r="V135" s="28" t="s">
        <v>536</v>
      </c>
    </row>
    <row r="136" s="1" customFormat="1" ht="13.5" spans="1:22">
      <c r="A136" s="19">
        <v>283</v>
      </c>
      <c r="B136" s="20">
        <v>43302.7960416667</v>
      </c>
      <c r="C136" s="21">
        <v>43302</v>
      </c>
      <c r="D136" s="19">
        <v>29993964</v>
      </c>
      <c r="E136" s="22">
        <v>511</v>
      </c>
      <c r="F136" s="23">
        <v>41.6</v>
      </c>
      <c r="G136" s="19">
        <v>802600804</v>
      </c>
      <c r="H136" s="19">
        <v>158952</v>
      </c>
      <c r="I136" s="28" t="s">
        <v>558</v>
      </c>
      <c r="J136" s="19">
        <v>4</v>
      </c>
      <c r="K136" s="19">
        <v>406</v>
      </c>
      <c r="L136" s="19">
        <v>40601</v>
      </c>
      <c r="M136" s="29">
        <v>2</v>
      </c>
      <c r="N136" s="30">
        <v>20.8</v>
      </c>
      <c r="O136" s="31">
        <v>41.6</v>
      </c>
      <c r="P136" s="30">
        <v>17.7</v>
      </c>
      <c r="Q136" s="19">
        <v>6.2</v>
      </c>
      <c r="R136" s="19" t="s">
        <v>156</v>
      </c>
      <c r="S136" s="19">
        <v>4438</v>
      </c>
      <c r="T136" s="19">
        <v>301</v>
      </c>
      <c r="U136" s="19">
        <v>4137365</v>
      </c>
      <c r="V136" s="28" t="s">
        <v>536</v>
      </c>
    </row>
    <row r="137" s="1" customFormat="1" ht="13.5" spans="1:22">
      <c r="A137" s="19">
        <v>231</v>
      </c>
      <c r="B137" s="20">
        <v>43302.7962615741</v>
      </c>
      <c r="C137" s="21">
        <v>43302</v>
      </c>
      <c r="D137" s="19">
        <v>29993971</v>
      </c>
      <c r="E137" s="22">
        <v>511</v>
      </c>
      <c r="F137" s="23">
        <v>41.6</v>
      </c>
      <c r="G137" s="19">
        <v>802600884</v>
      </c>
      <c r="H137" s="19">
        <v>158952</v>
      </c>
      <c r="I137" s="28" t="s">
        <v>558</v>
      </c>
      <c r="J137" s="19">
        <v>4</v>
      </c>
      <c r="K137" s="19">
        <v>406</v>
      </c>
      <c r="L137" s="19">
        <v>40601</v>
      </c>
      <c r="M137" s="29">
        <v>2</v>
      </c>
      <c r="N137" s="30">
        <v>20.8</v>
      </c>
      <c r="O137" s="31">
        <v>41.6</v>
      </c>
      <c r="P137" s="30">
        <v>17.7</v>
      </c>
      <c r="Q137" s="19">
        <v>6.2</v>
      </c>
      <c r="R137" s="19" t="s">
        <v>156</v>
      </c>
      <c r="S137" s="19">
        <v>4438</v>
      </c>
      <c r="T137" s="19">
        <v>301</v>
      </c>
      <c r="U137" s="19">
        <v>4137365</v>
      </c>
      <c r="V137" s="28" t="s">
        <v>536</v>
      </c>
    </row>
    <row r="138" s="1" customFormat="1" ht="13.5" spans="1:22">
      <c r="A138" s="19">
        <v>88</v>
      </c>
      <c r="B138" s="20">
        <v>43302.7968634259</v>
      </c>
      <c r="C138" s="21">
        <v>43302</v>
      </c>
      <c r="D138" s="19">
        <v>29993995</v>
      </c>
      <c r="E138" s="22">
        <v>511</v>
      </c>
      <c r="F138" s="23">
        <v>41.6</v>
      </c>
      <c r="G138" s="19">
        <v>802601082</v>
      </c>
      <c r="H138" s="19">
        <v>158952</v>
      </c>
      <c r="I138" s="28" t="s">
        <v>558</v>
      </c>
      <c r="J138" s="19">
        <v>4</v>
      </c>
      <c r="K138" s="19">
        <v>406</v>
      </c>
      <c r="L138" s="19">
        <v>40601</v>
      </c>
      <c r="M138" s="29">
        <v>2</v>
      </c>
      <c r="N138" s="30">
        <v>20.8</v>
      </c>
      <c r="O138" s="31">
        <v>41.6</v>
      </c>
      <c r="P138" s="30">
        <v>17.7</v>
      </c>
      <c r="Q138" s="19">
        <v>6.2</v>
      </c>
      <c r="R138" s="19" t="s">
        <v>156</v>
      </c>
      <c r="S138" s="19">
        <v>4438</v>
      </c>
      <c r="T138" s="19">
        <v>301</v>
      </c>
      <c r="U138" s="19">
        <v>4137365</v>
      </c>
      <c r="V138" s="28" t="s">
        <v>536</v>
      </c>
    </row>
    <row r="139" s="1" customFormat="1" ht="13.5" spans="1:22">
      <c r="A139" s="19">
        <v>48</v>
      </c>
      <c r="B139" s="20">
        <v>43302.7972337963</v>
      </c>
      <c r="C139" s="21">
        <v>43302</v>
      </c>
      <c r="D139" s="19">
        <v>29994004</v>
      </c>
      <c r="E139" s="22">
        <v>511</v>
      </c>
      <c r="F139" s="23">
        <v>52</v>
      </c>
      <c r="G139" s="19">
        <v>802601229</v>
      </c>
      <c r="H139" s="19">
        <v>158954</v>
      </c>
      <c r="I139" s="28" t="s">
        <v>558</v>
      </c>
      <c r="J139" s="19">
        <v>4</v>
      </c>
      <c r="K139" s="19">
        <v>406</v>
      </c>
      <c r="L139" s="19">
        <v>40601</v>
      </c>
      <c r="M139" s="29">
        <v>2</v>
      </c>
      <c r="N139" s="30">
        <v>26</v>
      </c>
      <c r="O139" s="31">
        <v>52</v>
      </c>
      <c r="P139" s="30">
        <v>22.08</v>
      </c>
      <c r="Q139" s="19">
        <v>7.84</v>
      </c>
      <c r="R139" s="19" t="s">
        <v>156</v>
      </c>
      <c r="S139" s="19">
        <v>4438</v>
      </c>
      <c r="T139" s="19">
        <v>301</v>
      </c>
      <c r="U139" s="19">
        <v>4137366</v>
      </c>
      <c r="V139" s="28" t="s">
        <v>637</v>
      </c>
    </row>
    <row r="140" s="1" customFormat="1" ht="13.5" spans="1:22">
      <c r="A140" s="19">
        <v>248</v>
      </c>
      <c r="B140" s="20">
        <v>43302.7974421296</v>
      </c>
      <c r="C140" s="21">
        <v>43302</v>
      </c>
      <c r="D140" s="19">
        <v>29994016</v>
      </c>
      <c r="E140" s="22">
        <v>511</v>
      </c>
      <c r="F140" s="23">
        <v>52</v>
      </c>
      <c r="G140" s="19">
        <v>802601367</v>
      </c>
      <c r="H140" s="19">
        <v>158954</v>
      </c>
      <c r="I140" s="28" t="s">
        <v>558</v>
      </c>
      <c r="J140" s="19">
        <v>4</v>
      </c>
      <c r="K140" s="19">
        <v>406</v>
      </c>
      <c r="L140" s="19">
        <v>40601</v>
      </c>
      <c r="M140" s="29">
        <v>2</v>
      </c>
      <c r="N140" s="30">
        <v>26</v>
      </c>
      <c r="O140" s="31">
        <v>52</v>
      </c>
      <c r="P140" s="30">
        <v>22.08</v>
      </c>
      <c r="Q140" s="19">
        <v>7.84</v>
      </c>
      <c r="R140" s="19" t="s">
        <v>156</v>
      </c>
      <c r="S140" s="19">
        <v>4438</v>
      </c>
      <c r="T140" s="19">
        <v>301</v>
      </c>
      <c r="U140" s="19">
        <v>4137366</v>
      </c>
      <c r="V140" s="28" t="s">
        <v>637</v>
      </c>
    </row>
    <row r="141" s="1" customFormat="1" ht="13.5" spans="1:22">
      <c r="A141" s="19">
        <v>90</v>
      </c>
      <c r="B141" s="20">
        <v>43302.7976967593</v>
      </c>
      <c r="C141" s="21">
        <v>43302</v>
      </c>
      <c r="D141" s="19">
        <v>29994025</v>
      </c>
      <c r="E141" s="22">
        <v>511</v>
      </c>
      <c r="F141" s="23">
        <v>26</v>
      </c>
      <c r="G141" s="19">
        <v>802601451</v>
      </c>
      <c r="H141" s="19">
        <v>158954</v>
      </c>
      <c r="I141" s="28" t="s">
        <v>558</v>
      </c>
      <c r="J141" s="19">
        <v>4</v>
      </c>
      <c r="K141" s="19">
        <v>406</v>
      </c>
      <c r="L141" s="19">
        <v>40601</v>
      </c>
      <c r="M141" s="29">
        <v>1</v>
      </c>
      <c r="N141" s="30">
        <v>26</v>
      </c>
      <c r="O141" s="31">
        <v>26</v>
      </c>
      <c r="P141" s="30">
        <v>22.08</v>
      </c>
      <c r="Q141" s="19">
        <v>3.92</v>
      </c>
      <c r="R141" s="19" t="s">
        <v>156</v>
      </c>
      <c r="S141" s="19">
        <v>4438</v>
      </c>
      <c r="T141" s="19">
        <v>301</v>
      </c>
      <c r="U141" s="19">
        <v>4157772</v>
      </c>
      <c r="V141" s="28" t="s">
        <v>638</v>
      </c>
    </row>
    <row r="142" s="1" customFormat="1" ht="13.5" spans="1:22">
      <c r="A142" s="19">
        <v>190</v>
      </c>
      <c r="B142" s="20">
        <v>43302.7988541667</v>
      </c>
      <c r="C142" s="21">
        <v>43302</v>
      </c>
      <c r="D142" s="19">
        <v>29994051</v>
      </c>
      <c r="E142" s="22">
        <v>511</v>
      </c>
      <c r="F142" s="23">
        <v>48</v>
      </c>
      <c r="G142" s="19">
        <v>802601827</v>
      </c>
      <c r="H142" s="19">
        <v>124625</v>
      </c>
      <c r="I142" s="28" t="s">
        <v>554</v>
      </c>
      <c r="J142" s="19">
        <v>2</v>
      </c>
      <c r="K142" s="19">
        <v>206</v>
      </c>
      <c r="L142" s="19">
        <v>20607</v>
      </c>
      <c r="M142" s="29">
        <v>1</v>
      </c>
      <c r="N142" s="30">
        <v>48</v>
      </c>
      <c r="O142" s="31">
        <v>48</v>
      </c>
      <c r="P142" s="30">
        <v>36</v>
      </c>
      <c r="Q142" s="19">
        <v>12</v>
      </c>
      <c r="R142" s="19" t="s">
        <v>156</v>
      </c>
      <c r="S142" s="19">
        <v>4438</v>
      </c>
      <c r="T142" s="19">
        <v>301</v>
      </c>
      <c r="U142" s="19">
        <v>4125128</v>
      </c>
      <c r="V142" s="28" t="s">
        <v>595</v>
      </c>
    </row>
    <row r="143" s="1" customFormat="1" ht="13.5" spans="1:22">
      <c r="A143" s="19">
        <v>255</v>
      </c>
      <c r="B143" s="20">
        <v>43302.7990509259</v>
      </c>
      <c r="C143" s="21">
        <v>43302</v>
      </c>
      <c r="D143" s="19">
        <v>29994060</v>
      </c>
      <c r="E143" s="22">
        <v>511</v>
      </c>
      <c r="F143" s="23">
        <v>48</v>
      </c>
      <c r="G143" s="19">
        <v>802601989</v>
      </c>
      <c r="H143" s="19">
        <v>124625</v>
      </c>
      <c r="I143" s="28" t="s">
        <v>554</v>
      </c>
      <c r="J143" s="19">
        <v>2</v>
      </c>
      <c r="K143" s="19">
        <v>206</v>
      </c>
      <c r="L143" s="19">
        <v>20607</v>
      </c>
      <c r="M143" s="29">
        <v>1</v>
      </c>
      <c r="N143" s="30">
        <v>48</v>
      </c>
      <c r="O143" s="31">
        <v>48</v>
      </c>
      <c r="P143" s="30">
        <v>36</v>
      </c>
      <c r="Q143" s="19">
        <v>12</v>
      </c>
      <c r="R143" s="19" t="s">
        <v>156</v>
      </c>
      <c r="S143" s="19">
        <v>4438</v>
      </c>
      <c r="T143" s="19">
        <v>301</v>
      </c>
      <c r="U143" s="19">
        <v>4125128</v>
      </c>
      <c r="V143" s="28" t="s">
        <v>595</v>
      </c>
    </row>
    <row r="144" s="1" customFormat="1" ht="13.5" spans="1:22">
      <c r="A144" s="19">
        <v>91</v>
      </c>
      <c r="B144" s="20">
        <v>43302.799224537</v>
      </c>
      <c r="C144" s="21">
        <v>43302</v>
      </c>
      <c r="D144" s="19">
        <v>29994066</v>
      </c>
      <c r="E144" s="22">
        <v>511</v>
      </c>
      <c r="F144" s="23">
        <v>48</v>
      </c>
      <c r="G144" s="19">
        <v>802602055</v>
      </c>
      <c r="H144" s="19">
        <v>124625</v>
      </c>
      <c r="I144" s="28" t="s">
        <v>554</v>
      </c>
      <c r="J144" s="19">
        <v>2</v>
      </c>
      <c r="K144" s="19">
        <v>206</v>
      </c>
      <c r="L144" s="19">
        <v>20607</v>
      </c>
      <c r="M144" s="29">
        <v>1</v>
      </c>
      <c r="N144" s="30">
        <v>48</v>
      </c>
      <c r="O144" s="31">
        <v>48</v>
      </c>
      <c r="P144" s="30">
        <v>36</v>
      </c>
      <c r="Q144" s="19">
        <v>12</v>
      </c>
      <c r="R144" s="19" t="s">
        <v>156</v>
      </c>
      <c r="S144" s="19">
        <v>4438</v>
      </c>
      <c r="T144" s="19">
        <v>301</v>
      </c>
      <c r="U144" s="19">
        <v>4125128</v>
      </c>
      <c r="V144" s="28" t="s">
        <v>595</v>
      </c>
    </row>
    <row r="145" s="1" customFormat="1" ht="13.5" spans="1:22">
      <c r="A145" s="19">
        <v>239</v>
      </c>
      <c r="B145" s="20">
        <v>43302.7995138889</v>
      </c>
      <c r="C145" s="21">
        <v>43302</v>
      </c>
      <c r="D145" s="19">
        <v>29994075</v>
      </c>
      <c r="E145" s="22">
        <v>511</v>
      </c>
      <c r="F145" s="23">
        <v>46.7</v>
      </c>
      <c r="G145" s="19">
        <v>802602162</v>
      </c>
      <c r="H145" s="19">
        <v>131812</v>
      </c>
      <c r="I145" s="28" t="s">
        <v>639</v>
      </c>
      <c r="J145" s="19">
        <v>2</v>
      </c>
      <c r="K145" s="19">
        <v>206</v>
      </c>
      <c r="L145" s="19">
        <v>20608</v>
      </c>
      <c r="M145" s="29">
        <v>1</v>
      </c>
      <c r="N145" s="30">
        <v>46.7</v>
      </c>
      <c r="O145" s="31">
        <v>46.7</v>
      </c>
      <c r="P145" s="30">
        <v>35</v>
      </c>
      <c r="Q145" s="19">
        <v>11.7</v>
      </c>
      <c r="R145" s="19" t="s">
        <v>156</v>
      </c>
      <c r="S145" s="19">
        <v>4438</v>
      </c>
      <c r="T145" s="19">
        <v>301</v>
      </c>
      <c r="U145" s="19">
        <v>4160195</v>
      </c>
      <c r="V145" s="28" t="s">
        <v>628</v>
      </c>
    </row>
    <row r="146" s="1" customFormat="1" ht="13.5" spans="1:22">
      <c r="A146" s="19">
        <v>178</v>
      </c>
      <c r="B146" s="20">
        <v>43302.7998611111</v>
      </c>
      <c r="C146" s="21">
        <v>43302</v>
      </c>
      <c r="D146" s="19">
        <v>29994083</v>
      </c>
      <c r="E146" s="22">
        <v>511</v>
      </c>
      <c r="F146" s="23">
        <v>8.2</v>
      </c>
      <c r="G146" s="19">
        <v>802602255</v>
      </c>
      <c r="H146" s="19">
        <v>168293</v>
      </c>
      <c r="I146" s="28" t="s">
        <v>640</v>
      </c>
      <c r="J146" s="19">
        <v>8</v>
      </c>
      <c r="K146" s="19">
        <v>805</v>
      </c>
      <c r="L146" s="19">
        <v>80503</v>
      </c>
      <c r="M146" s="29">
        <v>1</v>
      </c>
      <c r="N146" s="30">
        <v>8.2</v>
      </c>
      <c r="O146" s="31">
        <v>8.2</v>
      </c>
      <c r="P146" s="30">
        <v>7</v>
      </c>
      <c r="Q146" s="19">
        <v>1.2</v>
      </c>
      <c r="R146" s="19" t="s">
        <v>156</v>
      </c>
      <c r="S146" s="19">
        <v>4438</v>
      </c>
      <c r="T146" s="19">
        <v>301</v>
      </c>
      <c r="U146" s="19">
        <v>4145118</v>
      </c>
      <c r="V146" s="28" t="s">
        <v>641</v>
      </c>
    </row>
    <row r="147" s="1" customFormat="1" ht="13.5" spans="1:22">
      <c r="A147" s="19">
        <v>242</v>
      </c>
      <c r="B147" s="20">
        <v>43302.8003009259</v>
      </c>
      <c r="C147" s="21">
        <v>43302</v>
      </c>
      <c r="D147" s="19">
        <v>29994100</v>
      </c>
      <c r="E147" s="22">
        <v>511</v>
      </c>
      <c r="F147" s="23">
        <v>16.4</v>
      </c>
      <c r="G147" s="19">
        <v>802602319</v>
      </c>
      <c r="H147" s="19">
        <v>168520</v>
      </c>
      <c r="I147" s="28" t="s">
        <v>580</v>
      </c>
      <c r="J147" s="19">
        <v>8</v>
      </c>
      <c r="K147" s="19">
        <v>805</v>
      </c>
      <c r="L147" s="19">
        <v>80503</v>
      </c>
      <c r="M147" s="29">
        <v>2</v>
      </c>
      <c r="N147" s="30">
        <v>8.2</v>
      </c>
      <c r="O147" s="31">
        <v>16.4</v>
      </c>
      <c r="P147" s="30">
        <v>7</v>
      </c>
      <c r="Q147" s="19">
        <v>2.4</v>
      </c>
      <c r="R147" s="19" t="s">
        <v>156</v>
      </c>
      <c r="S147" s="19">
        <v>4438</v>
      </c>
      <c r="T147" s="19">
        <v>301</v>
      </c>
      <c r="U147" s="19">
        <v>4148344</v>
      </c>
      <c r="V147" s="28" t="s">
        <v>641</v>
      </c>
    </row>
    <row r="148" s="1" customFormat="1" ht="13.5" spans="1:22">
      <c r="A148" s="19">
        <v>2</v>
      </c>
      <c r="B148" s="20">
        <v>43302.8005787037</v>
      </c>
      <c r="C148" s="21">
        <v>43302</v>
      </c>
      <c r="D148" s="19">
        <v>29994109</v>
      </c>
      <c r="E148" s="22">
        <v>511</v>
      </c>
      <c r="F148" s="23">
        <v>144</v>
      </c>
      <c r="G148" s="19">
        <v>802602492</v>
      </c>
      <c r="H148" s="19">
        <v>144854</v>
      </c>
      <c r="I148" s="28" t="s">
        <v>629</v>
      </c>
      <c r="J148" s="19">
        <v>1</v>
      </c>
      <c r="K148" s="19">
        <v>118</v>
      </c>
      <c r="L148" s="19">
        <v>11802</v>
      </c>
      <c r="M148" s="29">
        <v>1</v>
      </c>
      <c r="N148" s="30">
        <v>144</v>
      </c>
      <c r="O148" s="31">
        <v>144</v>
      </c>
      <c r="P148" s="30">
        <v>143.2</v>
      </c>
      <c r="Q148" s="19">
        <v>0.8</v>
      </c>
      <c r="R148" s="19" t="s">
        <v>156</v>
      </c>
      <c r="S148" s="19">
        <v>4438</v>
      </c>
      <c r="T148" s="19">
        <v>301</v>
      </c>
      <c r="U148" s="19">
        <v>4154144</v>
      </c>
      <c r="V148" s="28" t="s">
        <v>630</v>
      </c>
    </row>
    <row r="149" s="1" customFormat="1" ht="13.5" spans="1:22">
      <c r="A149" s="19">
        <v>150</v>
      </c>
      <c r="B149" s="20">
        <v>43302.8009027778</v>
      </c>
      <c r="C149" s="21">
        <v>43302</v>
      </c>
      <c r="D149" s="19">
        <v>29994120</v>
      </c>
      <c r="E149" s="22">
        <v>511</v>
      </c>
      <c r="F149" s="23">
        <v>24</v>
      </c>
      <c r="G149" s="19">
        <v>802602580</v>
      </c>
      <c r="H149" s="19">
        <v>124630</v>
      </c>
      <c r="I149" s="28" t="s">
        <v>583</v>
      </c>
      <c r="J149" s="19">
        <v>2</v>
      </c>
      <c r="K149" s="19">
        <v>206</v>
      </c>
      <c r="L149" s="19">
        <v>20601</v>
      </c>
      <c r="M149" s="29">
        <v>1</v>
      </c>
      <c r="N149" s="30">
        <v>24</v>
      </c>
      <c r="O149" s="31">
        <v>24</v>
      </c>
      <c r="P149" s="30">
        <v>18</v>
      </c>
      <c r="Q149" s="19">
        <v>6</v>
      </c>
      <c r="R149" s="19" t="s">
        <v>156</v>
      </c>
      <c r="S149" s="19">
        <v>4438</v>
      </c>
      <c r="T149" s="19">
        <v>301</v>
      </c>
      <c r="U149" s="19">
        <v>4160922</v>
      </c>
      <c r="V149" s="28" t="s">
        <v>642</v>
      </c>
    </row>
    <row r="150" s="1" customFormat="1" ht="13.5" spans="1:22">
      <c r="A150" s="19">
        <v>294</v>
      </c>
      <c r="B150" s="20">
        <v>43302.801099537</v>
      </c>
      <c r="C150" s="21">
        <v>43302</v>
      </c>
      <c r="D150" s="19">
        <v>29994124</v>
      </c>
      <c r="E150" s="22">
        <v>511</v>
      </c>
      <c r="F150" s="23">
        <v>24</v>
      </c>
      <c r="G150" s="19">
        <v>802602729</v>
      </c>
      <c r="H150" s="19">
        <v>124630</v>
      </c>
      <c r="I150" s="28" t="s">
        <v>583</v>
      </c>
      <c r="J150" s="19">
        <v>2</v>
      </c>
      <c r="K150" s="19">
        <v>206</v>
      </c>
      <c r="L150" s="19">
        <v>20601</v>
      </c>
      <c r="M150" s="29">
        <v>1</v>
      </c>
      <c r="N150" s="30">
        <v>24</v>
      </c>
      <c r="O150" s="31">
        <v>24</v>
      </c>
      <c r="P150" s="30">
        <v>18</v>
      </c>
      <c r="Q150" s="19">
        <v>6</v>
      </c>
      <c r="R150" s="19" t="s">
        <v>156</v>
      </c>
      <c r="S150" s="19">
        <v>4438</v>
      </c>
      <c r="T150" s="19">
        <v>301</v>
      </c>
      <c r="U150" s="19">
        <v>4160922</v>
      </c>
      <c r="V150" s="28" t="s">
        <v>642</v>
      </c>
    </row>
    <row r="151" s="1" customFormat="1" ht="13.5" spans="1:22">
      <c r="A151" s="19">
        <v>60</v>
      </c>
      <c r="B151" s="20">
        <v>43302.8012268519</v>
      </c>
      <c r="C151" s="21">
        <v>43302</v>
      </c>
      <c r="D151" s="19">
        <v>29994129</v>
      </c>
      <c r="E151" s="22">
        <v>511</v>
      </c>
      <c r="F151" s="23">
        <v>24</v>
      </c>
      <c r="G151" s="19">
        <v>802602779</v>
      </c>
      <c r="H151" s="19">
        <v>124630</v>
      </c>
      <c r="I151" s="28" t="s">
        <v>583</v>
      </c>
      <c r="J151" s="19">
        <v>2</v>
      </c>
      <c r="K151" s="19">
        <v>206</v>
      </c>
      <c r="L151" s="19">
        <v>20601</v>
      </c>
      <c r="M151" s="29">
        <v>1</v>
      </c>
      <c r="N151" s="30">
        <v>24</v>
      </c>
      <c r="O151" s="31">
        <v>24</v>
      </c>
      <c r="P151" s="30">
        <v>34</v>
      </c>
      <c r="Q151" s="19">
        <v>-10</v>
      </c>
      <c r="R151" s="19" t="s">
        <v>156</v>
      </c>
      <c r="S151" s="19">
        <v>4438</v>
      </c>
      <c r="T151" s="19">
        <v>301</v>
      </c>
      <c r="U151" s="19">
        <v>4155866</v>
      </c>
      <c r="V151" s="28" t="s">
        <v>628</v>
      </c>
    </row>
    <row r="152" s="1" customFormat="1" ht="13.5" spans="1:22">
      <c r="A152" s="19">
        <v>103</v>
      </c>
      <c r="B152" s="20">
        <v>43302.8015625</v>
      </c>
      <c r="C152" s="21">
        <v>43302</v>
      </c>
      <c r="D152" s="19">
        <v>29994139</v>
      </c>
      <c r="E152" s="22">
        <v>511</v>
      </c>
      <c r="F152" s="23">
        <v>32</v>
      </c>
      <c r="G152" s="19">
        <v>802602921</v>
      </c>
      <c r="H152" s="19">
        <v>124626</v>
      </c>
      <c r="I152" s="28" t="s">
        <v>643</v>
      </c>
      <c r="J152" s="19">
        <v>2</v>
      </c>
      <c r="K152" s="19">
        <v>206</v>
      </c>
      <c r="L152" s="19">
        <v>20607</v>
      </c>
      <c r="M152" s="29">
        <v>1</v>
      </c>
      <c r="N152" s="30">
        <v>32</v>
      </c>
      <c r="O152" s="31">
        <v>32</v>
      </c>
      <c r="P152" s="30">
        <v>21.60980473</v>
      </c>
      <c r="Q152" s="19">
        <v>10.39019527</v>
      </c>
      <c r="R152" s="19" t="s">
        <v>156</v>
      </c>
      <c r="S152" s="19">
        <v>4438</v>
      </c>
      <c r="T152" s="19">
        <v>301</v>
      </c>
      <c r="U152" s="19">
        <v>4157111</v>
      </c>
      <c r="V152" s="28" t="s">
        <v>644</v>
      </c>
    </row>
    <row r="153" s="1" customFormat="1" ht="13.5" spans="1:22">
      <c r="A153" s="19">
        <v>152</v>
      </c>
      <c r="B153" s="20">
        <v>43302.8036111111</v>
      </c>
      <c r="C153" s="21">
        <v>43302</v>
      </c>
      <c r="D153" s="19">
        <v>29994163</v>
      </c>
      <c r="E153" s="22">
        <v>511</v>
      </c>
      <c r="F153" s="23">
        <v>46.7</v>
      </c>
      <c r="G153" s="19">
        <v>802603919</v>
      </c>
      <c r="H153" s="19">
        <v>169465</v>
      </c>
      <c r="I153" s="28" t="s">
        <v>645</v>
      </c>
      <c r="J153" s="19">
        <v>8</v>
      </c>
      <c r="K153" s="19">
        <v>809</v>
      </c>
      <c r="L153" s="19">
        <v>80902</v>
      </c>
      <c r="M153" s="29">
        <v>1</v>
      </c>
      <c r="N153" s="30">
        <v>46.7</v>
      </c>
      <c r="O153" s="31">
        <v>46.7</v>
      </c>
      <c r="P153" s="30">
        <v>35</v>
      </c>
      <c r="Q153" s="19">
        <v>11.7</v>
      </c>
      <c r="R153" s="19" t="s">
        <v>156</v>
      </c>
      <c r="S153" s="19">
        <v>4438</v>
      </c>
      <c r="T153" s="19">
        <v>301</v>
      </c>
      <c r="U153" s="19">
        <v>4130943</v>
      </c>
      <c r="V153" s="28" t="s">
        <v>646</v>
      </c>
    </row>
    <row r="154" s="1" customFormat="1" ht="13.5" spans="1:22">
      <c r="A154" s="19">
        <v>329</v>
      </c>
      <c r="B154" s="20">
        <v>43302.8040393519</v>
      </c>
      <c r="C154" s="21">
        <v>43302</v>
      </c>
      <c r="D154" s="19">
        <v>29994225</v>
      </c>
      <c r="E154" s="22">
        <v>511</v>
      </c>
      <c r="F154" s="23">
        <v>88.9</v>
      </c>
      <c r="G154" s="19">
        <v>802604153</v>
      </c>
      <c r="H154" s="19">
        <v>138584</v>
      </c>
      <c r="I154" s="28" t="s">
        <v>647</v>
      </c>
      <c r="J154" s="19">
        <v>3</v>
      </c>
      <c r="K154" s="19">
        <v>302</v>
      </c>
      <c r="L154" s="19">
        <v>30201</v>
      </c>
      <c r="M154" s="29">
        <v>1</v>
      </c>
      <c r="N154" s="30">
        <v>88.9</v>
      </c>
      <c r="O154" s="31">
        <v>88.9</v>
      </c>
      <c r="P154" s="30">
        <v>75.6</v>
      </c>
      <c r="Q154" s="19">
        <v>13.3</v>
      </c>
      <c r="R154" s="19" t="s">
        <v>156</v>
      </c>
      <c r="S154" s="19">
        <v>4438</v>
      </c>
      <c r="T154" s="19">
        <v>301</v>
      </c>
      <c r="U154" s="19">
        <v>4147109</v>
      </c>
      <c r="V154" s="28" t="s">
        <v>648</v>
      </c>
    </row>
    <row r="155" s="1" customFormat="1" ht="13.5" spans="1:22">
      <c r="A155" s="19">
        <v>49</v>
      </c>
      <c r="B155" s="20">
        <v>43302.8048842593</v>
      </c>
      <c r="C155" s="21">
        <v>43302</v>
      </c>
      <c r="D155" s="19">
        <v>29994237</v>
      </c>
      <c r="E155" s="22">
        <v>511</v>
      </c>
      <c r="F155" s="23">
        <v>37.3</v>
      </c>
      <c r="G155" s="19">
        <v>802605196</v>
      </c>
      <c r="H155" s="19">
        <v>124623</v>
      </c>
      <c r="I155" s="28" t="s">
        <v>614</v>
      </c>
      <c r="J155" s="19">
        <v>2</v>
      </c>
      <c r="K155" s="19">
        <v>206</v>
      </c>
      <c r="L155" s="19">
        <v>20603</v>
      </c>
      <c r="M155" s="29">
        <v>1</v>
      </c>
      <c r="N155" s="30">
        <v>37.3</v>
      </c>
      <c r="O155" s="31">
        <v>37.3</v>
      </c>
      <c r="P155" s="30">
        <v>28</v>
      </c>
      <c r="Q155" s="19">
        <v>9.3</v>
      </c>
      <c r="R155" s="19" t="s">
        <v>156</v>
      </c>
      <c r="S155" s="19">
        <v>4438</v>
      </c>
      <c r="T155" s="19">
        <v>301</v>
      </c>
      <c r="U155" s="19">
        <v>4152902</v>
      </c>
      <c r="V155" s="28" t="s">
        <v>467</v>
      </c>
    </row>
    <row r="156" s="1" customFormat="1" ht="13.5" spans="1:22">
      <c r="A156" s="19">
        <v>324</v>
      </c>
      <c r="B156" s="20">
        <v>43302.8050694444</v>
      </c>
      <c r="C156" s="21">
        <v>43302</v>
      </c>
      <c r="D156" s="19">
        <v>29994260</v>
      </c>
      <c r="E156" s="22">
        <v>511</v>
      </c>
      <c r="F156" s="23">
        <v>37.3</v>
      </c>
      <c r="G156" s="19">
        <v>802605589</v>
      </c>
      <c r="H156" s="19">
        <v>124623</v>
      </c>
      <c r="I156" s="28" t="s">
        <v>614</v>
      </c>
      <c r="J156" s="19">
        <v>2</v>
      </c>
      <c r="K156" s="19">
        <v>206</v>
      </c>
      <c r="L156" s="19">
        <v>20603</v>
      </c>
      <c r="M156" s="29">
        <v>1</v>
      </c>
      <c r="N156" s="30">
        <v>37.3</v>
      </c>
      <c r="O156" s="31">
        <v>37.3</v>
      </c>
      <c r="P156" s="30">
        <v>28</v>
      </c>
      <c r="Q156" s="19">
        <v>9.3</v>
      </c>
      <c r="R156" s="19" t="s">
        <v>156</v>
      </c>
      <c r="S156" s="19">
        <v>4438</v>
      </c>
      <c r="T156" s="19">
        <v>301</v>
      </c>
      <c r="U156" s="19">
        <v>4135758</v>
      </c>
      <c r="V156" s="28" t="s">
        <v>605</v>
      </c>
    </row>
    <row r="157" s="1" customFormat="1" ht="13.5" spans="1:22">
      <c r="A157" s="19">
        <v>199</v>
      </c>
      <c r="B157" s="20">
        <v>43302.8053819444</v>
      </c>
      <c r="C157" s="21">
        <v>43302</v>
      </c>
      <c r="D157" s="19">
        <v>29994267</v>
      </c>
      <c r="E157" s="22">
        <v>511</v>
      </c>
      <c r="F157" s="23">
        <v>11.2</v>
      </c>
      <c r="G157" s="19">
        <v>802605640</v>
      </c>
      <c r="H157" s="19">
        <v>161193</v>
      </c>
      <c r="I157" s="28" t="s">
        <v>649</v>
      </c>
      <c r="J157" s="19">
        <v>8</v>
      </c>
      <c r="K157" s="19">
        <v>809</v>
      </c>
      <c r="L157" s="19">
        <v>80903</v>
      </c>
      <c r="M157" s="29">
        <v>1</v>
      </c>
      <c r="N157" s="30">
        <v>11.2</v>
      </c>
      <c r="O157" s="31">
        <v>11.2</v>
      </c>
      <c r="P157" s="30">
        <v>9.5</v>
      </c>
      <c r="Q157" s="19">
        <v>1.7</v>
      </c>
      <c r="R157" s="19" t="s">
        <v>156</v>
      </c>
      <c r="S157" s="19">
        <v>4438</v>
      </c>
      <c r="T157" s="19">
        <v>301</v>
      </c>
      <c r="U157" s="19">
        <v>4144880</v>
      </c>
      <c r="V157" s="28" t="s">
        <v>650</v>
      </c>
    </row>
    <row r="158" s="1" customFormat="1" ht="13.5" spans="1:22">
      <c r="A158" s="19">
        <v>197</v>
      </c>
      <c r="B158" s="20">
        <v>43302.805787037</v>
      </c>
      <c r="C158" s="21">
        <v>43302</v>
      </c>
      <c r="D158" s="19">
        <v>29994285</v>
      </c>
      <c r="E158" s="22">
        <v>511</v>
      </c>
      <c r="F158" s="23">
        <v>22.4</v>
      </c>
      <c r="G158" s="19">
        <v>802605809</v>
      </c>
      <c r="H158" s="19">
        <v>161190</v>
      </c>
      <c r="I158" s="28" t="s">
        <v>651</v>
      </c>
      <c r="J158" s="19">
        <v>8</v>
      </c>
      <c r="K158" s="19">
        <v>809</v>
      </c>
      <c r="L158" s="19">
        <v>80903</v>
      </c>
      <c r="M158" s="29">
        <v>1</v>
      </c>
      <c r="N158" s="30">
        <v>11.2</v>
      </c>
      <c r="O158" s="31">
        <v>11.2</v>
      </c>
      <c r="P158" s="30">
        <v>9.5</v>
      </c>
      <c r="Q158" s="19">
        <v>1.7</v>
      </c>
      <c r="R158" s="19" t="s">
        <v>156</v>
      </c>
      <c r="S158" s="19">
        <v>4438</v>
      </c>
      <c r="T158" s="19">
        <v>301</v>
      </c>
      <c r="U158" s="19">
        <v>4141391</v>
      </c>
      <c r="V158" s="28" t="s">
        <v>652</v>
      </c>
    </row>
    <row r="159" s="1" customFormat="1" ht="13.5" spans="1:22">
      <c r="A159" s="19">
        <v>198</v>
      </c>
      <c r="B159" s="20">
        <v>43302.805787037</v>
      </c>
      <c r="C159" s="21">
        <v>43302</v>
      </c>
      <c r="D159" s="19">
        <v>29994285</v>
      </c>
      <c r="E159" s="22">
        <v>511</v>
      </c>
      <c r="F159" s="23">
        <v>22.4</v>
      </c>
      <c r="G159" s="19">
        <v>802605769</v>
      </c>
      <c r="H159" s="19">
        <v>161192</v>
      </c>
      <c r="I159" s="28" t="s">
        <v>653</v>
      </c>
      <c r="J159" s="19">
        <v>8</v>
      </c>
      <c r="K159" s="19">
        <v>809</v>
      </c>
      <c r="L159" s="19">
        <v>80903</v>
      </c>
      <c r="M159" s="29">
        <v>1</v>
      </c>
      <c r="N159" s="30">
        <v>11.2</v>
      </c>
      <c r="O159" s="31">
        <v>11.2</v>
      </c>
      <c r="P159" s="30">
        <v>9.5</v>
      </c>
      <c r="Q159" s="19">
        <v>1.7</v>
      </c>
      <c r="R159" s="19" t="s">
        <v>156</v>
      </c>
      <c r="S159" s="19">
        <v>4438</v>
      </c>
      <c r="T159" s="19">
        <v>301</v>
      </c>
      <c r="U159" s="19">
        <v>4135885</v>
      </c>
      <c r="V159" s="28" t="s">
        <v>367</v>
      </c>
    </row>
    <row r="160" s="1" customFormat="1" ht="13.5" spans="1:22">
      <c r="A160" s="19">
        <v>192</v>
      </c>
      <c r="B160" s="20">
        <v>43302.808912037</v>
      </c>
      <c r="C160" s="21">
        <v>43302</v>
      </c>
      <c r="D160" s="19">
        <v>29994388</v>
      </c>
      <c r="E160" s="22">
        <v>578</v>
      </c>
      <c r="F160" s="23">
        <v>46.7</v>
      </c>
      <c r="G160" s="19">
        <v>802607535</v>
      </c>
      <c r="H160" s="19">
        <v>169467</v>
      </c>
      <c r="I160" s="28" t="s">
        <v>654</v>
      </c>
      <c r="J160" s="19">
        <v>8</v>
      </c>
      <c r="K160" s="19">
        <v>809</v>
      </c>
      <c r="L160" s="19">
        <v>80902</v>
      </c>
      <c r="M160" s="29">
        <v>1</v>
      </c>
      <c r="N160" s="30">
        <v>46.7</v>
      </c>
      <c r="O160" s="31">
        <v>46.7</v>
      </c>
      <c r="P160" s="30">
        <v>35</v>
      </c>
      <c r="Q160" s="19">
        <v>11.7</v>
      </c>
      <c r="R160" s="19" t="s">
        <v>156</v>
      </c>
      <c r="S160" s="19">
        <v>4438</v>
      </c>
      <c r="T160" s="19">
        <v>301</v>
      </c>
      <c r="U160" s="19">
        <v>4143057</v>
      </c>
      <c r="V160" s="28" t="s">
        <v>655</v>
      </c>
    </row>
    <row r="161" s="1" customFormat="1" ht="13.5" spans="1:22">
      <c r="A161" s="19">
        <v>187</v>
      </c>
      <c r="B161" s="20">
        <v>43302.8092824074</v>
      </c>
      <c r="C161" s="21">
        <v>43302</v>
      </c>
      <c r="D161" s="19">
        <v>29994400</v>
      </c>
      <c r="E161" s="22">
        <v>578</v>
      </c>
      <c r="F161" s="23">
        <v>46.7</v>
      </c>
      <c r="G161" s="19">
        <v>802607810</v>
      </c>
      <c r="H161" s="19">
        <v>169467</v>
      </c>
      <c r="I161" s="28" t="s">
        <v>654</v>
      </c>
      <c r="J161" s="19">
        <v>8</v>
      </c>
      <c r="K161" s="19">
        <v>809</v>
      </c>
      <c r="L161" s="19">
        <v>80902</v>
      </c>
      <c r="M161" s="29">
        <v>1</v>
      </c>
      <c r="N161" s="30">
        <v>46.7</v>
      </c>
      <c r="O161" s="31">
        <v>46.7</v>
      </c>
      <c r="P161" s="30">
        <v>35</v>
      </c>
      <c r="Q161" s="19">
        <v>11.7</v>
      </c>
      <c r="R161" s="19" t="s">
        <v>156</v>
      </c>
      <c r="S161" s="19">
        <v>4438</v>
      </c>
      <c r="T161" s="19">
        <v>301</v>
      </c>
      <c r="U161" s="19">
        <v>4143057</v>
      </c>
      <c r="V161" s="28" t="s">
        <v>655</v>
      </c>
    </row>
    <row r="162" s="1" customFormat="1" ht="13.5" spans="1:22">
      <c r="A162" s="19">
        <v>243</v>
      </c>
      <c r="B162" s="20">
        <v>43302.8095833333</v>
      </c>
      <c r="C162" s="21">
        <v>43302</v>
      </c>
      <c r="D162" s="19">
        <v>29994411</v>
      </c>
      <c r="E162" s="22">
        <v>578</v>
      </c>
      <c r="F162" s="23">
        <v>46.7</v>
      </c>
      <c r="G162" s="19">
        <v>802608087</v>
      </c>
      <c r="H162" s="19">
        <v>169468</v>
      </c>
      <c r="I162" s="28" t="s">
        <v>656</v>
      </c>
      <c r="J162" s="19">
        <v>8</v>
      </c>
      <c r="K162" s="19">
        <v>809</v>
      </c>
      <c r="L162" s="19">
        <v>80902</v>
      </c>
      <c r="M162" s="29">
        <v>1</v>
      </c>
      <c r="N162" s="30">
        <v>46.7</v>
      </c>
      <c r="O162" s="31">
        <v>46.7</v>
      </c>
      <c r="P162" s="30">
        <v>35</v>
      </c>
      <c r="Q162" s="19">
        <v>11.7</v>
      </c>
      <c r="R162" s="19" t="s">
        <v>156</v>
      </c>
      <c r="S162" s="19">
        <v>4438</v>
      </c>
      <c r="T162" s="19">
        <v>301</v>
      </c>
      <c r="U162" s="19">
        <v>4143061</v>
      </c>
      <c r="V162" s="28" t="s">
        <v>655</v>
      </c>
    </row>
    <row r="163" s="1" customFormat="1" ht="13.5" spans="1:22">
      <c r="A163" s="19">
        <v>13</v>
      </c>
      <c r="B163" s="20">
        <v>43302.8097106482</v>
      </c>
      <c r="C163" s="21">
        <v>43302</v>
      </c>
      <c r="D163" s="19">
        <v>29994415</v>
      </c>
      <c r="E163" s="22">
        <v>578</v>
      </c>
      <c r="F163" s="23">
        <v>46.7</v>
      </c>
      <c r="G163" s="19">
        <v>802608331</v>
      </c>
      <c r="H163" s="19">
        <v>169468</v>
      </c>
      <c r="I163" s="28" t="s">
        <v>656</v>
      </c>
      <c r="J163" s="19">
        <v>8</v>
      </c>
      <c r="K163" s="19">
        <v>809</v>
      </c>
      <c r="L163" s="19">
        <v>80902</v>
      </c>
      <c r="M163" s="29">
        <v>1</v>
      </c>
      <c r="N163" s="30">
        <v>46.7</v>
      </c>
      <c r="O163" s="31">
        <v>46.7</v>
      </c>
      <c r="P163" s="30">
        <v>35</v>
      </c>
      <c r="Q163" s="19">
        <v>11.7</v>
      </c>
      <c r="R163" s="19" t="s">
        <v>156</v>
      </c>
      <c r="S163" s="19">
        <v>4438</v>
      </c>
      <c r="T163" s="19">
        <v>301</v>
      </c>
      <c r="U163" s="19">
        <v>4143061</v>
      </c>
      <c r="V163" s="28" t="s">
        <v>655</v>
      </c>
    </row>
    <row r="164" s="1" customFormat="1" ht="13.5" spans="1:22">
      <c r="A164" s="19">
        <v>296</v>
      </c>
      <c r="B164" s="20">
        <v>43302.8099305556</v>
      </c>
      <c r="C164" s="21">
        <v>43302</v>
      </c>
      <c r="D164" s="19">
        <v>29994424</v>
      </c>
      <c r="E164" s="22">
        <v>578</v>
      </c>
      <c r="F164" s="23">
        <v>46.7</v>
      </c>
      <c r="G164" s="19">
        <v>802608376</v>
      </c>
      <c r="H164" s="19">
        <v>169465</v>
      </c>
      <c r="I164" s="28" t="s">
        <v>645</v>
      </c>
      <c r="J164" s="19">
        <v>8</v>
      </c>
      <c r="K164" s="19">
        <v>809</v>
      </c>
      <c r="L164" s="19">
        <v>80902</v>
      </c>
      <c r="M164" s="29">
        <v>1</v>
      </c>
      <c r="N164" s="30">
        <v>46.7</v>
      </c>
      <c r="O164" s="31">
        <v>46.7</v>
      </c>
      <c r="P164" s="30">
        <v>35</v>
      </c>
      <c r="Q164" s="19">
        <v>11.7</v>
      </c>
      <c r="R164" s="19" t="s">
        <v>156</v>
      </c>
      <c r="S164" s="19">
        <v>4438</v>
      </c>
      <c r="T164" s="19">
        <v>301</v>
      </c>
      <c r="U164" s="19">
        <v>4143060</v>
      </c>
      <c r="V164" s="28" t="s">
        <v>655</v>
      </c>
    </row>
    <row r="165" s="1" customFormat="1" ht="13.5" spans="1:22">
      <c r="A165" s="19">
        <v>297</v>
      </c>
      <c r="B165" s="20">
        <v>43302.8100462963</v>
      </c>
      <c r="C165" s="21">
        <v>43302</v>
      </c>
      <c r="D165" s="19">
        <v>29994428</v>
      </c>
      <c r="E165" s="22">
        <v>578</v>
      </c>
      <c r="F165" s="23">
        <v>46.7</v>
      </c>
      <c r="G165" s="19">
        <v>802608446</v>
      </c>
      <c r="H165" s="19">
        <v>169465</v>
      </c>
      <c r="I165" s="28" t="s">
        <v>645</v>
      </c>
      <c r="J165" s="19">
        <v>8</v>
      </c>
      <c r="K165" s="19">
        <v>809</v>
      </c>
      <c r="L165" s="19">
        <v>80902</v>
      </c>
      <c r="M165" s="29">
        <v>1</v>
      </c>
      <c r="N165" s="30">
        <v>46.7</v>
      </c>
      <c r="O165" s="31">
        <v>46.7</v>
      </c>
      <c r="P165" s="30">
        <v>35</v>
      </c>
      <c r="Q165" s="19">
        <v>11.7</v>
      </c>
      <c r="R165" s="19" t="s">
        <v>156</v>
      </c>
      <c r="S165" s="19">
        <v>4438</v>
      </c>
      <c r="T165" s="19">
        <v>301</v>
      </c>
      <c r="U165" s="19">
        <v>4143060</v>
      </c>
      <c r="V165" s="28" t="s">
        <v>655</v>
      </c>
    </row>
    <row r="166" s="1" customFormat="1" ht="13.5" spans="1:22">
      <c r="A166" s="19">
        <v>97</v>
      </c>
      <c r="B166" s="20">
        <v>43302.8102893519</v>
      </c>
      <c r="C166" s="21">
        <v>43302</v>
      </c>
      <c r="D166" s="19">
        <v>29994440</v>
      </c>
      <c r="E166" s="22">
        <v>578</v>
      </c>
      <c r="F166" s="23">
        <v>46.7</v>
      </c>
      <c r="G166" s="19">
        <v>802608607</v>
      </c>
      <c r="H166" s="19">
        <v>169466</v>
      </c>
      <c r="I166" s="28" t="s">
        <v>579</v>
      </c>
      <c r="J166" s="19">
        <v>8</v>
      </c>
      <c r="K166" s="19">
        <v>809</v>
      </c>
      <c r="L166" s="19">
        <v>80902</v>
      </c>
      <c r="M166" s="29">
        <v>1</v>
      </c>
      <c r="N166" s="30">
        <v>46.7</v>
      </c>
      <c r="O166" s="31">
        <v>46.7</v>
      </c>
      <c r="P166" s="30">
        <v>35</v>
      </c>
      <c r="Q166" s="19">
        <v>11.7</v>
      </c>
      <c r="R166" s="19" t="s">
        <v>156</v>
      </c>
      <c r="S166" s="19">
        <v>4438</v>
      </c>
      <c r="T166" s="19">
        <v>301</v>
      </c>
      <c r="U166" s="19">
        <v>4161521</v>
      </c>
      <c r="V166" s="28" t="s">
        <v>657</v>
      </c>
    </row>
    <row r="167" s="1" customFormat="1" ht="13.5" spans="1:22">
      <c r="A167" s="19">
        <v>244</v>
      </c>
      <c r="B167" s="20">
        <v>43302.8106365741</v>
      </c>
      <c r="C167" s="21">
        <v>43302</v>
      </c>
      <c r="D167" s="19">
        <v>29994446</v>
      </c>
      <c r="E167" s="22">
        <v>578</v>
      </c>
      <c r="F167" s="23">
        <v>36</v>
      </c>
      <c r="G167" s="19">
        <v>802608764</v>
      </c>
      <c r="H167" s="19">
        <v>124620</v>
      </c>
      <c r="I167" s="28" t="s">
        <v>586</v>
      </c>
      <c r="J167" s="19">
        <v>2</v>
      </c>
      <c r="K167" s="19">
        <v>206</v>
      </c>
      <c r="L167" s="19">
        <v>20603</v>
      </c>
      <c r="M167" s="29">
        <v>1</v>
      </c>
      <c r="N167" s="30">
        <v>36</v>
      </c>
      <c r="O167" s="31">
        <v>36</v>
      </c>
      <c r="P167" s="30">
        <v>0.01</v>
      </c>
      <c r="Q167" s="19">
        <v>35.99</v>
      </c>
      <c r="R167" s="19" t="s">
        <v>156</v>
      </c>
      <c r="S167" s="19">
        <v>4438</v>
      </c>
      <c r="T167" s="19">
        <v>301</v>
      </c>
      <c r="U167" s="19">
        <v>4158509</v>
      </c>
      <c r="V167" s="28" t="s">
        <v>658</v>
      </c>
    </row>
    <row r="168" s="1" customFormat="1" ht="13.5" spans="1:22">
      <c r="A168" s="19">
        <v>52</v>
      </c>
      <c r="B168" s="20">
        <v>43302.8108333333</v>
      </c>
      <c r="C168" s="21">
        <v>43302</v>
      </c>
      <c r="D168" s="19">
        <v>29994453</v>
      </c>
      <c r="E168" s="22">
        <v>578</v>
      </c>
      <c r="F168" s="23">
        <v>36</v>
      </c>
      <c r="G168" s="19">
        <v>802609032</v>
      </c>
      <c r="H168" s="19">
        <v>124620</v>
      </c>
      <c r="I168" s="28" t="s">
        <v>586</v>
      </c>
      <c r="J168" s="19">
        <v>2</v>
      </c>
      <c r="K168" s="19">
        <v>206</v>
      </c>
      <c r="L168" s="19">
        <v>20603</v>
      </c>
      <c r="M168" s="29">
        <v>1</v>
      </c>
      <c r="N168" s="30">
        <v>36</v>
      </c>
      <c r="O168" s="31">
        <v>36</v>
      </c>
      <c r="P168" s="30">
        <v>27</v>
      </c>
      <c r="Q168" s="19">
        <v>9</v>
      </c>
      <c r="R168" s="19" t="s">
        <v>156</v>
      </c>
      <c r="S168" s="19">
        <v>4438</v>
      </c>
      <c r="T168" s="19">
        <v>301</v>
      </c>
      <c r="U168" s="19">
        <v>4152908</v>
      </c>
      <c r="V168" s="28" t="s">
        <v>659</v>
      </c>
    </row>
    <row r="169" s="1" customFormat="1" ht="13.5" spans="1:22">
      <c r="A169" s="19">
        <v>151</v>
      </c>
      <c r="B169" s="20">
        <v>43302.8116898148</v>
      </c>
      <c r="C169" s="21">
        <v>43302</v>
      </c>
      <c r="D169" s="19">
        <v>29994483</v>
      </c>
      <c r="E169" s="22">
        <v>578</v>
      </c>
      <c r="F169" s="23">
        <v>-36</v>
      </c>
      <c r="G169" s="19">
        <v>802616029</v>
      </c>
      <c r="H169" s="19">
        <v>124620</v>
      </c>
      <c r="I169" s="28" t="s">
        <v>586</v>
      </c>
      <c r="J169" s="19">
        <v>2</v>
      </c>
      <c r="K169" s="19">
        <v>206</v>
      </c>
      <c r="L169" s="19">
        <v>20603</v>
      </c>
      <c r="M169" s="29">
        <v>-1</v>
      </c>
      <c r="N169" s="30">
        <v>36</v>
      </c>
      <c r="O169" s="31">
        <v>-36</v>
      </c>
      <c r="P169" s="30">
        <v>27</v>
      </c>
      <c r="Q169" s="19">
        <v>-9</v>
      </c>
      <c r="R169" s="19" t="s">
        <v>156</v>
      </c>
      <c r="S169" s="19">
        <v>4438</v>
      </c>
      <c r="T169" s="19">
        <v>301</v>
      </c>
      <c r="U169" s="19">
        <v>4152908</v>
      </c>
      <c r="V169" s="28" t="s">
        <v>659</v>
      </c>
    </row>
    <row r="170" s="1" customFormat="1" ht="13.5" spans="1:22">
      <c r="A170" s="19">
        <v>191</v>
      </c>
      <c r="B170" s="20">
        <v>43302.8119097222</v>
      </c>
      <c r="C170" s="21">
        <v>43302</v>
      </c>
      <c r="D170" s="19">
        <v>29994491</v>
      </c>
      <c r="E170" s="22">
        <v>578</v>
      </c>
      <c r="F170" s="23">
        <v>-36</v>
      </c>
      <c r="G170" s="19">
        <v>802617296</v>
      </c>
      <c r="H170" s="19">
        <v>124620</v>
      </c>
      <c r="I170" s="28" t="s">
        <v>586</v>
      </c>
      <c r="J170" s="19">
        <v>2</v>
      </c>
      <c r="K170" s="19">
        <v>206</v>
      </c>
      <c r="L170" s="19">
        <v>20603</v>
      </c>
      <c r="M170" s="29">
        <v>-1</v>
      </c>
      <c r="N170" s="30">
        <v>36</v>
      </c>
      <c r="O170" s="31">
        <v>-36</v>
      </c>
      <c r="P170" s="30">
        <v>0.01</v>
      </c>
      <c r="Q170" s="19">
        <v>-35.99</v>
      </c>
      <c r="R170" s="19" t="s">
        <v>156</v>
      </c>
      <c r="S170" s="19">
        <v>4438</v>
      </c>
      <c r="T170" s="19">
        <v>301</v>
      </c>
      <c r="U170" s="19">
        <v>4158509</v>
      </c>
      <c r="V170" s="28" t="s">
        <v>658</v>
      </c>
    </row>
    <row r="171" s="1" customFormat="1" ht="13.5" spans="1:22">
      <c r="A171" s="19">
        <v>105</v>
      </c>
      <c r="B171" s="20">
        <v>43303.4980787037</v>
      </c>
      <c r="C171" s="21">
        <v>43303</v>
      </c>
      <c r="D171" s="19">
        <v>30005947</v>
      </c>
      <c r="E171" s="22">
        <v>741</v>
      </c>
      <c r="F171" s="23">
        <v>1785</v>
      </c>
      <c r="G171" s="19">
        <v>802833747</v>
      </c>
      <c r="H171" s="19">
        <v>115733</v>
      </c>
      <c r="I171" s="28" t="s">
        <v>606</v>
      </c>
      <c r="J171" s="19">
        <v>1</v>
      </c>
      <c r="K171" s="19">
        <v>118</v>
      </c>
      <c r="L171" s="19">
        <v>11801</v>
      </c>
      <c r="M171" s="29">
        <v>1</v>
      </c>
      <c r="N171" s="30">
        <v>595</v>
      </c>
      <c r="O171" s="31">
        <v>595</v>
      </c>
      <c r="P171" s="30">
        <v>575</v>
      </c>
      <c r="Q171" s="19">
        <v>20</v>
      </c>
      <c r="R171" s="19" t="s">
        <v>156</v>
      </c>
      <c r="S171" s="19">
        <v>4328</v>
      </c>
      <c r="T171" s="19">
        <v>301</v>
      </c>
      <c r="U171" s="19">
        <v>4143604</v>
      </c>
      <c r="V171" s="28" t="s">
        <v>660</v>
      </c>
    </row>
    <row r="172" s="1" customFormat="1" ht="13.5" spans="1:22">
      <c r="A172" s="19">
        <v>106</v>
      </c>
      <c r="B172" s="20">
        <v>43303.4980787037</v>
      </c>
      <c r="C172" s="21">
        <v>43303</v>
      </c>
      <c r="D172" s="19">
        <v>30005947</v>
      </c>
      <c r="E172" s="22">
        <v>741</v>
      </c>
      <c r="F172" s="23">
        <v>1785</v>
      </c>
      <c r="G172" s="19">
        <v>802833571</v>
      </c>
      <c r="H172" s="19">
        <v>115733</v>
      </c>
      <c r="I172" s="28" t="s">
        <v>606</v>
      </c>
      <c r="J172" s="19">
        <v>1</v>
      </c>
      <c r="K172" s="19">
        <v>118</v>
      </c>
      <c r="L172" s="19">
        <v>11801</v>
      </c>
      <c r="M172" s="29">
        <v>2</v>
      </c>
      <c r="N172" s="30">
        <v>595</v>
      </c>
      <c r="O172" s="31">
        <v>1190</v>
      </c>
      <c r="P172" s="30">
        <v>575</v>
      </c>
      <c r="Q172" s="19">
        <v>40</v>
      </c>
      <c r="R172" s="19" t="s">
        <v>156</v>
      </c>
      <c r="S172" s="19">
        <v>4328</v>
      </c>
      <c r="T172" s="19">
        <v>301</v>
      </c>
      <c r="U172" s="19">
        <v>4143601</v>
      </c>
      <c r="V172" s="28" t="s">
        <v>607</v>
      </c>
    </row>
    <row r="173" s="1" customFormat="1" ht="13.5" spans="1:22">
      <c r="A173" s="19">
        <v>18</v>
      </c>
      <c r="B173" s="20">
        <v>43303.697337963</v>
      </c>
      <c r="C173" s="21">
        <v>43303</v>
      </c>
      <c r="D173" s="19">
        <v>30010375</v>
      </c>
      <c r="E173" s="22">
        <v>753</v>
      </c>
      <c r="F173" s="23">
        <v>1837</v>
      </c>
      <c r="G173" s="19">
        <v>802950533</v>
      </c>
      <c r="H173" s="19">
        <v>115733</v>
      </c>
      <c r="I173" s="28" t="s">
        <v>606</v>
      </c>
      <c r="J173" s="19">
        <v>1</v>
      </c>
      <c r="K173" s="19">
        <v>118</v>
      </c>
      <c r="L173" s="19">
        <v>11801</v>
      </c>
      <c r="M173" s="29">
        <v>1</v>
      </c>
      <c r="N173" s="30">
        <v>595</v>
      </c>
      <c r="O173" s="31">
        <v>595</v>
      </c>
      <c r="P173" s="30">
        <v>575</v>
      </c>
      <c r="Q173" s="19">
        <v>20</v>
      </c>
      <c r="R173" s="19" t="s">
        <v>156</v>
      </c>
      <c r="S173" s="19">
        <v>4438</v>
      </c>
      <c r="T173" s="19">
        <v>301</v>
      </c>
      <c r="U173" s="19">
        <v>4143604</v>
      </c>
      <c r="V173" s="28" t="s">
        <v>660</v>
      </c>
    </row>
    <row r="174" s="1" customFormat="1" ht="13.5" spans="1:22">
      <c r="A174" s="19">
        <v>19</v>
      </c>
      <c r="B174" s="20">
        <v>43303.697337963</v>
      </c>
      <c r="C174" s="21">
        <v>43303</v>
      </c>
      <c r="D174" s="19">
        <v>30010375</v>
      </c>
      <c r="E174" s="22">
        <v>753</v>
      </c>
      <c r="F174" s="23">
        <v>1837</v>
      </c>
      <c r="G174" s="19">
        <v>802952682</v>
      </c>
      <c r="H174" s="19">
        <v>158950</v>
      </c>
      <c r="I174" s="28" t="s">
        <v>558</v>
      </c>
      <c r="J174" s="19">
        <v>4</v>
      </c>
      <c r="K174" s="19">
        <v>406</v>
      </c>
      <c r="L174" s="19">
        <v>40601</v>
      </c>
      <c r="M174" s="29">
        <v>2</v>
      </c>
      <c r="N174" s="30">
        <v>26</v>
      </c>
      <c r="O174" s="31">
        <v>52</v>
      </c>
      <c r="P174" s="30">
        <v>22.08</v>
      </c>
      <c r="Q174" s="19">
        <v>7.84</v>
      </c>
      <c r="R174" s="19" t="s">
        <v>156</v>
      </c>
      <c r="S174" s="19">
        <v>4438</v>
      </c>
      <c r="T174" s="19">
        <v>301</v>
      </c>
      <c r="U174" s="19">
        <v>4157769</v>
      </c>
      <c r="V174" s="28" t="s">
        <v>571</v>
      </c>
    </row>
    <row r="175" s="1" customFormat="1" ht="13.5" spans="1:22">
      <c r="A175" s="19">
        <v>104</v>
      </c>
      <c r="B175" s="20">
        <v>43303.7021527778</v>
      </c>
      <c r="C175" s="21">
        <v>43303</v>
      </c>
      <c r="D175" s="19">
        <v>30010604</v>
      </c>
      <c r="E175" s="22">
        <v>753</v>
      </c>
      <c r="F175" s="23">
        <v>26</v>
      </c>
      <c r="G175" s="19">
        <v>802960772</v>
      </c>
      <c r="H175" s="19">
        <v>158950</v>
      </c>
      <c r="I175" s="28" t="s">
        <v>558</v>
      </c>
      <c r="J175" s="19">
        <v>4</v>
      </c>
      <c r="K175" s="19">
        <v>406</v>
      </c>
      <c r="L175" s="19">
        <v>40601</v>
      </c>
      <c r="M175" s="29">
        <v>1</v>
      </c>
      <c r="N175" s="30">
        <v>26</v>
      </c>
      <c r="O175" s="31">
        <v>26</v>
      </c>
      <c r="P175" s="30">
        <v>22.08</v>
      </c>
      <c r="Q175" s="19">
        <v>3.92</v>
      </c>
      <c r="R175" s="19" t="s">
        <v>156</v>
      </c>
      <c r="S175" s="19">
        <v>4438</v>
      </c>
      <c r="T175" s="19">
        <v>301</v>
      </c>
      <c r="U175" s="19">
        <v>4137363</v>
      </c>
      <c r="V175" s="28" t="s">
        <v>573</v>
      </c>
    </row>
    <row r="176" s="1" customFormat="1" ht="13.5" spans="1:22">
      <c r="A176" s="19">
        <v>158</v>
      </c>
      <c r="B176" s="20">
        <v>43303.7061805556</v>
      </c>
      <c r="C176" s="21">
        <v>43303</v>
      </c>
      <c r="D176" s="19">
        <v>30010673</v>
      </c>
      <c r="E176" s="22">
        <v>753</v>
      </c>
      <c r="F176" s="23">
        <v>22.4</v>
      </c>
      <c r="G176" s="19">
        <v>802962166</v>
      </c>
      <c r="H176" s="19">
        <v>160163</v>
      </c>
      <c r="I176" s="28" t="s">
        <v>556</v>
      </c>
      <c r="J176" s="19">
        <v>4</v>
      </c>
      <c r="K176" s="19">
        <v>406</v>
      </c>
      <c r="L176" s="19">
        <v>40601</v>
      </c>
      <c r="M176" s="29">
        <v>2</v>
      </c>
      <c r="N176" s="30">
        <v>11.2</v>
      </c>
      <c r="O176" s="31">
        <v>22.4</v>
      </c>
      <c r="P176" s="30">
        <v>9.48</v>
      </c>
      <c r="Q176" s="19">
        <v>3.44</v>
      </c>
      <c r="R176" s="19" t="s">
        <v>156</v>
      </c>
      <c r="S176" s="19">
        <v>4438</v>
      </c>
      <c r="T176" s="19">
        <v>301</v>
      </c>
      <c r="U176" s="19">
        <v>4114160</v>
      </c>
      <c r="V176" s="28" t="s">
        <v>661</v>
      </c>
    </row>
    <row r="177" s="1" customFormat="1" ht="13.5" spans="1:22">
      <c r="A177" s="19">
        <v>302</v>
      </c>
      <c r="B177" s="20">
        <v>43303.9117476852</v>
      </c>
      <c r="C177" s="21">
        <v>43303</v>
      </c>
      <c r="D177" s="19">
        <v>30016902</v>
      </c>
      <c r="E177" s="22">
        <v>365</v>
      </c>
      <c r="F177" s="23">
        <v>5950</v>
      </c>
      <c r="G177" s="19">
        <v>803096096</v>
      </c>
      <c r="H177" s="19">
        <v>115733</v>
      </c>
      <c r="I177" s="28" t="s">
        <v>606</v>
      </c>
      <c r="J177" s="19">
        <v>1</v>
      </c>
      <c r="K177" s="19">
        <v>118</v>
      </c>
      <c r="L177" s="19">
        <v>11801</v>
      </c>
      <c r="M177" s="29">
        <v>10</v>
      </c>
      <c r="N177" s="30">
        <v>595</v>
      </c>
      <c r="O177" s="31">
        <v>5950</v>
      </c>
      <c r="P177" s="30">
        <v>575</v>
      </c>
      <c r="Q177" s="19">
        <v>200</v>
      </c>
      <c r="R177" s="19" t="s">
        <v>156</v>
      </c>
      <c r="S177" s="19">
        <v>4438</v>
      </c>
      <c r="T177" s="19">
        <v>301</v>
      </c>
      <c r="U177" s="19">
        <v>4143601</v>
      </c>
      <c r="V177" s="28" t="s">
        <v>607</v>
      </c>
    </row>
    <row r="178" s="1" customFormat="1" ht="13.5" spans="1:22">
      <c r="A178" s="19">
        <v>61</v>
      </c>
      <c r="B178" s="20">
        <v>43303.9196527778</v>
      </c>
      <c r="C178" s="21">
        <v>43303</v>
      </c>
      <c r="D178" s="19">
        <v>30017006</v>
      </c>
      <c r="E178" s="22">
        <v>753</v>
      </c>
      <c r="F178" s="23">
        <v>1190</v>
      </c>
      <c r="G178" s="19">
        <v>803099490</v>
      </c>
      <c r="H178" s="19">
        <v>115733</v>
      </c>
      <c r="I178" s="28" t="s">
        <v>606</v>
      </c>
      <c r="J178" s="19">
        <v>1</v>
      </c>
      <c r="K178" s="19">
        <v>118</v>
      </c>
      <c r="L178" s="19">
        <v>11801</v>
      </c>
      <c r="M178" s="29">
        <v>2</v>
      </c>
      <c r="N178" s="30">
        <v>595</v>
      </c>
      <c r="O178" s="31">
        <v>1190</v>
      </c>
      <c r="P178" s="30">
        <v>575</v>
      </c>
      <c r="Q178" s="19">
        <v>40</v>
      </c>
      <c r="R178" s="19" t="s">
        <v>156</v>
      </c>
      <c r="S178" s="19">
        <v>4438</v>
      </c>
      <c r="T178" s="19">
        <v>301</v>
      </c>
      <c r="U178" s="19">
        <v>4143601</v>
      </c>
      <c r="V178" s="28" t="s">
        <v>607</v>
      </c>
    </row>
    <row r="179" s="1" customFormat="1" ht="13.5" spans="1:22">
      <c r="A179" s="19">
        <v>175</v>
      </c>
      <c r="B179" s="20">
        <v>43304.6493518519</v>
      </c>
      <c r="C179" s="21">
        <v>43304</v>
      </c>
      <c r="D179" s="19">
        <v>30025630</v>
      </c>
      <c r="E179" s="22">
        <v>740</v>
      </c>
      <c r="F179" s="23">
        <v>52</v>
      </c>
      <c r="G179" s="19">
        <v>803292045</v>
      </c>
      <c r="H179" s="19">
        <v>158950</v>
      </c>
      <c r="I179" s="28" t="s">
        <v>558</v>
      </c>
      <c r="J179" s="19">
        <v>4</v>
      </c>
      <c r="K179" s="19">
        <v>406</v>
      </c>
      <c r="L179" s="19">
        <v>40601</v>
      </c>
      <c r="M179" s="29">
        <v>2</v>
      </c>
      <c r="N179" s="30">
        <v>26</v>
      </c>
      <c r="O179" s="31">
        <v>52</v>
      </c>
      <c r="P179" s="30">
        <v>22.08</v>
      </c>
      <c r="Q179" s="19">
        <v>7.84</v>
      </c>
      <c r="R179" s="19" t="s">
        <v>156</v>
      </c>
      <c r="S179" s="19">
        <v>4438</v>
      </c>
      <c r="T179" s="19">
        <v>301</v>
      </c>
      <c r="U179" s="19">
        <v>4157769</v>
      </c>
      <c r="V179" s="28" t="s">
        <v>571</v>
      </c>
    </row>
    <row r="180" s="1" customFormat="1" ht="13.5" spans="1:22">
      <c r="A180" s="19">
        <v>112</v>
      </c>
      <c r="B180" s="20">
        <v>43304.6497685185</v>
      </c>
      <c r="C180" s="21">
        <v>43304</v>
      </c>
      <c r="D180" s="19">
        <v>30025646</v>
      </c>
      <c r="E180" s="22">
        <v>740</v>
      </c>
      <c r="F180" s="23">
        <v>52</v>
      </c>
      <c r="G180" s="19">
        <v>803311094</v>
      </c>
      <c r="H180" s="19">
        <v>158950</v>
      </c>
      <c r="I180" s="28" t="s">
        <v>558</v>
      </c>
      <c r="J180" s="19">
        <v>4</v>
      </c>
      <c r="K180" s="19">
        <v>406</v>
      </c>
      <c r="L180" s="19">
        <v>40601</v>
      </c>
      <c r="M180" s="29">
        <v>2</v>
      </c>
      <c r="N180" s="30">
        <v>26</v>
      </c>
      <c r="O180" s="31">
        <v>52</v>
      </c>
      <c r="P180" s="30">
        <v>22.08</v>
      </c>
      <c r="Q180" s="19">
        <v>7.84</v>
      </c>
      <c r="R180" s="19" t="s">
        <v>156</v>
      </c>
      <c r="S180" s="19">
        <v>4438</v>
      </c>
      <c r="T180" s="19">
        <v>301</v>
      </c>
      <c r="U180" s="19">
        <v>4157769</v>
      </c>
      <c r="V180" s="28" t="s">
        <v>571</v>
      </c>
    </row>
    <row r="181" s="1" customFormat="1" ht="13.5" spans="1:22">
      <c r="A181" s="19">
        <v>269</v>
      </c>
      <c r="B181" s="20">
        <v>43304.6508217593</v>
      </c>
      <c r="C181" s="21">
        <v>43304</v>
      </c>
      <c r="D181" s="19">
        <v>30025673</v>
      </c>
      <c r="E181" s="22">
        <v>740</v>
      </c>
      <c r="F181" s="23">
        <v>52</v>
      </c>
      <c r="G181" s="19">
        <v>803311569</v>
      </c>
      <c r="H181" s="19">
        <v>158954</v>
      </c>
      <c r="I181" s="28" t="s">
        <v>558</v>
      </c>
      <c r="J181" s="19">
        <v>4</v>
      </c>
      <c r="K181" s="19">
        <v>406</v>
      </c>
      <c r="L181" s="19">
        <v>40601</v>
      </c>
      <c r="M181" s="29">
        <v>2</v>
      </c>
      <c r="N181" s="30">
        <v>26</v>
      </c>
      <c r="O181" s="31">
        <v>52</v>
      </c>
      <c r="P181" s="30">
        <v>22.08</v>
      </c>
      <c r="Q181" s="19">
        <v>7.84</v>
      </c>
      <c r="R181" s="19" t="s">
        <v>156</v>
      </c>
      <c r="S181" s="19">
        <v>4438</v>
      </c>
      <c r="T181" s="19">
        <v>301</v>
      </c>
      <c r="U181" s="19">
        <v>4131750</v>
      </c>
      <c r="V181" s="28" t="s">
        <v>662</v>
      </c>
    </row>
    <row r="182" s="1" customFormat="1" ht="13.5" spans="1:22">
      <c r="A182" s="19">
        <v>80</v>
      </c>
      <c r="B182" s="20">
        <v>43304.6523263889</v>
      </c>
      <c r="C182" s="21">
        <v>43304</v>
      </c>
      <c r="D182" s="19">
        <v>30025719</v>
      </c>
      <c r="E182" s="22">
        <v>740</v>
      </c>
      <c r="F182" s="23">
        <v>52</v>
      </c>
      <c r="G182" s="19">
        <v>803312215</v>
      </c>
      <c r="H182" s="19">
        <v>158954</v>
      </c>
      <c r="I182" s="28" t="s">
        <v>558</v>
      </c>
      <c r="J182" s="19">
        <v>4</v>
      </c>
      <c r="K182" s="19">
        <v>406</v>
      </c>
      <c r="L182" s="19">
        <v>40601</v>
      </c>
      <c r="M182" s="29">
        <v>2</v>
      </c>
      <c r="N182" s="30">
        <v>26</v>
      </c>
      <c r="O182" s="31">
        <v>52</v>
      </c>
      <c r="P182" s="30">
        <v>22.08</v>
      </c>
      <c r="Q182" s="19">
        <v>7.84</v>
      </c>
      <c r="R182" s="19" t="s">
        <v>156</v>
      </c>
      <c r="S182" s="19">
        <v>4438</v>
      </c>
      <c r="T182" s="19">
        <v>301</v>
      </c>
      <c r="U182" s="19">
        <v>4157772</v>
      </c>
      <c r="V182" s="28" t="s">
        <v>638</v>
      </c>
    </row>
    <row r="183" s="1" customFormat="1" ht="13.5" spans="1:22">
      <c r="A183" s="19">
        <v>123</v>
      </c>
      <c r="B183" s="20">
        <v>43304.6529861111</v>
      </c>
      <c r="C183" s="21">
        <v>43304</v>
      </c>
      <c r="D183" s="19">
        <v>30025731</v>
      </c>
      <c r="E183" s="22">
        <v>740</v>
      </c>
      <c r="F183" s="23">
        <v>52</v>
      </c>
      <c r="G183" s="19">
        <v>803312608</v>
      </c>
      <c r="H183" s="19">
        <v>158954</v>
      </c>
      <c r="I183" s="28" t="s">
        <v>558</v>
      </c>
      <c r="J183" s="19">
        <v>4</v>
      </c>
      <c r="K183" s="19">
        <v>406</v>
      </c>
      <c r="L183" s="19">
        <v>40601</v>
      </c>
      <c r="M183" s="29">
        <v>2</v>
      </c>
      <c r="N183" s="30">
        <v>26</v>
      </c>
      <c r="O183" s="31">
        <v>52</v>
      </c>
      <c r="P183" s="30">
        <v>22.08</v>
      </c>
      <c r="Q183" s="19">
        <v>7.84</v>
      </c>
      <c r="R183" s="19" t="s">
        <v>156</v>
      </c>
      <c r="S183" s="19">
        <v>4438</v>
      </c>
      <c r="T183" s="19">
        <v>301</v>
      </c>
      <c r="U183" s="19">
        <v>4131750</v>
      </c>
      <c r="V183" s="28" t="s">
        <v>662</v>
      </c>
    </row>
    <row r="184" s="1" customFormat="1" ht="13.5" spans="1:22">
      <c r="A184" s="19">
        <v>270</v>
      </c>
      <c r="B184" s="20">
        <v>43304.6543287037</v>
      </c>
      <c r="C184" s="21">
        <v>43304</v>
      </c>
      <c r="D184" s="19">
        <v>30025762</v>
      </c>
      <c r="E184" s="22">
        <v>740</v>
      </c>
      <c r="F184" s="23">
        <v>-52</v>
      </c>
      <c r="G184" s="19">
        <v>803313389</v>
      </c>
      <c r="H184" s="19">
        <v>158954</v>
      </c>
      <c r="I184" s="28" t="s">
        <v>558</v>
      </c>
      <c r="J184" s="19">
        <v>4</v>
      </c>
      <c r="K184" s="19">
        <v>406</v>
      </c>
      <c r="L184" s="19">
        <v>40601</v>
      </c>
      <c r="M184" s="29">
        <v>-2</v>
      </c>
      <c r="N184" s="30">
        <v>26</v>
      </c>
      <c r="O184" s="31">
        <v>-52</v>
      </c>
      <c r="P184" s="30">
        <v>22.08</v>
      </c>
      <c r="Q184" s="19">
        <v>-7.84</v>
      </c>
      <c r="R184" s="19" t="s">
        <v>156</v>
      </c>
      <c r="S184" s="19">
        <v>4438</v>
      </c>
      <c r="T184" s="19">
        <v>301</v>
      </c>
      <c r="U184" s="19">
        <v>4131750</v>
      </c>
      <c r="V184" s="28" t="s">
        <v>662</v>
      </c>
    </row>
    <row r="185" s="1" customFormat="1" ht="13.5" spans="1:22">
      <c r="A185" s="19">
        <v>342</v>
      </c>
      <c r="B185" s="20">
        <v>43304.654837963</v>
      </c>
      <c r="C185" s="21">
        <v>43304</v>
      </c>
      <c r="D185" s="19">
        <v>30025769</v>
      </c>
      <c r="E185" s="22">
        <v>740</v>
      </c>
      <c r="F185" s="23">
        <v>26</v>
      </c>
      <c r="G185" s="19">
        <v>803313410</v>
      </c>
      <c r="H185" s="19">
        <v>158954</v>
      </c>
      <c r="I185" s="28" t="s">
        <v>558</v>
      </c>
      <c r="J185" s="19">
        <v>4</v>
      </c>
      <c r="K185" s="19">
        <v>406</v>
      </c>
      <c r="L185" s="19">
        <v>40601</v>
      </c>
      <c r="M185" s="29">
        <v>1</v>
      </c>
      <c r="N185" s="30">
        <v>26</v>
      </c>
      <c r="O185" s="31">
        <v>26</v>
      </c>
      <c r="P185" s="30">
        <v>22.08</v>
      </c>
      <c r="Q185" s="19">
        <v>3.92</v>
      </c>
      <c r="R185" s="19" t="s">
        <v>156</v>
      </c>
      <c r="S185" s="19">
        <v>4438</v>
      </c>
      <c r="T185" s="19">
        <v>301</v>
      </c>
      <c r="U185" s="19">
        <v>4131750</v>
      </c>
      <c r="V185" s="28" t="s">
        <v>662</v>
      </c>
    </row>
    <row r="186" s="1" customFormat="1" ht="13.5" spans="1:22">
      <c r="A186" s="19">
        <v>170</v>
      </c>
      <c r="B186" s="20">
        <v>43304.6555439815</v>
      </c>
      <c r="C186" s="21">
        <v>43304</v>
      </c>
      <c r="D186" s="19">
        <v>30025783</v>
      </c>
      <c r="E186" s="22">
        <v>740</v>
      </c>
      <c r="F186" s="23">
        <v>48</v>
      </c>
      <c r="G186" s="19">
        <v>803314003</v>
      </c>
      <c r="H186" s="19">
        <v>124625</v>
      </c>
      <c r="I186" s="28" t="s">
        <v>554</v>
      </c>
      <c r="J186" s="19">
        <v>2</v>
      </c>
      <c r="K186" s="19">
        <v>206</v>
      </c>
      <c r="L186" s="19">
        <v>20607</v>
      </c>
      <c r="M186" s="29">
        <v>1</v>
      </c>
      <c r="N186" s="30">
        <v>48</v>
      </c>
      <c r="O186" s="31">
        <v>48</v>
      </c>
      <c r="P186" s="30">
        <v>36</v>
      </c>
      <c r="Q186" s="19">
        <v>12</v>
      </c>
      <c r="R186" s="19" t="s">
        <v>156</v>
      </c>
      <c r="S186" s="19">
        <v>4438</v>
      </c>
      <c r="T186" s="19">
        <v>301</v>
      </c>
      <c r="U186" s="19">
        <v>4152912</v>
      </c>
      <c r="V186" s="28" t="s">
        <v>663</v>
      </c>
    </row>
    <row r="187" s="1" customFormat="1" ht="13.5" spans="1:22">
      <c r="A187" s="19">
        <v>207</v>
      </c>
      <c r="B187" s="20">
        <v>43304.6567361111</v>
      </c>
      <c r="C187" s="21">
        <v>43304</v>
      </c>
      <c r="D187" s="19">
        <v>30025806</v>
      </c>
      <c r="E187" s="22">
        <v>740</v>
      </c>
      <c r="F187" s="23">
        <v>83.3</v>
      </c>
      <c r="G187" s="19">
        <v>803314547</v>
      </c>
      <c r="H187" s="19">
        <v>158336</v>
      </c>
      <c r="I187" s="28" t="s">
        <v>664</v>
      </c>
      <c r="J187" s="19">
        <v>7</v>
      </c>
      <c r="K187" s="19">
        <v>705</v>
      </c>
      <c r="L187" s="19">
        <v>70505</v>
      </c>
      <c r="M187" s="29">
        <v>1</v>
      </c>
      <c r="N187" s="30">
        <v>83.3</v>
      </c>
      <c r="O187" s="31">
        <v>83.3</v>
      </c>
      <c r="P187" s="30">
        <v>70.84</v>
      </c>
      <c r="Q187" s="19">
        <v>12.46</v>
      </c>
      <c r="R187" s="19" t="s">
        <v>156</v>
      </c>
      <c r="S187" s="19">
        <v>4438</v>
      </c>
      <c r="T187" s="19">
        <v>301</v>
      </c>
      <c r="U187" s="19">
        <v>4129534</v>
      </c>
      <c r="V187" s="28" t="s">
        <v>665</v>
      </c>
    </row>
    <row r="188" s="1" customFormat="1" ht="13.5" spans="1:22">
      <c r="A188" s="19">
        <v>345</v>
      </c>
      <c r="B188" s="20">
        <v>43304.6578703704</v>
      </c>
      <c r="C188" s="21">
        <v>43304</v>
      </c>
      <c r="D188" s="19">
        <v>30025830</v>
      </c>
      <c r="E188" s="22">
        <v>740</v>
      </c>
      <c r="F188" s="23">
        <v>176.9</v>
      </c>
      <c r="G188" s="19">
        <v>803315436</v>
      </c>
      <c r="H188" s="19">
        <v>140383</v>
      </c>
      <c r="I188" s="28" t="s">
        <v>666</v>
      </c>
      <c r="J188" s="19">
        <v>7</v>
      </c>
      <c r="K188" s="19">
        <v>705</v>
      </c>
      <c r="L188" s="19">
        <v>70501</v>
      </c>
      <c r="M188" s="29">
        <v>1</v>
      </c>
      <c r="N188" s="30">
        <v>176.9</v>
      </c>
      <c r="O188" s="31">
        <v>176.9</v>
      </c>
      <c r="P188" s="30">
        <v>159.2</v>
      </c>
      <c r="Q188" s="19">
        <v>17.7</v>
      </c>
      <c r="R188" s="19" t="s">
        <v>156</v>
      </c>
      <c r="S188" s="19">
        <v>4438</v>
      </c>
      <c r="T188" s="19">
        <v>301</v>
      </c>
      <c r="U188" s="19">
        <v>1200059161</v>
      </c>
      <c r="V188" s="28" t="s">
        <v>667</v>
      </c>
    </row>
    <row r="189" s="1" customFormat="1" ht="13.5" spans="1:22">
      <c r="A189" s="19">
        <v>29</v>
      </c>
      <c r="B189" s="20">
        <v>43304.662962963</v>
      </c>
      <c r="C189" s="21">
        <v>43304</v>
      </c>
      <c r="D189" s="19">
        <v>30025936</v>
      </c>
      <c r="E189" s="22">
        <v>311</v>
      </c>
      <c r="F189" s="23">
        <v>1900</v>
      </c>
      <c r="G189" s="19">
        <v>803318782</v>
      </c>
      <c r="H189" s="19">
        <v>134594</v>
      </c>
      <c r="I189" s="28" t="s">
        <v>539</v>
      </c>
      <c r="J189" s="19">
        <v>1</v>
      </c>
      <c r="K189" s="19">
        <v>116</v>
      </c>
      <c r="L189" s="19">
        <v>11605</v>
      </c>
      <c r="M189" s="29">
        <v>5</v>
      </c>
      <c r="N189" s="30">
        <v>380</v>
      </c>
      <c r="O189" s="31">
        <v>1900</v>
      </c>
      <c r="P189" s="30">
        <v>335</v>
      </c>
      <c r="Q189" s="19">
        <v>225</v>
      </c>
      <c r="R189" s="19" t="s">
        <v>156</v>
      </c>
      <c r="S189" s="19">
        <v>4438</v>
      </c>
      <c r="T189" s="19">
        <v>301</v>
      </c>
      <c r="U189" s="19">
        <v>4156374</v>
      </c>
      <c r="V189" s="28" t="s">
        <v>668</v>
      </c>
    </row>
    <row r="190" s="1" customFormat="1" ht="13.5" spans="1:22">
      <c r="A190" s="19">
        <v>117</v>
      </c>
      <c r="B190" s="20">
        <v>43304.6679282407</v>
      </c>
      <c r="C190" s="21">
        <v>43304</v>
      </c>
      <c r="D190" s="19">
        <v>30026041</v>
      </c>
      <c r="E190" s="22">
        <v>740</v>
      </c>
      <c r="F190" s="23">
        <v>147.5</v>
      </c>
      <c r="G190" s="19">
        <v>803318751</v>
      </c>
      <c r="H190" s="19">
        <v>169617</v>
      </c>
      <c r="I190" s="28" t="s">
        <v>669</v>
      </c>
      <c r="J190" s="19">
        <v>7</v>
      </c>
      <c r="K190" s="19">
        <v>705</v>
      </c>
      <c r="L190" s="19">
        <v>70505</v>
      </c>
      <c r="M190" s="29">
        <v>1</v>
      </c>
      <c r="N190" s="30">
        <v>147.5</v>
      </c>
      <c r="O190" s="31">
        <v>147.5</v>
      </c>
      <c r="P190" s="30">
        <v>125.4</v>
      </c>
      <c r="Q190" s="19">
        <v>22.1</v>
      </c>
      <c r="R190" s="19" t="s">
        <v>156</v>
      </c>
      <c r="S190" s="19">
        <v>4438</v>
      </c>
      <c r="T190" s="19">
        <v>301</v>
      </c>
      <c r="U190" s="19">
        <v>4132872</v>
      </c>
      <c r="V190" s="28" t="s">
        <v>670</v>
      </c>
    </row>
    <row r="191" s="1" customFormat="1" ht="13.5" spans="1:22">
      <c r="A191" s="19">
        <v>127</v>
      </c>
      <c r="B191" s="20">
        <v>43304.6723842593</v>
      </c>
      <c r="C191" s="21">
        <v>43304</v>
      </c>
      <c r="D191" s="19">
        <v>30026150</v>
      </c>
      <c r="E191" s="22">
        <v>737</v>
      </c>
      <c r="F191" s="23">
        <v>36</v>
      </c>
      <c r="G191" s="19">
        <v>803339549</v>
      </c>
      <c r="H191" s="19">
        <v>124620</v>
      </c>
      <c r="I191" s="28" t="s">
        <v>586</v>
      </c>
      <c r="J191" s="19">
        <v>2</v>
      </c>
      <c r="K191" s="19">
        <v>206</v>
      </c>
      <c r="L191" s="19">
        <v>20603</v>
      </c>
      <c r="M191" s="29">
        <v>1</v>
      </c>
      <c r="N191" s="30">
        <v>36</v>
      </c>
      <c r="O191" s="31">
        <v>36</v>
      </c>
      <c r="P191" s="30">
        <v>27</v>
      </c>
      <c r="Q191" s="19">
        <v>9</v>
      </c>
      <c r="R191" s="19" t="s">
        <v>156</v>
      </c>
      <c r="S191" s="19">
        <v>4438</v>
      </c>
      <c r="T191" s="19">
        <v>301</v>
      </c>
      <c r="U191" s="19">
        <v>4152908</v>
      </c>
      <c r="V191" s="28" t="s">
        <v>659</v>
      </c>
    </row>
    <row r="192" s="1" customFormat="1" ht="13.5" spans="1:22">
      <c r="A192" s="19">
        <v>113</v>
      </c>
      <c r="B192" s="20">
        <v>43304.6727546296</v>
      </c>
      <c r="C192" s="21">
        <v>43304</v>
      </c>
      <c r="D192" s="19">
        <v>30026157</v>
      </c>
      <c r="E192" s="22">
        <v>737</v>
      </c>
      <c r="F192" s="23">
        <v>36</v>
      </c>
      <c r="G192" s="19">
        <v>803339910</v>
      </c>
      <c r="H192" s="19">
        <v>124620</v>
      </c>
      <c r="I192" s="28" t="s">
        <v>586</v>
      </c>
      <c r="J192" s="19">
        <v>2</v>
      </c>
      <c r="K192" s="19">
        <v>206</v>
      </c>
      <c r="L192" s="19">
        <v>20603</v>
      </c>
      <c r="M192" s="29">
        <v>1</v>
      </c>
      <c r="N192" s="30">
        <v>36</v>
      </c>
      <c r="O192" s="31">
        <v>36</v>
      </c>
      <c r="P192" s="30">
        <v>27</v>
      </c>
      <c r="Q192" s="19">
        <v>9</v>
      </c>
      <c r="R192" s="19" t="s">
        <v>156</v>
      </c>
      <c r="S192" s="19">
        <v>4438</v>
      </c>
      <c r="T192" s="19">
        <v>301</v>
      </c>
      <c r="U192" s="19">
        <v>4152908</v>
      </c>
      <c r="V192" s="28" t="s">
        <v>659</v>
      </c>
    </row>
    <row r="193" s="1" customFormat="1" ht="13.5" spans="1:22">
      <c r="A193" s="19">
        <v>66</v>
      </c>
      <c r="B193" s="20">
        <v>43304.6733912037</v>
      </c>
      <c r="C193" s="21">
        <v>43304</v>
      </c>
      <c r="D193" s="19">
        <v>30026765</v>
      </c>
      <c r="E193" s="22">
        <v>737</v>
      </c>
      <c r="F193" s="23">
        <v>36</v>
      </c>
      <c r="G193" s="19">
        <v>803340151</v>
      </c>
      <c r="H193" s="19">
        <v>124620</v>
      </c>
      <c r="I193" s="28" t="s">
        <v>586</v>
      </c>
      <c r="J193" s="19">
        <v>2</v>
      </c>
      <c r="K193" s="19">
        <v>206</v>
      </c>
      <c r="L193" s="19">
        <v>20603</v>
      </c>
      <c r="M193" s="29">
        <v>1</v>
      </c>
      <c r="N193" s="30">
        <v>36</v>
      </c>
      <c r="O193" s="31">
        <v>36</v>
      </c>
      <c r="P193" s="30">
        <v>27</v>
      </c>
      <c r="Q193" s="19">
        <v>9</v>
      </c>
      <c r="R193" s="19" t="s">
        <v>156</v>
      </c>
      <c r="S193" s="19">
        <v>4438</v>
      </c>
      <c r="T193" s="19">
        <v>301</v>
      </c>
      <c r="U193" s="19">
        <v>4152908</v>
      </c>
      <c r="V193" s="28" t="s">
        <v>659</v>
      </c>
    </row>
    <row r="194" s="1" customFormat="1" ht="13.5" spans="1:22">
      <c r="A194" s="19">
        <v>115</v>
      </c>
      <c r="B194" s="20">
        <v>43304.6746296296</v>
      </c>
      <c r="C194" s="21">
        <v>43304</v>
      </c>
      <c r="D194" s="19">
        <v>30026792</v>
      </c>
      <c r="E194" s="22">
        <v>737</v>
      </c>
      <c r="F194" s="23">
        <v>98.8</v>
      </c>
      <c r="G194" s="19">
        <v>803340874</v>
      </c>
      <c r="H194" s="19">
        <v>96832</v>
      </c>
      <c r="I194" s="28" t="s">
        <v>574</v>
      </c>
      <c r="J194" s="19">
        <v>5</v>
      </c>
      <c r="K194" s="19">
        <v>502</v>
      </c>
      <c r="L194" s="19">
        <v>50201</v>
      </c>
      <c r="M194" s="29">
        <v>4</v>
      </c>
      <c r="N194" s="30">
        <v>24.7</v>
      </c>
      <c r="O194" s="31">
        <v>98.8</v>
      </c>
      <c r="P194" s="30">
        <v>23.5</v>
      </c>
      <c r="Q194" s="19">
        <v>4.8</v>
      </c>
      <c r="R194" s="19" t="s">
        <v>156</v>
      </c>
      <c r="S194" s="19">
        <v>4438</v>
      </c>
      <c r="T194" s="19">
        <v>301</v>
      </c>
      <c r="U194" s="19">
        <v>4159878</v>
      </c>
      <c r="V194" s="28" t="s">
        <v>671</v>
      </c>
    </row>
    <row r="195" s="1" customFormat="1" ht="13.5" spans="1:22">
      <c r="A195" s="19">
        <v>75</v>
      </c>
      <c r="B195" s="20">
        <v>43304.6763541667</v>
      </c>
      <c r="C195" s="21">
        <v>43304</v>
      </c>
      <c r="D195" s="19">
        <v>30026844</v>
      </c>
      <c r="E195" s="22">
        <v>737</v>
      </c>
      <c r="F195" s="23">
        <v>88.9</v>
      </c>
      <c r="G195" s="19">
        <v>803341655</v>
      </c>
      <c r="H195" s="19">
        <v>138325</v>
      </c>
      <c r="I195" s="28" t="s">
        <v>546</v>
      </c>
      <c r="J195" s="19">
        <v>3</v>
      </c>
      <c r="K195" s="19">
        <v>302</v>
      </c>
      <c r="L195" s="19">
        <v>30202</v>
      </c>
      <c r="M195" s="29">
        <v>1</v>
      </c>
      <c r="N195" s="30">
        <v>88.9</v>
      </c>
      <c r="O195" s="31">
        <v>88.9</v>
      </c>
      <c r="P195" s="30">
        <v>75.6</v>
      </c>
      <c r="Q195" s="19">
        <v>13.3</v>
      </c>
      <c r="R195" s="19" t="s">
        <v>156</v>
      </c>
      <c r="S195" s="19">
        <v>4438</v>
      </c>
      <c r="T195" s="19">
        <v>301</v>
      </c>
      <c r="U195" s="19">
        <v>4128462</v>
      </c>
      <c r="V195" s="28" t="s">
        <v>550</v>
      </c>
    </row>
    <row r="196" s="1" customFormat="1" ht="13.5" spans="1:22">
      <c r="A196" s="19">
        <v>208</v>
      </c>
      <c r="B196" s="20">
        <v>43304.677974537</v>
      </c>
      <c r="C196" s="21">
        <v>43304</v>
      </c>
      <c r="D196" s="19">
        <v>30026883</v>
      </c>
      <c r="E196" s="22">
        <v>399</v>
      </c>
      <c r="F196" s="23">
        <v>1785</v>
      </c>
      <c r="G196" s="19">
        <v>803341855</v>
      </c>
      <c r="H196" s="19">
        <v>115733</v>
      </c>
      <c r="I196" s="28" t="s">
        <v>606</v>
      </c>
      <c r="J196" s="19">
        <v>1</v>
      </c>
      <c r="K196" s="19">
        <v>118</v>
      </c>
      <c r="L196" s="19">
        <v>11801</v>
      </c>
      <c r="M196" s="29">
        <v>3</v>
      </c>
      <c r="N196" s="30">
        <v>595</v>
      </c>
      <c r="O196" s="31">
        <v>1785</v>
      </c>
      <c r="P196" s="30">
        <v>575</v>
      </c>
      <c r="Q196" s="19">
        <v>60</v>
      </c>
      <c r="R196" s="19" t="s">
        <v>156</v>
      </c>
      <c r="S196" s="19">
        <v>4438</v>
      </c>
      <c r="T196" s="19">
        <v>301</v>
      </c>
      <c r="U196" s="19">
        <v>4143601</v>
      </c>
      <c r="V196" s="28" t="s">
        <v>607</v>
      </c>
    </row>
    <row r="197" s="1" customFormat="1" ht="13.5" spans="1:22">
      <c r="A197" s="19">
        <v>27</v>
      </c>
      <c r="B197" s="20">
        <v>43304.6811574074</v>
      </c>
      <c r="C197" s="21">
        <v>43304</v>
      </c>
      <c r="D197" s="19">
        <v>30027766</v>
      </c>
      <c r="E197" s="22">
        <v>738</v>
      </c>
      <c r="F197" s="23">
        <v>8925</v>
      </c>
      <c r="G197" s="19">
        <v>803344677</v>
      </c>
      <c r="H197" s="19">
        <v>115733</v>
      </c>
      <c r="I197" s="28" t="s">
        <v>606</v>
      </c>
      <c r="J197" s="19">
        <v>1</v>
      </c>
      <c r="K197" s="19">
        <v>118</v>
      </c>
      <c r="L197" s="19">
        <v>11801</v>
      </c>
      <c r="M197" s="29">
        <v>15</v>
      </c>
      <c r="N197" s="30">
        <v>595</v>
      </c>
      <c r="O197" s="31">
        <v>8925</v>
      </c>
      <c r="P197" s="30">
        <v>575</v>
      </c>
      <c r="Q197" s="19">
        <v>300</v>
      </c>
      <c r="R197" s="19" t="s">
        <v>156</v>
      </c>
      <c r="S197" s="19">
        <v>4328</v>
      </c>
      <c r="T197" s="19">
        <v>301</v>
      </c>
      <c r="U197" s="19">
        <v>4143601</v>
      </c>
      <c r="V197" s="28" t="s">
        <v>607</v>
      </c>
    </row>
    <row r="198" s="1" customFormat="1" ht="13.5" spans="1:22">
      <c r="A198" s="19">
        <v>306</v>
      </c>
      <c r="B198" s="20">
        <v>43304.6853009259</v>
      </c>
      <c r="C198" s="21">
        <v>43304</v>
      </c>
      <c r="D198" s="19">
        <v>30027862</v>
      </c>
      <c r="E198" s="22">
        <v>724</v>
      </c>
      <c r="F198" s="23">
        <v>1785</v>
      </c>
      <c r="G198" s="19">
        <v>803346697</v>
      </c>
      <c r="H198" s="19">
        <v>115733</v>
      </c>
      <c r="I198" s="28" t="s">
        <v>606</v>
      </c>
      <c r="J198" s="19">
        <v>1</v>
      </c>
      <c r="K198" s="19">
        <v>118</v>
      </c>
      <c r="L198" s="19">
        <v>11801</v>
      </c>
      <c r="M198" s="29">
        <v>2</v>
      </c>
      <c r="N198" s="30">
        <v>594.96</v>
      </c>
      <c r="O198" s="31">
        <v>1189.92</v>
      </c>
      <c r="P198" s="30">
        <v>575</v>
      </c>
      <c r="Q198" s="19">
        <v>39.92</v>
      </c>
      <c r="R198" s="19" t="s">
        <v>156</v>
      </c>
      <c r="S198" s="19">
        <v>4438</v>
      </c>
      <c r="T198" s="19">
        <v>301</v>
      </c>
      <c r="U198" s="19">
        <v>4143604</v>
      </c>
      <c r="V198" s="28" t="s">
        <v>660</v>
      </c>
    </row>
    <row r="199" s="1" customFormat="1" ht="13.5" spans="1:22">
      <c r="A199" s="19">
        <v>307</v>
      </c>
      <c r="B199" s="20">
        <v>43304.6853009259</v>
      </c>
      <c r="C199" s="21">
        <v>43304</v>
      </c>
      <c r="D199" s="19">
        <v>30027862</v>
      </c>
      <c r="E199" s="22">
        <v>724</v>
      </c>
      <c r="F199" s="23">
        <v>1785</v>
      </c>
      <c r="G199" s="19">
        <v>803346804</v>
      </c>
      <c r="H199" s="19">
        <v>115733</v>
      </c>
      <c r="I199" s="28" t="s">
        <v>606</v>
      </c>
      <c r="J199" s="19">
        <v>1</v>
      </c>
      <c r="K199" s="19">
        <v>118</v>
      </c>
      <c r="L199" s="19">
        <v>11801</v>
      </c>
      <c r="M199" s="29">
        <v>1</v>
      </c>
      <c r="N199" s="30">
        <v>595.08</v>
      </c>
      <c r="O199" s="31">
        <v>595.08</v>
      </c>
      <c r="P199" s="30">
        <v>575</v>
      </c>
      <c r="Q199" s="19">
        <v>20.08</v>
      </c>
      <c r="R199" s="19" t="s">
        <v>156</v>
      </c>
      <c r="S199" s="19">
        <v>4438</v>
      </c>
      <c r="T199" s="19">
        <v>301</v>
      </c>
      <c r="U199" s="19">
        <v>4143601</v>
      </c>
      <c r="V199" s="28" t="s">
        <v>607</v>
      </c>
    </row>
    <row r="200" s="1" customFormat="1" ht="13.5" spans="1:22">
      <c r="A200" s="19">
        <v>341</v>
      </c>
      <c r="B200" s="20">
        <v>43304.6877777778</v>
      </c>
      <c r="C200" s="21">
        <v>43304</v>
      </c>
      <c r="D200" s="19">
        <v>30027929</v>
      </c>
      <c r="E200" s="22">
        <v>704</v>
      </c>
      <c r="F200" s="23">
        <v>4760</v>
      </c>
      <c r="G200" s="19">
        <v>803347533</v>
      </c>
      <c r="H200" s="19">
        <v>115733</v>
      </c>
      <c r="I200" s="28" t="s">
        <v>606</v>
      </c>
      <c r="J200" s="19">
        <v>1</v>
      </c>
      <c r="K200" s="19">
        <v>118</v>
      </c>
      <c r="L200" s="19">
        <v>11801</v>
      </c>
      <c r="M200" s="29">
        <v>8</v>
      </c>
      <c r="N200" s="30">
        <v>595</v>
      </c>
      <c r="O200" s="31">
        <v>4760</v>
      </c>
      <c r="P200" s="30">
        <v>575</v>
      </c>
      <c r="Q200" s="19">
        <v>160</v>
      </c>
      <c r="R200" s="19" t="s">
        <v>156</v>
      </c>
      <c r="S200" s="19">
        <v>4328</v>
      </c>
      <c r="T200" s="19">
        <v>301</v>
      </c>
      <c r="U200" s="19">
        <v>4143601</v>
      </c>
      <c r="V200" s="28" t="s">
        <v>607</v>
      </c>
    </row>
    <row r="201" s="1" customFormat="1" ht="13.5" spans="1:22">
      <c r="A201" s="19">
        <v>69</v>
      </c>
      <c r="B201" s="20">
        <v>43304.6894328704</v>
      </c>
      <c r="C201" s="21">
        <v>43304</v>
      </c>
      <c r="D201" s="19">
        <v>30027972</v>
      </c>
      <c r="E201" s="22">
        <v>571</v>
      </c>
      <c r="F201" s="23">
        <v>24</v>
      </c>
      <c r="G201" s="19">
        <v>803349411</v>
      </c>
      <c r="H201" s="19">
        <v>124630</v>
      </c>
      <c r="I201" s="28" t="s">
        <v>583</v>
      </c>
      <c r="J201" s="19">
        <v>2</v>
      </c>
      <c r="K201" s="19">
        <v>206</v>
      </c>
      <c r="L201" s="19">
        <v>20601</v>
      </c>
      <c r="M201" s="29">
        <v>1</v>
      </c>
      <c r="N201" s="30">
        <v>24</v>
      </c>
      <c r="O201" s="31">
        <v>24</v>
      </c>
      <c r="P201" s="30">
        <v>18</v>
      </c>
      <c r="Q201" s="19">
        <v>6</v>
      </c>
      <c r="R201" s="19" t="s">
        <v>156</v>
      </c>
      <c r="S201" s="19">
        <v>4438</v>
      </c>
      <c r="T201" s="19">
        <v>301</v>
      </c>
      <c r="U201" s="19">
        <v>4160922</v>
      </c>
      <c r="V201" s="28" t="s">
        <v>642</v>
      </c>
    </row>
    <row r="202" s="1" customFormat="1" ht="13.5" spans="1:22">
      <c r="A202" s="19">
        <v>332</v>
      </c>
      <c r="B202" s="20">
        <v>43304.6895949074</v>
      </c>
      <c r="C202" s="21">
        <v>43304</v>
      </c>
      <c r="D202" s="19">
        <v>30027976</v>
      </c>
      <c r="E202" s="22">
        <v>54</v>
      </c>
      <c r="F202" s="23">
        <v>1785</v>
      </c>
      <c r="G202" s="19">
        <v>803349346</v>
      </c>
      <c r="H202" s="19">
        <v>115733</v>
      </c>
      <c r="I202" s="28" t="s">
        <v>606</v>
      </c>
      <c r="J202" s="19">
        <v>1</v>
      </c>
      <c r="K202" s="19">
        <v>118</v>
      </c>
      <c r="L202" s="19">
        <v>11801</v>
      </c>
      <c r="M202" s="29">
        <v>3</v>
      </c>
      <c r="N202" s="30">
        <v>595</v>
      </c>
      <c r="O202" s="31">
        <v>1785</v>
      </c>
      <c r="P202" s="30">
        <v>575</v>
      </c>
      <c r="Q202" s="19">
        <v>60</v>
      </c>
      <c r="R202" s="19" t="s">
        <v>156</v>
      </c>
      <c r="S202" s="19">
        <v>4328</v>
      </c>
      <c r="T202" s="19">
        <v>301</v>
      </c>
      <c r="U202" s="19">
        <v>4143601</v>
      </c>
      <c r="V202" s="28" t="s">
        <v>607</v>
      </c>
    </row>
    <row r="203" s="1" customFormat="1" ht="13.5" spans="1:22">
      <c r="A203" s="19">
        <v>309</v>
      </c>
      <c r="B203" s="20">
        <v>43304.6914699074</v>
      </c>
      <c r="C203" s="21">
        <v>43304</v>
      </c>
      <c r="D203" s="19">
        <v>30028031</v>
      </c>
      <c r="E203" s="22">
        <v>733</v>
      </c>
      <c r="F203" s="23">
        <v>65.4</v>
      </c>
      <c r="G203" s="19">
        <v>803350645</v>
      </c>
      <c r="H203" s="19">
        <v>21580</v>
      </c>
      <c r="I203" s="28" t="s">
        <v>672</v>
      </c>
      <c r="J203" s="19">
        <v>1</v>
      </c>
      <c r="K203" s="19">
        <v>118</v>
      </c>
      <c r="L203" s="19">
        <v>11805</v>
      </c>
      <c r="M203" s="29">
        <v>1</v>
      </c>
      <c r="N203" s="30">
        <v>65.4</v>
      </c>
      <c r="O203" s="31">
        <v>65.4</v>
      </c>
      <c r="P203" s="30">
        <v>55.692</v>
      </c>
      <c r="Q203" s="19">
        <v>9.708</v>
      </c>
      <c r="R203" s="19" t="s">
        <v>156</v>
      </c>
      <c r="S203" s="19">
        <v>4438</v>
      </c>
      <c r="T203" s="19">
        <v>301</v>
      </c>
      <c r="U203" s="19">
        <v>4140294</v>
      </c>
      <c r="V203" s="28" t="s">
        <v>673</v>
      </c>
    </row>
    <row r="204" s="1" customFormat="1" ht="13.5" spans="1:22">
      <c r="A204" s="19">
        <v>330</v>
      </c>
      <c r="B204" s="20">
        <v>43304.6928472222</v>
      </c>
      <c r="C204" s="21">
        <v>43304</v>
      </c>
      <c r="D204" s="19">
        <v>30028062</v>
      </c>
      <c r="E204" s="22">
        <v>307</v>
      </c>
      <c r="F204" s="23">
        <v>6545</v>
      </c>
      <c r="G204" s="19">
        <v>803351158</v>
      </c>
      <c r="H204" s="19">
        <v>115733</v>
      </c>
      <c r="I204" s="28" t="s">
        <v>606</v>
      </c>
      <c r="J204" s="19">
        <v>1</v>
      </c>
      <c r="K204" s="19">
        <v>118</v>
      </c>
      <c r="L204" s="19">
        <v>11801</v>
      </c>
      <c r="M204" s="29">
        <v>11</v>
      </c>
      <c r="N204" s="30">
        <v>595</v>
      </c>
      <c r="O204" s="31">
        <v>6545</v>
      </c>
      <c r="P204" s="30">
        <v>575</v>
      </c>
      <c r="Q204" s="19">
        <v>220</v>
      </c>
      <c r="R204" s="19" t="s">
        <v>156</v>
      </c>
      <c r="S204" s="19">
        <v>4438</v>
      </c>
      <c r="T204" s="19">
        <v>301</v>
      </c>
      <c r="U204" s="19">
        <v>4143601</v>
      </c>
      <c r="V204" s="28" t="s">
        <v>607</v>
      </c>
    </row>
    <row r="205" s="1" customFormat="1" ht="13.5" spans="1:22">
      <c r="A205" s="19">
        <v>335</v>
      </c>
      <c r="B205" s="20">
        <v>43304.6940972222</v>
      </c>
      <c r="C205" s="21">
        <v>43304</v>
      </c>
      <c r="D205" s="19">
        <v>30028097</v>
      </c>
      <c r="E205" s="22">
        <v>343</v>
      </c>
      <c r="F205" s="23">
        <v>2975</v>
      </c>
      <c r="G205" s="19">
        <v>803351831</v>
      </c>
      <c r="H205" s="19">
        <v>115733</v>
      </c>
      <c r="I205" s="28" t="s">
        <v>606</v>
      </c>
      <c r="J205" s="19">
        <v>1</v>
      </c>
      <c r="K205" s="19">
        <v>118</v>
      </c>
      <c r="L205" s="19">
        <v>11801</v>
      </c>
      <c r="M205" s="29">
        <v>5</v>
      </c>
      <c r="N205" s="30">
        <v>595</v>
      </c>
      <c r="O205" s="31">
        <v>2975</v>
      </c>
      <c r="P205" s="30">
        <v>575</v>
      </c>
      <c r="Q205" s="19">
        <v>100</v>
      </c>
      <c r="R205" s="19" t="s">
        <v>156</v>
      </c>
      <c r="S205" s="19">
        <v>4438</v>
      </c>
      <c r="T205" s="19">
        <v>301</v>
      </c>
      <c r="U205" s="19">
        <v>4143601</v>
      </c>
      <c r="V205" s="28" t="s">
        <v>607</v>
      </c>
    </row>
    <row r="206" s="1" customFormat="1" ht="13.5" spans="1:22">
      <c r="A206" s="19">
        <v>316</v>
      </c>
      <c r="B206" s="20">
        <v>43304.6943981481</v>
      </c>
      <c r="C206" s="21">
        <v>43304</v>
      </c>
      <c r="D206" s="19">
        <v>30028105</v>
      </c>
      <c r="E206" s="22">
        <v>733</v>
      </c>
      <c r="F206" s="23">
        <v>65.4</v>
      </c>
      <c r="G206" s="19">
        <v>803352380</v>
      </c>
      <c r="H206" s="19">
        <v>21580</v>
      </c>
      <c r="I206" s="28" t="s">
        <v>672</v>
      </c>
      <c r="J206" s="19">
        <v>1</v>
      </c>
      <c r="K206" s="19">
        <v>118</v>
      </c>
      <c r="L206" s="19">
        <v>11805</v>
      </c>
      <c r="M206" s="29">
        <v>1</v>
      </c>
      <c r="N206" s="30">
        <v>65.4</v>
      </c>
      <c r="O206" s="31">
        <v>65.4</v>
      </c>
      <c r="P206" s="30">
        <v>55.692</v>
      </c>
      <c r="Q206" s="19">
        <v>9.708</v>
      </c>
      <c r="R206" s="19" t="s">
        <v>156</v>
      </c>
      <c r="S206" s="19">
        <v>4438</v>
      </c>
      <c r="T206" s="19">
        <v>301</v>
      </c>
      <c r="U206" s="19">
        <v>4140294</v>
      </c>
      <c r="V206" s="28" t="s">
        <v>673</v>
      </c>
    </row>
    <row r="207" s="1" customFormat="1" ht="13.5" spans="1:22">
      <c r="A207" s="19">
        <v>22</v>
      </c>
      <c r="B207" s="20">
        <v>43304.6949189815</v>
      </c>
      <c r="C207" s="21">
        <v>43304</v>
      </c>
      <c r="D207" s="19">
        <v>30028120</v>
      </c>
      <c r="E207" s="22">
        <v>733</v>
      </c>
      <c r="F207" s="23">
        <v>65.4</v>
      </c>
      <c r="G207" s="19">
        <v>803352647</v>
      </c>
      <c r="H207" s="19">
        <v>21580</v>
      </c>
      <c r="I207" s="28" t="s">
        <v>672</v>
      </c>
      <c r="J207" s="19">
        <v>1</v>
      </c>
      <c r="K207" s="19">
        <v>118</v>
      </c>
      <c r="L207" s="19">
        <v>11805</v>
      </c>
      <c r="M207" s="29">
        <v>1</v>
      </c>
      <c r="N207" s="30">
        <v>65.4</v>
      </c>
      <c r="O207" s="31">
        <v>65.4</v>
      </c>
      <c r="P207" s="30">
        <v>55.692</v>
      </c>
      <c r="Q207" s="19">
        <v>9.708</v>
      </c>
      <c r="R207" s="19" t="s">
        <v>156</v>
      </c>
      <c r="S207" s="19">
        <v>4438</v>
      </c>
      <c r="T207" s="19">
        <v>301</v>
      </c>
      <c r="U207" s="19">
        <v>4140294</v>
      </c>
      <c r="V207" s="28" t="s">
        <v>673</v>
      </c>
    </row>
    <row r="208" s="1" customFormat="1" ht="13.5" spans="1:22">
      <c r="A208" s="19">
        <v>205</v>
      </c>
      <c r="B208" s="20">
        <v>43304.6950578704</v>
      </c>
      <c r="C208" s="21">
        <v>43304</v>
      </c>
      <c r="D208" s="19">
        <v>30028129</v>
      </c>
      <c r="E208" s="22">
        <v>367</v>
      </c>
      <c r="F208" s="23">
        <v>5950</v>
      </c>
      <c r="G208" s="19">
        <v>803352626</v>
      </c>
      <c r="H208" s="19">
        <v>115733</v>
      </c>
      <c r="I208" s="28" t="s">
        <v>606</v>
      </c>
      <c r="J208" s="19">
        <v>1</v>
      </c>
      <c r="K208" s="19">
        <v>118</v>
      </c>
      <c r="L208" s="19">
        <v>11801</v>
      </c>
      <c r="M208" s="29">
        <v>10</v>
      </c>
      <c r="N208" s="30">
        <v>595</v>
      </c>
      <c r="O208" s="31">
        <v>5950</v>
      </c>
      <c r="P208" s="30">
        <v>575</v>
      </c>
      <c r="Q208" s="19">
        <v>200</v>
      </c>
      <c r="R208" s="19" t="s">
        <v>156</v>
      </c>
      <c r="S208" s="19">
        <v>4328</v>
      </c>
      <c r="T208" s="19">
        <v>301</v>
      </c>
      <c r="U208" s="19">
        <v>4143601</v>
      </c>
      <c r="V208" s="28" t="s">
        <v>607</v>
      </c>
    </row>
    <row r="209" s="1" customFormat="1" ht="13.5" spans="1:22">
      <c r="A209" s="19">
        <v>209</v>
      </c>
      <c r="B209" s="20">
        <v>43304.6961458333</v>
      </c>
      <c r="C209" s="21">
        <v>43304</v>
      </c>
      <c r="D209" s="19">
        <v>30028162</v>
      </c>
      <c r="E209" s="22">
        <v>582</v>
      </c>
      <c r="F209" s="23">
        <v>5355</v>
      </c>
      <c r="G209" s="19">
        <v>803353237</v>
      </c>
      <c r="H209" s="19">
        <v>115733</v>
      </c>
      <c r="I209" s="28" t="s">
        <v>606</v>
      </c>
      <c r="J209" s="19">
        <v>1</v>
      </c>
      <c r="K209" s="19">
        <v>118</v>
      </c>
      <c r="L209" s="19">
        <v>11801</v>
      </c>
      <c r="M209" s="29">
        <v>2</v>
      </c>
      <c r="N209" s="30">
        <v>1350</v>
      </c>
      <c r="O209" s="31">
        <v>2700</v>
      </c>
      <c r="P209" s="30">
        <v>575</v>
      </c>
      <c r="Q209" s="19">
        <v>1550</v>
      </c>
      <c r="R209" s="19" t="s">
        <v>156</v>
      </c>
      <c r="S209" s="19">
        <v>4438</v>
      </c>
      <c r="T209" s="19">
        <v>301</v>
      </c>
      <c r="U209" s="19">
        <v>4143604</v>
      </c>
      <c r="V209" s="28" t="s">
        <v>660</v>
      </c>
    </row>
    <row r="210" s="1" customFormat="1" ht="13.5" spans="1:22">
      <c r="A210" s="19">
        <v>210</v>
      </c>
      <c r="B210" s="20">
        <v>43304.6961458333</v>
      </c>
      <c r="C210" s="21">
        <v>43304</v>
      </c>
      <c r="D210" s="19">
        <v>30028162</v>
      </c>
      <c r="E210" s="22">
        <v>582</v>
      </c>
      <c r="F210" s="23">
        <v>5355</v>
      </c>
      <c r="G210" s="19">
        <v>803353393</v>
      </c>
      <c r="H210" s="19">
        <v>115733</v>
      </c>
      <c r="I210" s="28" t="s">
        <v>606</v>
      </c>
      <c r="J210" s="19">
        <v>1</v>
      </c>
      <c r="K210" s="19">
        <v>118</v>
      </c>
      <c r="L210" s="19">
        <v>11801</v>
      </c>
      <c r="M210" s="29">
        <v>7</v>
      </c>
      <c r="N210" s="30">
        <v>379.2857142857</v>
      </c>
      <c r="O210" s="31">
        <v>2655</v>
      </c>
      <c r="P210" s="30">
        <v>575</v>
      </c>
      <c r="Q210" s="19">
        <v>-1370.0000000001</v>
      </c>
      <c r="R210" s="19" t="s">
        <v>156</v>
      </c>
      <c r="S210" s="19">
        <v>4438</v>
      </c>
      <c r="T210" s="19">
        <v>301</v>
      </c>
      <c r="U210" s="19">
        <v>4143601</v>
      </c>
      <c r="V210" s="28" t="s">
        <v>607</v>
      </c>
    </row>
    <row r="211" s="1" customFormat="1" ht="13.5" spans="1:22">
      <c r="A211" s="19">
        <v>217</v>
      </c>
      <c r="B211" s="20">
        <v>43304.696712963</v>
      </c>
      <c r="C211" s="21">
        <v>43304</v>
      </c>
      <c r="D211" s="19">
        <v>30028168</v>
      </c>
      <c r="E211" s="22">
        <v>754</v>
      </c>
      <c r="F211" s="23">
        <v>4760</v>
      </c>
      <c r="G211" s="19">
        <v>803353848</v>
      </c>
      <c r="H211" s="19">
        <v>115733</v>
      </c>
      <c r="I211" s="28" t="s">
        <v>606</v>
      </c>
      <c r="J211" s="19">
        <v>1</v>
      </c>
      <c r="K211" s="19">
        <v>118</v>
      </c>
      <c r="L211" s="19">
        <v>11801</v>
      </c>
      <c r="M211" s="29">
        <v>8</v>
      </c>
      <c r="N211" s="30">
        <v>595</v>
      </c>
      <c r="O211" s="31">
        <v>4760</v>
      </c>
      <c r="P211" s="30">
        <v>575</v>
      </c>
      <c r="Q211" s="19">
        <v>160</v>
      </c>
      <c r="R211" s="19" t="s">
        <v>156</v>
      </c>
      <c r="S211" s="19">
        <v>4328</v>
      </c>
      <c r="T211" s="19">
        <v>301</v>
      </c>
      <c r="U211" s="19">
        <v>4143601</v>
      </c>
      <c r="V211" s="28" t="s">
        <v>607</v>
      </c>
    </row>
    <row r="212" s="1" customFormat="1" ht="13.5" spans="1:22">
      <c r="A212" s="19">
        <v>109</v>
      </c>
      <c r="B212" s="20">
        <v>43304.696724537</v>
      </c>
      <c r="C212" s="21">
        <v>43304</v>
      </c>
      <c r="D212" s="19">
        <v>30028179</v>
      </c>
      <c r="E212" s="22">
        <v>733</v>
      </c>
      <c r="F212" s="23">
        <v>65.4</v>
      </c>
      <c r="G212" s="19">
        <v>803353947</v>
      </c>
      <c r="H212" s="19">
        <v>21580</v>
      </c>
      <c r="I212" s="28" t="s">
        <v>672</v>
      </c>
      <c r="J212" s="19">
        <v>1</v>
      </c>
      <c r="K212" s="19">
        <v>118</v>
      </c>
      <c r="L212" s="19">
        <v>11805</v>
      </c>
      <c r="M212" s="29">
        <v>1</v>
      </c>
      <c r="N212" s="30">
        <v>65.4</v>
      </c>
      <c r="O212" s="31">
        <v>65.4</v>
      </c>
      <c r="P212" s="30">
        <v>55.692</v>
      </c>
      <c r="Q212" s="19">
        <v>9.708</v>
      </c>
      <c r="R212" s="19" t="s">
        <v>156</v>
      </c>
      <c r="S212" s="19">
        <v>4438</v>
      </c>
      <c r="T212" s="19">
        <v>301</v>
      </c>
      <c r="U212" s="19">
        <v>4140294</v>
      </c>
      <c r="V212" s="28" t="s">
        <v>673</v>
      </c>
    </row>
    <row r="213" s="1" customFormat="1" ht="13.5" spans="1:22">
      <c r="A213" s="19">
        <v>35</v>
      </c>
      <c r="B213" s="20">
        <v>43304.6968981481</v>
      </c>
      <c r="C213" s="21">
        <v>43304</v>
      </c>
      <c r="D213" s="19">
        <v>30028186</v>
      </c>
      <c r="E213" s="22">
        <v>733</v>
      </c>
      <c r="F213" s="23">
        <v>65.4</v>
      </c>
      <c r="G213" s="19">
        <v>803354115</v>
      </c>
      <c r="H213" s="19">
        <v>21580</v>
      </c>
      <c r="I213" s="28" t="s">
        <v>672</v>
      </c>
      <c r="J213" s="19">
        <v>1</v>
      </c>
      <c r="K213" s="19">
        <v>118</v>
      </c>
      <c r="L213" s="19">
        <v>11805</v>
      </c>
      <c r="M213" s="29">
        <v>1</v>
      </c>
      <c r="N213" s="30">
        <v>65.4</v>
      </c>
      <c r="O213" s="31">
        <v>65.4</v>
      </c>
      <c r="P213" s="30">
        <v>55.692</v>
      </c>
      <c r="Q213" s="19">
        <v>9.708</v>
      </c>
      <c r="R213" s="19" t="s">
        <v>156</v>
      </c>
      <c r="S213" s="19">
        <v>4438</v>
      </c>
      <c r="T213" s="19">
        <v>301</v>
      </c>
      <c r="U213" s="19">
        <v>4140294</v>
      </c>
      <c r="V213" s="28" t="s">
        <v>673</v>
      </c>
    </row>
    <row r="214" s="1" customFormat="1" ht="13.5" spans="1:22">
      <c r="A214" s="19">
        <v>279</v>
      </c>
      <c r="B214" s="20">
        <v>43304.697337963</v>
      </c>
      <c r="C214" s="21">
        <v>43304</v>
      </c>
      <c r="D214" s="19">
        <v>30028196</v>
      </c>
      <c r="E214" s="22">
        <v>733</v>
      </c>
      <c r="F214" s="23">
        <v>65.4</v>
      </c>
      <c r="G214" s="19">
        <v>803354233</v>
      </c>
      <c r="H214" s="19">
        <v>21580</v>
      </c>
      <c r="I214" s="28" t="s">
        <v>672</v>
      </c>
      <c r="J214" s="19">
        <v>1</v>
      </c>
      <c r="K214" s="19">
        <v>118</v>
      </c>
      <c r="L214" s="19">
        <v>11805</v>
      </c>
      <c r="M214" s="29">
        <v>1</v>
      </c>
      <c r="N214" s="30">
        <v>65.4</v>
      </c>
      <c r="O214" s="31">
        <v>65.4</v>
      </c>
      <c r="P214" s="30">
        <v>55.692</v>
      </c>
      <c r="Q214" s="19">
        <v>9.708</v>
      </c>
      <c r="R214" s="19" t="s">
        <v>156</v>
      </c>
      <c r="S214" s="19">
        <v>4438</v>
      </c>
      <c r="T214" s="19">
        <v>301</v>
      </c>
      <c r="U214" s="19">
        <v>4140294</v>
      </c>
      <c r="V214" s="28" t="s">
        <v>673</v>
      </c>
    </row>
    <row r="215" s="1" customFormat="1" ht="13.5" spans="1:22">
      <c r="A215" s="19">
        <v>274</v>
      </c>
      <c r="B215" s="20">
        <v>43304.69875</v>
      </c>
      <c r="C215" s="21">
        <v>43304</v>
      </c>
      <c r="D215" s="19">
        <v>30028221</v>
      </c>
      <c r="E215" s="22">
        <v>709</v>
      </c>
      <c r="F215" s="23">
        <v>595</v>
      </c>
      <c r="G215" s="19">
        <v>803354731</v>
      </c>
      <c r="H215" s="19">
        <v>115733</v>
      </c>
      <c r="I215" s="28" t="s">
        <v>606</v>
      </c>
      <c r="J215" s="19">
        <v>1</v>
      </c>
      <c r="K215" s="19">
        <v>118</v>
      </c>
      <c r="L215" s="19">
        <v>11801</v>
      </c>
      <c r="M215" s="29">
        <v>1</v>
      </c>
      <c r="N215" s="30">
        <v>595</v>
      </c>
      <c r="O215" s="31">
        <v>595</v>
      </c>
      <c r="P215" s="30">
        <v>575</v>
      </c>
      <c r="Q215" s="19">
        <v>20</v>
      </c>
      <c r="R215" s="19" t="s">
        <v>156</v>
      </c>
      <c r="S215" s="19">
        <v>4438</v>
      </c>
      <c r="T215" s="19">
        <v>301</v>
      </c>
      <c r="U215" s="19">
        <v>4143601</v>
      </c>
      <c r="V215" s="28" t="s">
        <v>607</v>
      </c>
    </row>
    <row r="216" s="1" customFormat="1" ht="13.5" spans="1:22">
      <c r="A216" s="19">
        <v>110</v>
      </c>
      <c r="B216" s="20">
        <v>43304.7010763889</v>
      </c>
      <c r="C216" s="21">
        <v>43304</v>
      </c>
      <c r="D216" s="19">
        <v>30028280</v>
      </c>
      <c r="E216" s="22">
        <v>733</v>
      </c>
      <c r="F216" s="23">
        <v>65.4</v>
      </c>
      <c r="G216" s="19">
        <v>803355725</v>
      </c>
      <c r="H216" s="19">
        <v>21580</v>
      </c>
      <c r="I216" s="28" t="s">
        <v>672</v>
      </c>
      <c r="J216" s="19">
        <v>1</v>
      </c>
      <c r="K216" s="19">
        <v>118</v>
      </c>
      <c r="L216" s="19">
        <v>11805</v>
      </c>
      <c r="M216" s="29">
        <v>1</v>
      </c>
      <c r="N216" s="30">
        <v>65.4</v>
      </c>
      <c r="O216" s="31">
        <v>65.4</v>
      </c>
      <c r="P216" s="30">
        <v>55.692</v>
      </c>
      <c r="Q216" s="19">
        <v>9.708</v>
      </c>
      <c r="R216" s="19" t="s">
        <v>156</v>
      </c>
      <c r="S216" s="19">
        <v>4438</v>
      </c>
      <c r="T216" s="19">
        <v>301</v>
      </c>
      <c r="U216" s="19">
        <v>4140294</v>
      </c>
      <c r="V216" s="28" t="s">
        <v>673</v>
      </c>
    </row>
    <row r="217" s="1" customFormat="1" ht="13.5" spans="1:22">
      <c r="A217" s="19">
        <v>166</v>
      </c>
      <c r="B217" s="20">
        <v>43304.7012384259</v>
      </c>
      <c r="C217" s="21">
        <v>43304</v>
      </c>
      <c r="D217" s="19">
        <v>30028287</v>
      </c>
      <c r="E217" s="22">
        <v>733</v>
      </c>
      <c r="F217" s="23">
        <v>65.4</v>
      </c>
      <c r="G217" s="19">
        <v>803355858</v>
      </c>
      <c r="H217" s="19">
        <v>21580</v>
      </c>
      <c r="I217" s="28" t="s">
        <v>672</v>
      </c>
      <c r="J217" s="19">
        <v>1</v>
      </c>
      <c r="K217" s="19">
        <v>118</v>
      </c>
      <c r="L217" s="19">
        <v>11805</v>
      </c>
      <c r="M217" s="29">
        <v>1</v>
      </c>
      <c r="N217" s="30">
        <v>65.4</v>
      </c>
      <c r="O217" s="31">
        <v>65.4</v>
      </c>
      <c r="P217" s="30">
        <v>55.692</v>
      </c>
      <c r="Q217" s="19">
        <v>9.708</v>
      </c>
      <c r="R217" s="19" t="s">
        <v>156</v>
      </c>
      <c r="S217" s="19">
        <v>4438</v>
      </c>
      <c r="T217" s="19">
        <v>301</v>
      </c>
      <c r="U217" s="19">
        <v>4140294</v>
      </c>
      <c r="V217" s="28" t="s">
        <v>673</v>
      </c>
    </row>
    <row r="218" s="1" customFormat="1" ht="13.5" spans="1:22">
      <c r="A218" s="19">
        <v>135</v>
      </c>
      <c r="B218" s="20">
        <v>43304.7015972222</v>
      </c>
      <c r="C218" s="21">
        <v>43304</v>
      </c>
      <c r="D218" s="19">
        <v>30028299</v>
      </c>
      <c r="E218" s="22">
        <v>733</v>
      </c>
      <c r="F218" s="23">
        <v>65.4</v>
      </c>
      <c r="G218" s="19">
        <v>803356002</v>
      </c>
      <c r="H218" s="19">
        <v>21580</v>
      </c>
      <c r="I218" s="28" t="s">
        <v>672</v>
      </c>
      <c r="J218" s="19">
        <v>1</v>
      </c>
      <c r="K218" s="19">
        <v>118</v>
      </c>
      <c r="L218" s="19">
        <v>11805</v>
      </c>
      <c r="M218" s="29">
        <v>1</v>
      </c>
      <c r="N218" s="30">
        <v>65.4</v>
      </c>
      <c r="O218" s="31">
        <v>65.4</v>
      </c>
      <c r="P218" s="30">
        <v>55.692</v>
      </c>
      <c r="Q218" s="19">
        <v>9.708</v>
      </c>
      <c r="R218" s="19" t="s">
        <v>156</v>
      </c>
      <c r="S218" s="19">
        <v>4438</v>
      </c>
      <c r="T218" s="19">
        <v>301</v>
      </c>
      <c r="U218" s="19">
        <v>4140294</v>
      </c>
      <c r="V218" s="28" t="s">
        <v>673</v>
      </c>
    </row>
    <row r="219" s="1" customFormat="1" ht="13.5" spans="1:22">
      <c r="A219" s="19">
        <v>20</v>
      </c>
      <c r="B219" s="20">
        <v>43304.7016898148</v>
      </c>
      <c r="C219" s="21">
        <v>43304</v>
      </c>
      <c r="D219" s="19">
        <v>30028300</v>
      </c>
      <c r="E219" s="22">
        <v>712</v>
      </c>
      <c r="F219" s="23">
        <v>3570</v>
      </c>
      <c r="G219" s="19">
        <v>803355688</v>
      </c>
      <c r="H219" s="19">
        <v>115733</v>
      </c>
      <c r="I219" s="28" t="s">
        <v>606</v>
      </c>
      <c r="J219" s="19">
        <v>1</v>
      </c>
      <c r="K219" s="19">
        <v>118</v>
      </c>
      <c r="L219" s="19">
        <v>11801</v>
      </c>
      <c r="M219" s="29">
        <v>2</v>
      </c>
      <c r="N219" s="30">
        <v>595</v>
      </c>
      <c r="O219" s="31">
        <v>1190</v>
      </c>
      <c r="P219" s="30">
        <v>575</v>
      </c>
      <c r="Q219" s="19">
        <v>40</v>
      </c>
      <c r="R219" s="19" t="s">
        <v>156</v>
      </c>
      <c r="S219" s="19">
        <v>4438</v>
      </c>
      <c r="T219" s="19">
        <v>301</v>
      </c>
      <c r="U219" s="19">
        <v>4143604</v>
      </c>
      <c r="V219" s="28" t="s">
        <v>660</v>
      </c>
    </row>
    <row r="220" s="1" customFormat="1" ht="13.5" spans="1:22">
      <c r="A220" s="19">
        <v>21</v>
      </c>
      <c r="B220" s="20">
        <v>43304.7016898148</v>
      </c>
      <c r="C220" s="21">
        <v>43304</v>
      </c>
      <c r="D220" s="19">
        <v>30028300</v>
      </c>
      <c r="E220" s="22">
        <v>712</v>
      </c>
      <c r="F220" s="23">
        <v>3570</v>
      </c>
      <c r="G220" s="19">
        <v>803355567</v>
      </c>
      <c r="H220" s="19">
        <v>115733</v>
      </c>
      <c r="I220" s="28" t="s">
        <v>606</v>
      </c>
      <c r="J220" s="19">
        <v>1</v>
      </c>
      <c r="K220" s="19">
        <v>118</v>
      </c>
      <c r="L220" s="19">
        <v>11801</v>
      </c>
      <c r="M220" s="29">
        <v>4</v>
      </c>
      <c r="N220" s="30">
        <v>595</v>
      </c>
      <c r="O220" s="31">
        <v>2380</v>
      </c>
      <c r="P220" s="30">
        <v>575</v>
      </c>
      <c r="Q220" s="19">
        <v>80</v>
      </c>
      <c r="R220" s="19" t="s">
        <v>156</v>
      </c>
      <c r="S220" s="19">
        <v>4438</v>
      </c>
      <c r="T220" s="19">
        <v>301</v>
      </c>
      <c r="U220" s="19">
        <v>4143601</v>
      </c>
      <c r="V220" s="28" t="s">
        <v>607</v>
      </c>
    </row>
    <row r="221" s="1" customFormat="1" ht="13.5" spans="1:22">
      <c r="A221" s="19">
        <v>336</v>
      </c>
      <c r="B221" s="20">
        <v>43304.7027083333</v>
      </c>
      <c r="C221" s="21">
        <v>43304</v>
      </c>
      <c r="D221" s="19">
        <v>30028326</v>
      </c>
      <c r="E221" s="22">
        <v>724</v>
      </c>
      <c r="F221" s="23">
        <v>144</v>
      </c>
      <c r="G221" s="19">
        <v>803356288</v>
      </c>
      <c r="H221" s="19">
        <v>144854</v>
      </c>
      <c r="I221" s="28" t="s">
        <v>629</v>
      </c>
      <c r="J221" s="19">
        <v>1</v>
      </c>
      <c r="K221" s="19">
        <v>118</v>
      </c>
      <c r="L221" s="19">
        <v>11802</v>
      </c>
      <c r="M221" s="29">
        <v>1</v>
      </c>
      <c r="N221" s="30">
        <v>144</v>
      </c>
      <c r="O221" s="31">
        <v>144</v>
      </c>
      <c r="P221" s="30">
        <v>198</v>
      </c>
      <c r="Q221" s="19">
        <v>-54</v>
      </c>
      <c r="R221" s="19" t="s">
        <v>156</v>
      </c>
      <c r="S221" s="19">
        <v>4438</v>
      </c>
      <c r="T221" s="19">
        <v>301</v>
      </c>
      <c r="U221" s="19">
        <v>4154144</v>
      </c>
      <c r="V221" s="28" t="s">
        <v>630</v>
      </c>
    </row>
    <row r="222" s="1" customFormat="1" ht="13.5" spans="1:22">
      <c r="A222" s="19">
        <v>211</v>
      </c>
      <c r="B222" s="20">
        <v>43304.7034606481</v>
      </c>
      <c r="C222" s="21">
        <v>43304</v>
      </c>
      <c r="D222" s="19">
        <v>30028347</v>
      </c>
      <c r="E222" s="22">
        <v>730</v>
      </c>
      <c r="F222" s="23">
        <v>5355</v>
      </c>
      <c r="G222" s="19">
        <v>803356403</v>
      </c>
      <c r="H222" s="19">
        <v>115733</v>
      </c>
      <c r="I222" s="28" t="s">
        <v>606</v>
      </c>
      <c r="J222" s="19">
        <v>1</v>
      </c>
      <c r="K222" s="19">
        <v>118</v>
      </c>
      <c r="L222" s="19">
        <v>11801</v>
      </c>
      <c r="M222" s="29">
        <v>9</v>
      </c>
      <c r="N222" s="30">
        <v>595</v>
      </c>
      <c r="O222" s="31">
        <v>5355</v>
      </c>
      <c r="P222" s="30">
        <v>575</v>
      </c>
      <c r="Q222" s="19">
        <v>180</v>
      </c>
      <c r="R222" s="19" t="s">
        <v>156</v>
      </c>
      <c r="S222" s="19">
        <v>4438</v>
      </c>
      <c r="T222" s="19">
        <v>301</v>
      </c>
      <c r="U222" s="19">
        <v>4143601</v>
      </c>
      <c r="V222" s="28" t="s">
        <v>607</v>
      </c>
    </row>
    <row r="223" s="1" customFormat="1" ht="13.5" spans="1:22">
      <c r="A223" s="19">
        <v>160</v>
      </c>
      <c r="B223" s="20">
        <v>43304.7043518519</v>
      </c>
      <c r="C223" s="21">
        <v>43304</v>
      </c>
      <c r="D223" s="19">
        <v>30028371</v>
      </c>
      <c r="E223" s="22">
        <v>724</v>
      </c>
      <c r="F223" s="23">
        <v>24</v>
      </c>
      <c r="G223" s="19">
        <v>803356757</v>
      </c>
      <c r="H223" s="19">
        <v>124630</v>
      </c>
      <c r="I223" s="28" t="s">
        <v>583</v>
      </c>
      <c r="J223" s="19">
        <v>2</v>
      </c>
      <c r="K223" s="19">
        <v>206</v>
      </c>
      <c r="L223" s="19">
        <v>20601</v>
      </c>
      <c r="M223" s="29">
        <v>1</v>
      </c>
      <c r="N223" s="30">
        <v>24</v>
      </c>
      <c r="O223" s="31">
        <v>24</v>
      </c>
      <c r="P223" s="30">
        <v>34</v>
      </c>
      <c r="Q223" s="19">
        <v>-10</v>
      </c>
      <c r="R223" s="19" t="s">
        <v>156</v>
      </c>
      <c r="S223" s="19">
        <v>4438</v>
      </c>
      <c r="T223" s="19">
        <v>301</v>
      </c>
      <c r="U223" s="19">
        <v>4127938</v>
      </c>
      <c r="V223" s="28" t="s">
        <v>449</v>
      </c>
    </row>
    <row r="224" s="1" customFormat="1" ht="13.5" spans="1:22">
      <c r="A224" s="19">
        <v>265</v>
      </c>
      <c r="B224" s="20">
        <v>43304.7049305556</v>
      </c>
      <c r="C224" s="21">
        <v>43304</v>
      </c>
      <c r="D224" s="19">
        <v>30028383</v>
      </c>
      <c r="E224" s="22">
        <v>724</v>
      </c>
      <c r="F224" s="23">
        <v>52</v>
      </c>
      <c r="G224" s="19">
        <v>803356827</v>
      </c>
      <c r="H224" s="19">
        <v>158950</v>
      </c>
      <c r="I224" s="28" t="s">
        <v>558</v>
      </c>
      <c r="J224" s="19">
        <v>4</v>
      </c>
      <c r="K224" s="19">
        <v>406</v>
      </c>
      <c r="L224" s="19">
        <v>40601</v>
      </c>
      <c r="M224" s="29">
        <v>2</v>
      </c>
      <c r="N224" s="30">
        <v>26</v>
      </c>
      <c r="O224" s="31">
        <v>52</v>
      </c>
      <c r="P224" s="30">
        <v>22.08</v>
      </c>
      <c r="Q224" s="19">
        <v>7.84</v>
      </c>
      <c r="R224" s="19" t="s">
        <v>156</v>
      </c>
      <c r="S224" s="19">
        <v>4438</v>
      </c>
      <c r="T224" s="19">
        <v>301</v>
      </c>
      <c r="U224" s="19">
        <v>4137363</v>
      </c>
      <c r="V224" s="28" t="s">
        <v>573</v>
      </c>
    </row>
    <row r="225" s="1" customFormat="1" ht="13.5" spans="1:22">
      <c r="A225" s="19">
        <v>312</v>
      </c>
      <c r="B225" s="20">
        <v>43304.7053587963</v>
      </c>
      <c r="C225" s="21">
        <v>43304</v>
      </c>
      <c r="D225" s="19">
        <v>30028388</v>
      </c>
      <c r="E225" s="22">
        <v>724</v>
      </c>
      <c r="F225" s="23">
        <v>52</v>
      </c>
      <c r="G225" s="19">
        <v>803357046</v>
      </c>
      <c r="H225" s="19">
        <v>158950</v>
      </c>
      <c r="I225" s="28" t="s">
        <v>558</v>
      </c>
      <c r="J225" s="19">
        <v>4</v>
      </c>
      <c r="K225" s="19">
        <v>406</v>
      </c>
      <c r="L225" s="19">
        <v>40601</v>
      </c>
      <c r="M225" s="29">
        <v>2</v>
      </c>
      <c r="N225" s="30">
        <v>26</v>
      </c>
      <c r="O225" s="31">
        <v>52</v>
      </c>
      <c r="P225" s="30">
        <v>22.08</v>
      </c>
      <c r="Q225" s="19">
        <v>7.84</v>
      </c>
      <c r="R225" s="19" t="s">
        <v>156</v>
      </c>
      <c r="S225" s="19">
        <v>4438</v>
      </c>
      <c r="T225" s="19">
        <v>301</v>
      </c>
      <c r="U225" s="19">
        <v>4137363</v>
      </c>
      <c r="V225" s="28" t="s">
        <v>573</v>
      </c>
    </row>
    <row r="226" s="1" customFormat="1" ht="13.5" spans="1:22">
      <c r="A226" s="19">
        <v>64</v>
      </c>
      <c r="B226" s="20">
        <v>43304.7056712963</v>
      </c>
      <c r="C226" s="21">
        <v>43304</v>
      </c>
      <c r="D226" s="19">
        <v>30028400</v>
      </c>
      <c r="E226" s="22">
        <v>724</v>
      </c>
      <c r="F226" s="23">
        <v>26</v>
      </c>
      <c r="G226" s="19">
        <v>803357285</v>
      </c>
      <c r="H226" s="19">
        <v>158950</v>
      </c>
      <c r="I226" s="28" t="s">
        <v>558</v>
      </c>
      <c r="J226" s="19">
        <v>4</v>
      </c>
      <c r="K226" s="19">
        <v>406</v>
      </c>
      <c r="L226" s="19">
        <v>40601</v>
      </c>
      <c r="M226" s="29">
        <v>1</v>
      </c>
      <c r="N226" s="30">
        <v>26</v>
      </c>
      <c r="O226" s="31">
        <v>26</v>
      </c>
      <c r="P226" s="30">
        <v>22.0748</v>
      </c>
      <c r="Q226" s="19">
        <v>3.9252</v>
      </c>
      <c r="R226" s="19" t="s">
        <v>156</v>
      </c>
      <c r="S226" s="19">
        <v>4438</v>
      </c>
      <c r="T226" s="19">
        <v>301</v>
      </c>
      <c r="U226" s="19">
        <v>4137363</v>
      </c>
      <c r="V226" s="28" t="s">
        <v>573</v>
      </c>
    </row>
    <row r="227" s="1" customFormat="1" ht="13.5" spans="1:22">
      <c r="A227" s="19">
        <v>107</v>
      </c>
      <c r="B227" s="20">
        <v>43304.70625</v>
      </c>
      <c r="C227" s="21">
        <v>43304</v>
      </c>
      <c r="D227" s="19">
        <v>30028412</v>
      </c>
      <c r="E227" s="22">
        <v>103198</v>
      </c>
      <c r="F227" s="23">
        <v>2380</v>
      </c>
      <c r="G227" s="19">
        <v>803357501</v>
      </c>
      <c r="H227" s="19">
        <v>115733</v>
      </c>
      <c r="I227" s="28" t="s">
        <v>606</v>
      </c>
      <c r="J227" s="19">
        <v>1</v>
      </c>
      <c r="K227" s="19">
        <v>118</v>
      </c>
      <c r="L227" s="19">
        <v>11801</v>
      </c>
      <c r="M227" s="29">
        <v>4</v>
      </c>
      <c r="N227" s="30">
        <v>595</v>
      </c>
      <c r="O227" s="31">
        <v>2380</v>
      </c>
      <c r="P227" s="30">
        <v>575</v>
      </c>
      <c r="Q227" s="19">
        <v>80</v>
      </c>
      <c r="R227" s="19" t="s">
        <v>156</v>
      </c>
      <c r="S227" s="19">
        <v>4438</v>
      </c>
      <c r="T227" s="19">
        <v>301</v>
      </c>
      <c r="U227" s="19">
        <v>4143601</v>
      </c>
      <c r="V227" s="28" t="s">
        <v>607</v>
      </c>
    </row>
    <row r="228" s="1" customFormat="1" ht="13.5" spans="1:22">
      <c r="A228" s="19">
        <v>214</v>
      </c>
      <c r="B228" s="20">
        <v>43304.7071180556</v>
      </c>
      <c r="C228" s="21">
        <v>43304</v>
      </c>
      <c r="D228" s="19">
        <v>30028434</v>
      </c>
      <c r="E228" s="22">
        <v>517</v>
      </c>
      <c r="F228" s="23">
        <v>177.2</v>
      </c>
      <c r="G228" s="19">
        <v>803358047</v>
      </c>
      <c r="H228" s="19">
        <v>150101</v>
      </c>
      <c r="I228" s="28" t="s">
        <v>674</v>
      </c>
      <c r="J228" s="19">
        <v>7</v>
      </c>
      <c r="K228" s="19">
        <v>705</v>
      </c>
      <c r="L228" s="19">
        <v>70503</v>
      </c>
      <c r="M228" s="29">
        <v>1</v>
      </c>
      <c r="N228" s="30">
        <v>177.2</v>
      </c>
      <c r="O228" s="31">
        <v>177.2</v>
      </c>
      <c r="P228" s="30">
        <v>168.3</v>
      </c>
      <c r="Q228" s="19">
        <v>8.9</v>
      </c>
      <c r="R228" s="19" t="s">
        <v>156</v>
      </c>
      <c r="S228" s="19">
        <v>4438</v>
      </c>
      <c r="T228" s="19">
        <v>301</v>
      </c>
      <c r="U228" s="19">
        <v>1200073533</v>
      </c>
      <c r="V228" s="28" t="s">
        <v>675</v>
      </c>
    </row>
    <row r="229" s="1" customFormat="1" ht="13.5" spans="1:22">
      <c r="A229" s="19">
        <v>116</v>
      </c>
      <c r="B229" s="20">
        <v>43304.7075347222</v>
      </c>
      <c r="C229" s="21">
        <v>43304</v>
      </c>
      <c r="D229" s="19">
        <v>30028443</v>
      </c>
      <c r="E229" s="22">
        <v>517</v>
      </c>
      <c r="F229" s="23">
        <v>168.2</v>
      </c>
      <c r="G229" s="19">
        <v>803358378</v>
      </c>
      <c r="H229" s="19">
        <v>150086</v>
      </c>
      <c r="I229" s="28" t="s">
        <v>676</v>
      </c>
      <c r="J229" s="19">
        <v>7</v>
      </c>
      <c r="K229" s="19">
        <v>705</v>
      </c>
      <c r="L229" s="19">
        <v>70503</v>
      </c>
      <c r="M229" s="29">
        <v>1</v>
      </c>
      <c r="N229" s="30">
        <v>168.2</v>
      </c>
      <c r="O229" s="31">
        <v>168.2</v>
      </c>
      <c r="P229" s="30">
        <v>159.8</v>
      </c>
      <c r="Q229" s="19">
        <v>8.4</v>
      </c>
      <c r="R229" s="19" t="s">
        <v>156</v>
      </c>
      <c r="S229" s="19">
        <v>4438</v>
      </c>
      <c r="T229" s="19">
        <v>301</v>
      </c>
      <c r="U229" s="19">
        <v>1200070905</v>
      </c>
      <c r="V229" s="28" t="s">
        <v>677</v>
      </c>
    </row>
    <row r="230" s="1" customFormat="1" ht="13.5" spans="1:22">
      <c r="A230" s="19">
        <v>313</v>
      </c>
      <c r="B230" s="20">
        <v>43304.7080555556</v>
      </c>
      <c r="C230" s="21">
        <v>43304</v>
      </c>
      <c r="D230" s="19">
        <v>30028457</v>
      </c>
      <c r="E230" s="22">
        <v>517</v>
      </c>
      <c r="F230" s="23">
        <v>78.7</v>
      </c>
      <c r="G230" s="19">
        <v>803358550</v>
      </c>
      <c r="H230" s="19">
        <v>150094</v>
      </c>
      <c r="I230" s="28" t="s">
        <v>678</v>
      </c>
      <c r="J230" s="19">
        <v>7</v>
      </c>
      <c r="K230" s="19">
        <v>705</v>
      </c>
      <c r="L230" s="19">
        <v>70503</v>
      </c>
      <c r="M230" s="29">
        <v>1</v>
      </c>
      <c r="N230" s="30">
        <v>78.7</v>
      </c>
      <c r="O230" s="31">
        <v>78.7</v>
      </c>
      <c r="P230" s="30">
        <v>74.8</v>
      </c>
      <c r="Q230" s="19">
        <v>3.9</v>
      </c>
      <c r="R230" s="19" t="s">
        <v>156</v>
      </c>
      <c r="S230" s="19">
        <v>4438</v>
      </c>
      <c r="T230" s="19">
        <v>301</v>
      </c>
      <c r="U230" s="19">
        <v>1200070124</v>
      </c>
      <c r="V230" s="28" t="s">
        <v>679</v>
      </c>
    </row>
    <row r="231" s="1" customFormat="1" ht="13.5" spans="1:22">
      <c r="A231" s="19">
        <v>348</v>
      </c>
      <c r="B231" s="20">
        <v>43304.7091666667</v>
      </c>
      <c r="C231" s="21">
        <v>43304</v>
      </c>
      <c r="D231" s="19">
        <v>30028484</v>
      </c>
      <c r="E231" s="22">
        <v>517</v>
      </c>
      <c r="F231" s="23">
        <v>36</v>
      </c>
      <c r="G231" s="19">
        <v>803359005</v>
      </c>
      <c r="H231" s="19">
        <v>124620</v>
      </c>
      <c r="I231" s="28" t="s">
        <v>586</v>
      </c>
      <c r="J231" s="19">
        <v>2</v>
      </c>
      <c r="K231" s="19">
        <v>206</v>
      </c>
      <c r="L231" s="19">
        <v>20603</v>
      </c>
      <c r="M231" s="29">
        <v>1</v>
      </c>
      <c r="N231" s="30">
        <v>36</v>
      </c>
      <c r="O231" s="31">
        <v>36</v>
      </c>
      <c r="P231" s="30">
        <v>27</v>
      </c>
      <c r="Q231" s="19">
        <v>9</v>
      </c>
      <c r="R231" s="19" t="s">
        <v>156</v>
      </c>
      <c r="S231" s="19">
        <v>4438</v>
      </c>
      <c r="T231" s="19">
        <v>301</v>
      </c>
      <c r="U231" s="19">
        <v>4161018</v>
      </c>
      <c r="V231" s="28" t="s">
        <v>636</v>
      </c>
    </row>
    <row r="232" s="1" customFormat="1" ht="13.5" spans="1:22">
      <c r="A232" s="19">
        <v>30</v>
      </c>
      <c r="B232" s="20">
        <v>43304.7093634259</v>
      </c>
      <c r="C232" s="21">
        <v>43304</v>
      </c>
      <c r="D232" s="19">
        <v>30028490</v>
      </c>
      <c r="E232" s="22">
        <v>517</v>
      </c>
      <c r="F232" s="23">
        <v>36</v>
      </c>
      <c r="G232" s="19">
        <v>803359119</v>
      </c>
      <c r="H232" s="19">
        <v>124620</v>
      </c>
      <c r="I232" s="28" t="s">
        <v>586</v>
      </c>
      <c r="J232" s="19">
        <v>2</v>
      </c>
      <c r="K232" s="19">
        <v>206</v>
      </c>
      <c r="L232" s="19">
        <v>20603</v>
      </c>
      <c r="M232" s="29">
        <v>1</v>
      </c>
      <c r="N232" s="30">
        <v>36</v>
      </c>
      <c r="O232" s="31">
        <v>36</v>
      </c>
      <c r="P232" s="30">
        <v>27</v>
      </c>
      <c r="Q232" s="19">
        <v>9</v>
      </c>
      <c r="R232" s="19" t="s">
        <v>156</v>
      </c>
      <c r="S232" s="19">
        <v>4438</v>
      </c>
      <c r="T232" s="19">
        <v>301</v>
      </c>
      <c r="U232" s="19">
        <v>4161018</v>
      </c>
      <c r="V232" s="28" t="s">
        <v>636</v>
      </c>
    </row>
    <row r="233" s="1" customFormat="1" ht="13.5" spans="1:22">
      <c r="A233" s="19">
        <v>304</v>
      </c>
      <c r="B233" s="20">
        <v>43304.7101157407</v>
      </c>
      <c r="C233" s="21">
        <v>43304</v>
      </c>
      <c r="D233" s="19">
        <v>30028507</v>
      </c>
      <c r="E233" s="22">
        <v>517</v>
      </c>
      <c r="F233" s="23">
        <v>24</v>
      </c>
      <c r="G233" s="19">
        <v>803359366</v>
      </c>
      <c r="H233" s="19">
        <v>124630</v>
      </c>
      <c r="I233" s="28" t="s">
        <v>583</v>
      </c>
      <c r="J233" s="19">
        <v>2</v>
      </c>
      <c r="K233" s="19">
        <v>206</v>
      </c>
      <c r="L233" s="19">
        <v>20601</v>
      </c>
      <c r="M233" s="29">
        <v>1</v>
      </c>
      <c r="N233" s="30">
        <v>24</v>
      </c>
      <c r="O233" s="31">
        <v>24</v>
      </c>
      <c r="P233" s="30">
        <v>34</v>
      </c>
      <c r="Q233" s="19">
        <v>-10</v>
      </c>
      <c r="R233" s="19" t="s">
        <v>156</v>
      </c>
      <c r="S233" s="19">
        <v>4438</v>
      </c>
      <c r="T233" s="19">
        <v>301</v>
      </c>
      <c r="U233" s="19">
        <v>4135762</v>
      </c>
      <c r="V233" s="28" t="s">
        <v>680</v>
      </c>
    </row>
    <row r="234" s="1" customFormat="1" ht="13.5" spans="1:22">
      <c r="A234" s="19">
        <v>23</v>
      </c>
      <c r="B234" s="20">
        <v>43304.7112268519</v>
      </c>
      <c r="C234" s="21">
        <v>43304</v>
      </c>
      <c r="D234" s="19">
        <v>30028533</v>
      </c>
      <c r="E234" s="22">
        <v>745</v>
      </c>
      <c r="F234" s="23">
        <v>1190</v>
      </c>
      <c r="G234" s="19">
        <v>803360087</v>
      </c>
      <c r="H234" s="19">
        <v>115733</v>
      </c>
      <c r="I234" s="28" t="s">
        <v>606</v>
      </c>
      <c r="J234" s="19">
        <v>1</v>
      </c>
      <c r="K234" s="19">
        <v>118</v>
      </c>
      <c r="L234" s="19">
        <v>11801</v>
      </c>
      <c r="M234" s="29">
        <v>2</v>
      </c>
      <c r="N234" s="30">
        <v>595</v>
      </c>
      <c r="O234" s="31">
        <v>1190</v>
      </c>
      <c r="P234" s="30">
        <v>575</v>
      </c>
      <c r="Q234" s="19">
        <v>40</v>
      </c>
      <c r="R234" s="19" t="s">
        <v>156</v>
      </c>
      <c r="S234" s="19">
        <v>4438</v>
      </c>
      <c r="T234" s="19">
        <v>301</v>
      </c>
      <c r="U234" s="19">
        <v>4143601</v>
      </c>
      <c r="V234" s="28" t="s">
        <v>607</v>
      </c>
    </row>
    <row r="235" s="1" customFormat="1" ht="13.5" spans="1:22">
      <c r="A235" s="19">
        <v>226</v>
      </c>
      <c r="B235" s="20">
        <v>43304.7113194444</v>
      </c>
      <c r="C235" s="21">
        <v>43304</v>
      </c>
      <c r="D235" s="19">
        <v>30028535</v>
      </c>
      <c r="E235" s="22">
        <v>517</v>
      </c>
      <c r="F235" s="23">
        <v>48</v>
      </c>
      <c r="G235" s="19">
        <v>803360115</v>
      </c>
      <c r="H235" s="19">
        <v>124625</v>
      </c>
      <c r="I235" s="28" t="s">
        <v>554</v>
      </c>
      <c r="J235" s="19">
        <v>2</v>
      </c>
      <c r="K235" s="19">
        <v>206</v>
      </c>
      <c r="L235" s="19">
        <v>20607</v>
      </c>
      <c r="M235" s="29">
        <v>1</v>
      </c>
      <c r="N235" s="30">
        <v>48</v>
      </c>
      <c r="O235" s="31">
        <v>48</v>
      </c>
      <c r="P235" s="30">
        <v>36</v>
      </c>
      <c r="Q235" s="19">
        <v>12</v>
      </c>
      <c r="R235" s="19" t="s">
        <v>156</v>
      </c>
      <c r="S235" s="19">
        <v>4438</v>
      </c>
      <c r="T235" s="19">
        <v>301</v>
      </c>
      <c r="U235" s="19">
        <v>4155868</v>
      </c>
      <c r="V235" s="28" t="s">
        <v>681</v>
      </c>
    </row>
    <row r="236" s="1" customFormat="1" ht="13.5" spans="1:22">
      <c r="A236" s="19">
        <v>78</v>
      </c>
      <c r="B236" s="20">
        <v>43304.7121412037</v>
      </c>
      <c r="C236" s="21">
        <v>43304</v>
      </c>
      <c r="D236" s="19">
        <v>30028557</v>
      </c>
      <c r="E236" s="22">
        <v>517</v>
      </c>
      <c r="F236" s="23">
        <v>28.7</v>
      </c>
      <c r="G236" s="19">
        <v>803360674</v>
      </c>
      <c r="H236" s="19">
        <v>65122</v>
      </c>
      <c r="I236" s="28" t="s">
        <v>574</v>
      </c>
      <c r="J236" s="19">
        <v>5</v>
      </c>
      <c r="K236" s="19">
        <v>502</v>
      </c>
      <c r="L236" s="19">
        <v>50201</v>
      </c>
      <c r="M236" s="29">
        <v>1</v>
      </c>
      <c r="N236" s="30">
        <v>28.7</v>
      </c>
      <c r="O236" s="31">
        <v>28.7</v>
      </c>
      <c r="P236" s="30">
        <v>25.8</v>
      </c>
      <c r="Q236" s="19">
        <v>2.9</v>
      </c>
      <c r="R236" s="19" t="s">
        <v>156</v>
      </c>
      <c r="S236" s="19">
        <v>4438</v>
      </c>
      <c r="T236" s="19">
        <v>301</v>
      </c>
      <c r="U236" s="19">
        <v>4154101</v>
      </c>
      <c r="V236" s="28" t="s">
        <v>682</v>
      </c>
    </row>
    <row r="237" s="1" customFormat="1" ht="13.5" spans="1:22">
      <c r="A237" s="19">
        <v>65</v>
      </c>
      <c r="B237" s="20">
        <v>43304.7146759259</v>
      </c>
      <c r="C237" s="21">
        <v>43304</v>
      </c>
      <c r="D237" s="19">
        <v>30028614</v>
      </c>
      <c r="E237" s="22">
        <v>517</v>
      </c>
      <c r="F237" s="23">
        <v>37.3</v>
      </c>
      <c r="G237" s="19">
        <v>803362596</v>
      </c>
      <c r="H237" s="19">
        <v>124623</v>
      </c>
      <c r="I237" s="28" t="s">
        <v>614</v>
      </c>
      <c r="J237" s="19">
        <v>2</v>
      </c>
      <c r="K237" s="19">
        <v>206</v>
      </c>
      <c r="L237" s="19">
        <v>20603</v>
      </c>
      <c r="M237" s="29">
        <v>1</v>
      </c>
      <c r="N237" s="30">
        <v>37.3</v>
      </c>
      <c r="O237" s="31">
        <v>37.3</v>
      </c>
      <c r="P237" s="30">
        <v>28</v>
      </c>
      <c r="Q237" s="19">
        <v>9.3</v>
      </c>
      <c r="R237" s="19" t="s">
        <v>156</v>
      </c>
      <c r="S237" s="19">
        <v>4438</v>
      </c>
      <c r="T237" s="19">
        <v>301</v>
      </c>
      <c r="U237" s="19">
        <v>4135758</v>
      </c>
      <c r="V237" s="28" t="s">
        <v>605</v>
      </c>
    </row>
    <row r="238" s="1" customFormat="1" ht="13.5" spans="1:22">
      <c r="A238" s="19">
        <v>34</v>
      </c>
      <c r="B238" s="20">
        <v>43304.717650463</v>
      </c>
      <c r="C238" s="21">
        <v>43304</v>
      </c>
      <c r="D238" s="19">
        <v>30028693</v>
      </c>
      <c r="E238" s="22">
        <v>513</v>
      </c>
      <c r="F238" s="23">
        <v>4760</v>
      </c>
      <c r="G238" s="19">
        <v>803364148</v>
      </c>
      <c r="H238" s="19">
        <v>115733</v>
      </c>
      <c r="I238" s="28" t="s">
        <v>606</v>
      </c>
      <c r="J238" s="19">
        <v>1</v>
      </c>
      <c r="K238" s="19">
        <v>118</v>
      </c>
      <c r="L238" s="19">
        <v>11801</v>
      </c>
      <c r="M238" s="29">
        <v>8</v>
      </c>
      <c r="N238" s="30">
        <v>595</v>
      </c>
      <c r="O238" s="31">
        <v>4760</v>
      </c>
      <c r="P238" s="30">
        <v>655</v>
      </c>
      <c r="Q238" s="19">
        <v>-480</v>
      </c>
      <c r="R238" s="19" t="s">
        <v>156</v>
      </c>
      <c r="S238" s="19">
        <v>4438</v>
      </c>
      <c r="T238" s="19">
        <v>301</v>
      </c>
      <c r="U238" s="19">
        <v>4143602</v>
      </c>
      <c r="V238" s="28" t="s">
        <v>683</v>
      </c>
    </row>
    <row r="239" s="1" customFormat="1" ht="13.5" spans="1:22">
      <c r="A239" s="19">
        <v>276</v>
      </c>
      <c r="B239" s="20">
        <v>43304.7176851852</v>
      </c>
      <c r="C239" s="21">
        <v>43304</v>
      </c>
      <c r="D239" s="19">
        <v>30028695</v>
      </c>
      <c r="E239" s="22">
        <v>101453</v>
      </c>
      <c r="F239" s="23">
        <v>1190</v>
      </c>
      <c r="G239" s="19">
        <v>803364472</v>
      </c>
      <c r="H239" s="19">
        <v>115733</v>
      </c>
      <c r="I239" s="28" t="s">
        <v>606</v>
      </c>
      <c r="J239" s="19">
        <v>1</v>
      </c>
      <c r="K239" s="19">
        <v>118</v>
      </c>
      <c r="L239" s="19">
        <v>11801</v>
      </c>
      <c r="M239" s="29">
        <v>2</v>
      </c>
      <c r="N239" s="30">
        <v>595</v>
      </c>
      <c r="O239" s="31">
        <v>1190</v>
      </c>
      <c r="P239" s="30">
        <v>575</v>
      </c>
      <c r="Q239" s="19">
        <v>40</v>
      </c>
      <c r="R239" s="19" t="s">
        <v>156</v>
      </c>
      <c r="S239" s="19">
        <v>4328</v>
      </c>
      <c r="T239" s="19">
        <v>301</v>
      </c>
      <c r="U239" s="19">
        <v>4143604</v>
      </c>
      <c r="V239" s="28" t="s">
        <v>660</v>
      </c>
    </row>
    <row r="240" s="1" customFormat="1" ht="13.5" spans="1:22">
      <c r="A240" s="19">
        <v>266</v>
      </c>
      <c r="B240" s="20">
        <v>43304.7215393518</v>
      </c>
      <c r="C240" s="21">
        <v>43304</v>
      </c>
      <c r="D240" s="19">
        <v>30028799</v>
      </c>
      <c r="E240" s="22">
        <v>351</v>
      </c>
      <c r="F240" s="23">
        <v>1785</v>
      </c>
      <c r="G240" s="19">
        <v>803366409</v>
      </c>
      <c r="H240" s="19">
        <v>115733</v>
      </c>
      <c r="I240" s="28" t="s">
        <v>606</v>
      </c>
      <c r="J240" s="19">
        <v>1</v>
      </c>
      <c r="K240" s="19">
        <v>118</v>
      </c>
      <c r="L240" s="19">
        <v>11801</v>
      </c>
      <c r="M240" s="29">
        <v>3</v>
      </c>
      <c r="N240" s="30">
        <v>595</v>
      </c>
      <c r="O240" s="31">
        <v>1785</v>
      </c>
      <c r="P240" s="30">
        <v>575</v>
      </c>
      <c r="Q240" s="19">
        <v>60</v>
      </c>
      <c r="R240" s="19" t="s">
        <v>156</v>
      </c>
      <c r="S240" s="19">
        <v>4328</v>
      </c>
      <c r="T240" s="19">
        <v>301</v>
      </c>
      <c r="U240" s="19">
        <v>4143601</v>
      </c>
      <c r="V240" s="28" t="s">
        <v>607</v>
      </c>
    </row>
    <row r="241" s="1" customFormat="1" ht="13.5" spans="1:22">
      <c r="A241" s="19">
        <v>130</v>
      </c>
      <c r="B241" s="20">
        <v>43304.7218981481</v>
      </c>
      <c r="C241" s="21">
        <v>43304</v>
      </c>
      <c r="D241" s="19">
        <v>30028809</v>
      </c>
      <c r="E241" s="22">
        <v>745</v>
      </c>
      <c r="F241" s="23">
        <v>28.7</v>
      </c>
      <c r="G241" s="19">
        <v>803367007</v>
      </c>
      <c r="H241" s="19">
        <v>152401</v>
      </c>
      <c r="I241" s="28" t="s">
        <v>548</v>
      </c>
      <c r="J241" s="19">
        <v>7</v>
      </c>
      <c r="K241" s="19">
        <v>708</v>
      </c>
      <c r="L241" s="19">
        <v>70801</v>
      </c>
      <c r="M241" s="29">
        <v>1</v>
      </c>
      <c r="N241" s="30">
        <v>28.7</v>
      </c>
      <c r="O241" s="31">
        <v>28.7</v>
      </c>
      <c r="P241" s="30">
        <v>24.42</v>
      </c>
      <c r="Q241" s="19">
        <v>4.28</v>
      </c>
      <c r="R241" s="19" t="s">
        <v>156</v>
      </c>
      <c r="S241" s="19">
        <v>4438</v>
      </c>
      <c r="T241" s="19">
        <v>301</v>
      </c>
      <c r="U241" s="19">
        <v>4136163</v>
      </c>
      <c r="V241" s="28" t="s">
        <v>551</v>
      </c>
    </row>
    <row r="242" s="1" customFormat="1" ht="13.5" spans="1:22">
      <c r="A242" s="19">
        <v>111</v>
      </c>
      <c r="B242" s="20">
        <v>43304.7234953704</v>
      </c>
      <c r="C242" s="21">
        <v>43304</v>
      </c>
      <c r="D242" s="19">
        <v>30028848</v>
      </c>
      <c r="E242" s="22">
        <v>713</v>
      </c>
      <c r="F242" s="23">
        <v>595</v>
      </c>
      <c r="G242" s="19">
        <v>803367730</v>
      </c>
      <c r="H242" s="19">
        <v>115733</v>
      </c>
      <c r="I242" s="28" t="s">
        <v>606</v>
      </c>
      <c r="J242" s="19">
        <v>1</v>
      </c>
      <c r="K242" s="19">
        <v>118</v>
      </c>
      <c r="L242" s="19">
        <v>11801</v>
      </c>
      <c r="M242" s="29">
        <v>1</v>
      </c>
      <c r="N242" s="30">
        <v>595</v>
      </c>
      <c r="O242" s="31">
        <v>595</v>
      </c>
      <c r="P242" s="30">
        <v>575</v>
      </c>
      <c r="Q242" s="19">
        <v>20</v>
      </c>
      <c r="R242" s="19" t="s">
        <v>156</v>
      </c>
      <c r="S242" s="19">
        <v>4328</v>
      </c>
      <c r="T242" s="19">
        <v>301</v>
      </c>
      <c r="U242" s="19">
        <v>4143601</v>
      </c>
      <c r="V242" s="28" t="s">
        <v>607</v>
      </c>
    </row>
    <row r="243" s="1" customFormat="1" ht="13.5" spans="1:22">
      <c r="A243" s="19">
        <v>108</v>
      </c>
      <c r="B243" s="20">
        <v>43304.7259953704</v>
      </c>
      <c r="C243" s="21">
        <v>43304</v>
      </c>
      <c r="D243" s="19">
        <v>30028911</v>
      </c>
      <c r="E243" s="22">
        <v>706</v>
      </c>
      <c r="F243" s="23">
        <v>1190</v>
      </c>
      <c r="G243" s="19">
        <v>803369254</v>
      </c>
      <c r="H243" s="19">
        <v>115733</v>
      </c>
      <c r="I243" s="28" t="s">
        <v>606</v>
      </c>
      <c r="J243" s="19">
        <v>1</v>
      </c>
      <c r="K243" s="19">
        <v>118</v>
      </c>
      <c r="L243" s="19">
        <v>11801</v>
      </c>
      <c r="M243" s="29">
        <v>2</v>
      </c>
      <c r="N243" s="30">
        <v>595</v>
      </c>
      <c r="O243" s="31">
        <v>1190</v>
      </c>
      <c r="P243" s="30">
        <v>575</v>
      </c>
      <c r="Q243" s="19">
        <v>40</v>
      </c>
      <c r="R243" s="19" t="s">
        <v>156</v>
      </c>
      <c r="S243" s="19">
        <v>4328</v>
      </c>
      <c r="T243" s="19">
        <v>301</v>
      </c>
      <c r="U243" s="19">
        <v>4143601</v>
      </c>
      <c r="V243" s="28" t="s">
        <v>607</v>
      </c>
    </row>
    <row r="244" s="1" customFormat="1" ht="13.5" spans="1:22">
      <c r="A244" s="19">
        <v>212</v>
      </c>
      <c r="B244" s="20">
        <v>43304.7275115741</v>
      </c>
      <c r="C244" s="21">
        <v>43304</v>
      </c>
      <c r="D244" s="19">
        <v>30028955</v>
      </c>
      <c r="E244" s="22">
        <v>737</v>
      </c>
      <c r="F244" s="23">
        <v>2975</v>
      </c>
      <c r="G244" s="19">
        <v>803370613</v>
      </c>
      <c r="H244" s="19">
        <v>115733</v>
      </c>
      <c r="I244" s="28" t="s">
        <v>606</v>
      </c>
      <c r="J244" s="19">
        <v>1</v>
      </c>
      <c r="K244" s="19">
        <v>118</v>
      </c>
      <c r="L244" s="19">
        <v>11801</v>
      </c>
      <c r="M244" s="29">
        <v>2</v>
      </c>
      <c r="N244" s="30">
        <v>595</v>
      </c>
      <c r="O244" s="31">
        <v>1190</v>
      </c>
      <c r="P244" s="30">
        <v>575</v>
      </c>
      <c r="Q244" s="19">
        <v>40</v>
      </c>
      <c r="R244" s="19" t="s">
        <v>156</v>
      </c>
      <c r="S244" s="19">
        <v>4438</v>
      </c>
      <c r="T244" s="19">
        <v>301</v>
      </c>
      <c r="U244" s="19">
        <v>4143604</v>
      </c>
      <c r="V244" s="28" t="s">
        <v>660</v>
      </c>
    </row>
    <row r="245" s="1" customFormat="1" ht="13.5" spans="1:22">
      <c r="A245" s="19">
        <v>213</v>
      </c>
      <c r="B245" s="20">
        <v>43304.7275115741</v>
      </c>
      <c r="C245" s="21">
        <v>43304</v>
      </c>
      <c r="D245" s="19">
        <v>30028955</v>
      </c>
      <c r="E245" s="22">
        <v>737</v>
      </c>
      <c r="F245" s="23">
        <v>2975</v>
      </c>
      <c r="G245" s="19">
        <v>803370450</v>
      </c>
      <c r="H245" s="19">
        <v>115733</v>
      </c>
      <c r="I245" s="28" t="s">
        <v>606</v>
      </c>
      <c r="J245" s="19">
        <v>1</v>
      </c>
      <c r="K245" s="19">
        <v>118</v>
      </c>
      <c r="L245" s="19">
        <v>11801</v>
      </c>
      <c r="M245" s="29">
        <v>3</v>
      </c>
      <c r="N245" s="30">
        <v>595</v>
      </c>
      <c r="O245" s="31">
        <v>1785</v>
      </c>
      <c r="P245" s="30">
        <v>575</v>
      </c>
      <c r="Q245" s="19">
        <v>60</v>
      </c>
      <c r="R245" s="19" t="s">
        <v>156</v>
      </c>
      <c r="S245" s="19">
        <v>4438</v>
      </c>
      <c r="T245" s="19">
        <v>301</v>
      </c>
      <c r="U245" s="19">
        <v>4143601</v>
      </c>
      <c r="V245" s="28" t="s">
        <v>607</v>
      </c>
    </row>
    <row r="246" s="1" customFormat="1" ht="13.5" spans="1:22">
      <c r="A246" s="19">
        <v>223</v>
      </c>
      <c r="B246" s="20">
        <v>43304.7277199074</v>
      </c>
      <c r="C246" s="21">
        <v>43304</v>
      </c>
      <c r="D246" s="19">
        <v>30028958</v>
      </c>
      <c r="E246" s="22">
        <v>351</v>
      </c>
      <c r="F246" s="23">
        <v>2380</v>
      </c>
      <c r="G246" s="19">
        <v>803370629</v>
      </c>
      <c r="H246" s="19">
        <v>115733</v>
      </c>
      <c r="I246" s="28" t="s">
        <v>606</v>
      </c>
      <c r="J246" s="19">
        <v>1</v>
      </c>
      <c r="K246" s="19">
        <v>118</v>
      </c>
      <c r="L246" s="19">
        <v>11801</v>
      </c>
      <c r="M246" s="29">
        <v>4</v>
      </c>
      <c r="N246" s="30">
        <v>595</v>
      </c>
      <c r="O246" s="31">
        <v>2380</v>
      </c>
      <c r="P246" s="30">
        <v>575</v>
      </c>
      <c r="Q246" s="19">
        <v>80</v>
      </c>
      <c r="R246" s="19" t="s">
        <v>156</v>
      </c>
      <c r="S246" s="19">
        <v>4328</v>
      </c>
      <c r="T246" s="19">
        <v>301</v>
      </c>
      <c r="U246" s="19">
        <v>4143601</v>
      </c>
      <c r="V246" s="28" t="s">
        <v>607</v>
      </c>
    </row>
    <row r="247" s="1" customFormat="1" ht="13.5" spans="1:22">
      <c r="A247" s="19">
        <v>344</v>
      </c>
      <c r="B247" s="20">
        <v>43304.7288194444</v>
      </c>
      <c r="C247" s="21">
        <v>43304</v>
      </c>
      <c r="D247" s="19">
        <v>30028993</v>
      </c>
      <c r="E247" s="22">
        <v>341</v>
      </c>
      <c r="F247" s="23">
        <v>9520</v>
      </c>
      <c r="G247" s="19">
        <v>803371179</v>
      </c>
      <c r="H247" s="19">
        <v>115733</v>
      </c>
      <c r="I247" s="28" t="s">
        <v>606</v>
      </c>
      <c r="J247" s="19">
        <v>1</v>
      </c>
      <c r="K247" s="19">
        <v>118</v>
      </c>
      <c r="L247" s="19">
        <v>11801</v>
      </c>
      <c r="M247" s="29">
        <v>16</v>
      </c>
      <c r="N247" s="30">
        <v>595</v>
      </c>
      <c r="O247" s="31">
        <v>9520</v>
      </c>
      <c r="P247" s="30">
        <v>575</v>
      </c>
      <c r="Q247" s="19">
        <v>320</v>
      </c>
      <c r="R247" s="19" t="s">
        <v>156</v>
      </c>
      <c r="S247" s="19">
        <v>4328</v>
      </c>
      <c r="T247" s="19">
        <v>301</v>
      </c>
      <c r="U247" s="19">
        <v>4143601</v>
      </c>
      <c r="V247" s="28" t="s">
        <v>607</v>
      </c>
    </row>
    <row r="248" s="1" customFormat="1" ht="13.5" spans="1:22">
      <c r="A248" s="19">
        <v>258</v>
      </c>
      <c r="B248" s="20">
        <v>43304.7297106481</v>
      </c>
      <c r="C248" s="21">
        <v>43304</v>
      </c>
      <c r="D248" s="19">
        <v>30028975</v>
      </c>
      <c r="E248" s="22">
        <v>517</v>
      </c>
      <c r="F248" s="23">
        <v>52</v>
      </c>
      <c r="G248" s="19">
        <v>803371392</v>
      </c>
      <c r="H248" s="19">
        <v>158954</v>
      </c>
      <c r="I248" s="28" t="s">
        <v>558</v>
      </c>
      <c r="J248" s="19">
        <v>4</v>
      </c>
      <c r="K248" s="19">
        <v>406</v>
      </c>
      <c r="L248" s="19">
        <v>40601</v>
      </c>
      <c r="M248" s="29">
        <v>2</v>
      </c>
      <c r="N248" s="30">
        <v>26</v>
      </c>
      <c r="O248" s="31">
        <v>52</v>
      </c>
      <c r="P248" s="30">
        <v>22.08</v>
      </c>
      <c r="Q248" s="19">
        <v>7.84</v>
      </c>
      <c r="R248" s="19" t="s">
        <v>156</v>
      </c>
      <c r="S248" s="19">
        <v>4438</v>
      </c>
      <c r="T248" s="19">
        <v>301</v>
      </c>
      <c r="U248" s="19">
        <v>4157772</v>
      </c>
      <c r="V248" s="28" t="s">
        <v>638</v>
      </c>
    </row>
    <row r="249" s="1" customFormat="1" ht="13.5" spans="1:22">
      <c r="A249" s="19">
        <v>126</v>
      </c>
      <c r="B249" s="20">
        <v>43304.7299537037</v>
      </c>
      <c r="C249" s="21">
        <v>43304</v>
      </c>
      <c r="D249" s="19">
        <v>30029032</v>
      </c>
      <c r="E249" s="22">
        <v>517</v>
      </c>
      <c r="F249" s="23">
        <v>52</v>
      </c>
      <c r="G249" s="19">
        <v>803371474</v>
      </c>
      <c r="H249" s="19">
        <v>158954</v>
      </c>
      <c r="I249" s="28" t="s">
        <v>558</v>
      </c>
      <c r="J249" s="19">
        <v>4</v>
      </c>
      <c r="K249" s="19">
        <v>406</v>
      </c>
      <c r="L249" s="19">
        <v>40601</v>
      </c>
      <c r="M249" s="29">
        <v>2</v>
      </c>
      <c r="N249" s="30">
        <v>26</v>
      </c>
      <c r="O249" s="31">
        <v>52</v>
      </c>
      <c r="P249" s="30">
        <v>22.08</v>
      </c>
      <c r="Q249" s="19">
        <v>7.84</v>
      </c>
      <c r="R249" s="19" t="s">
        <v>156</v>
      </c>
      <c r="S249" s="19">
        <v>4438</v>
      </c>
      <c r="T249" s="19">
        <v>301</v>
      </c>
      <c r="U249" s="19">
        <v>4157772</v>
      </c>
      <c r="V249" s="28" t="s">
        <v>638</v>
      </c>
    </row>
    <row r="250" s="1" customFormat="1" ht="13.5" spans="1:22">
      <c r="A250" s="19">
        <v>346</v>
      </c>
      <c r="B250" s="20">
        <v>43304.7301851852</v>
      </c>
      <c r="C250" s="21">
        <v>43304</v>
      </c>
      <c r="D250" s="19">
        <v>30029038</v>
      </c>
      <c r="E250" s="22">
        <v>371</v>
      </c>
      <c r="F250" s="23">
        <v>2380</v>
      </c>
      <c r="G250" s="19">
        <v>803371488</v>
      </c>
      <c r="H250" s="19">
        <v>115733</v>
      </c>
      <c r="I250" s="28" t="s">
        <v>606</v>
      </c>
      <c r="J250" s="19">
        <v>1</v>
      </c>
      <c r="K250" s="19">
        <v>118</v>
      </c>
      <c r="L250" s="19">
        <v>11801</v>
      </c>
      <c r="M250" s="29">
        <v>4</v>
      </c>
      <c r="N250" s="30">
        <v>595</v>
      </c>
      <c r="O250" s="31">
        <v>2380</v>
      </c>
      <c r="P250" s="30">
        <v>575</v>
      </c>
      <c r="Q250" s="19">
        <v>80</v>
      </c>
      <c r="R250" s="19" t="s">
        <v>156</v>
      </c>
      <c r="S250" s="19">
        <v>4328</v>
      </c>
      <c r="T250" s="19">
        <v>301</v>
      </c>
      <c r="U250" s="19">
        <v>4143601</v>
      </c>
      <c r="V250" s="28" t="s">
        <v>607</v>
      </c>
    </row>
    <row r="251" s="1" customFormat="1" ht="13.5" spans="1:22">
      <c r="A251" s="19">
        <v>25</v>
      </c>
      <c r="B251" s="20">
        <v>43304.7303009259</v>
      </c>
      <c r="C251" s="21">
        <v>43304</v>
      </c>
      <c r="D251" s="19">
        <v>30029042</v>
      </c>
      <c r="E251" s="22">
        <v>517</v>
      </c>
      <c r="F251" s="23">
        <v>26</v>
      </c>
      <c r="G251" s="19">
        <v>803371577</v>
      </c>
      <c r="H251" s="19">
        <v>158954</v>
      </c>
      <c r="I251" s="28" t="s">
        <v>558</v>
      </c>
      <c r="J251" s="19">
        <v>4</v>
      </c>
      <c r="K251" s="19">
        <v>406</v>
      </c>
      <c r="L251" s="19">
        <v>40601</v>
      </c>
      <c r="M251" s="29">
        <v>1</v>
      </c>
      <c r="N251" s="30">
        <v>26</v>
      </c>
      <c r="O251" s="31">
        <v>26</v>
      </c>
      <c r="P251" s="30">
        <v>22.08</v>
      </c>
      <c r="Q251" s="19">
        <v>3.92</v>
      </c>
      <c r="R251" s="19" t="s">
        <v>156</v>
      </c>
      <c r="S251" s="19">
        <v>4438</v>
      </c>
      <c r="T251" s="19">
        <v>301</v>
      </c>
      <c r="U251" s="19">
        <v>4157772</v>
      </c>
      <c r="V251" s="28" t="s">
        <v>638</v>
      </c>
    </row>
    <row r="252" s="1" customFormat="1" ht="13.5" spans="1:22">
      <c r="A252" s="19">
        <v>128</v>
      </c>
      <c r="B252" s="20">
        <v>43304.7316898148</v>
      </c>
      <c r="C252" s="21">
        <v>43304</v>
      </c>
      <c r="D252" s="19">
        <v>30029074</v>
      </c>
      <c r="E252" s="22">
        <v>385</v>
      </c>
      <c r="F252" s="23">
        <v>5355</v>
      </c>
      <c r="G252" s="19">
        <v>803372172</v>
      </c>
      <c r="H252" s="19">
        <v>115733</v>
      </c>
      <c r="I252" s="28" t="s">
        <v>606</v>
      </c>
      <c r="J252" s="19">
        <v>1</v>
      </c>
      <c r="K252" s="19">
        <v>118</v>
      </c>
      <c r="L252" s="19">
        <v>11801</v>
      </c>
      <c r="M252" s="29">
        <v>9</v>
      </c>
      <c r="N252" s="30">
        <v>595</v>
      </c>
      <c r="O252" s="31">
        <v>5355</v>
      </c>
      <c r="P252" s="30">
        <v>575</v>
      </c>
      <c r="Q252" s="19">
        <v>180</v>
      </c>
      <c r="R252" s="19" t="s">
        <v>156</v>
      </c>
      <c r="S252" s="19">
        <v>4328</v>
      </c>
      <c r="T252" s="19">
        <v>301</v>
      </c>
      <c r="U252" s="19">
        <v>4143601</v>
      </c>
      <c r="V252" s="28" t="s">
        <v>607</v>
      </c>
    </row>
    <row r="253" s="1" customFormat="1" ht="13.5" spans="1:22">
      <c r="A253" s="19">
        <v>124</v>
      </c>
      <c r="B253" s="20">
        <v>43304.7318634259</v>
      </c>
      <c r="C253" s="21">
        <v>43304</v>
      </c>
      <c r="D253" s="19">
        <v>30029078</v>
      </c>
      <c r="E253" s="22">
        <v>513</v>
      </c>
      <c r="F253" s="23">
        <v>-4760</v>
      </c>
      <c r="G253" s="19">
        <v>803372269</v>
      </c>
      <c r="H253" s="19">
        <v>115733</v>
      </c>
      <c r="I253" s="28" t="s">
        <v>606</v>
      </c>
      <c r="J253" s="19">
        <v>1</v>
      </c>
      <c r="K253" s="19">
        <v>118</v>
      </c>
      <c r="L253" s="19">
        <v>11801</v>
      </c>
      <c r="M253" s="29">
        <v>-8</v>
      </c>
      <c r="N253" s="30">
        <v>595</v>
      </c>
      <c r="O253" s="31">
        <v>-4760</v>
      </c>
      <c r="P253" s="30">
        <v>655</v>
      </c>
      <c r="Q253" s="19">
        <v>480</v>
      </c>
      <c r="R253" s="19" t="s">
        <v>156</v>
      </c>
      <c r="S253" s="19">
        <v>4438</v>
      </c>
      <c r="T253" s="19">
        <v>301</v>
      </c>
      <c r="U253" s="19">
        <v>4143602</v>
      </c>
      <c r="V253" s="28" t="s">
        <v>683</v>
      </c>
    </row>
    <row r="254" s="1" customFormat="1" ht="13.5" spans="1:22">
      <c r="A254" s="19">
        <v>81</v>
      </c>
      <c r="B254" s="20">
        <v>43304.7334143519</v>
      </c>
      <c r="C254" s="21">
        <v>43304</v>
      </c>
      <c r="D254" s="19">
        <v>30029108</v>
      </c>
      <c r="E254" s="22">
        <v>514</v>
      </c>
      <c r="F254" s="23">
        <v>1190</v>
      </c>
      <c r="G254" s="19">
        <v>803372588</v>
      </c>
      <c r="H254" s="19">
        <v>115733</v>
      </c>
      <c r="I254" s="28" t="s">
        <v>606</v>
      </c>
      <c r="J254" s="19">
        <v>1</v>
      </c>
      <c r="K254" s="19">
        <v>118</v>
      </c>
      <c r="L254" s="19">
        <v>11801</v>
      </c>
      <c r="M254" s="29">
        <v>2</v>
      </c>
      <c r="N254" s="30">
        <v>595</v>
      </c>
      <c r="O254" s="31">
        <v>1190</v>
      </c>
      <c r="P254" s="30">
        <v>575</v>
      </c>
      <c r="Q254" s="19">
        <v>40</v>
      </c>
      <c r="R254" s="19" t="s">
        <v>156</v>
      </c>
      <c r="S254" s="19">
        <v>4328</v>
      </c>
      <c r="T254" s="19">
        <v>301</v>
      </c>
      <c r="U254" s="19">
        <v>4143601</v>
      </c>
      <c r="V254" s="28" t="s">
        <v>607</v>
      </c>
    </row>
    <row r="255" s="1" customFormat="1" ht="13.5" spans="1:22">
      <c r="A255" s="19">
        <v>114</v>
      </c>
      <c r="B255" s="20">
        <v>43304.734837963</v>
      </c>
      <c r="C255" s="21">
        <v>43304</v>
      </c>
      <c r="D255" s="19">
        <v>30029148</v>
      </c>
      <c r="E255" s="22">
        <v>539</v>
      </c>
      <c r="F255" s="23">
        <v>3570</v>
      </c>
      <c r="G255" s="19">
        <v>803373169</v>
      </c>
      <c r="H255" s="19">
        <v>115733</v>
      </c>
      <c r="I255" s="28" t="s">
        <v>606</v>
      </c>
      <c r="J255" s="19">
        <v>1</v>
      </c>
      <c r="K255" s="19">
        <v>118</v>
      </c>
      <c r="L255" s="19">
        <v>11801</v>
      </c>
      <c r="M255" s="29">
        <v>6</v>
      </c>
      <c r="N255" s="30">
        <v>595</v>
      </c>
      <c r="O255" s="31">
        <v>3570</v>
      </c>
      <c r="P255" s="30">
        <v>575</v>
      </c>
      <c r="Q255" s="19">
        <v>120</v>
      </c>
      <c r="R255" s="19" t="s">
        <v>156</v>
      </c>
      <c r="S255" s="19">
        <v>4328</v>
      </c>
      <c r="T255" s="19">
        <v>301</v>
      </c>
      <c r="U255" s="19">
        <v>4143601</v>
      </c>
      <c r="V255" s="28" t="s">
        <v>607</v>
      </c>
    </row>
    <row r="256" s="1" customFormat="1" ht="13.5" spans="1:22">
      <c r="A256" s="19">
        <v>310</v>
      </c>
      <c r="B256" s="20">
        <v>43304.7362384259</v>
      </c>
      <c r="C256" s="21">
        <v>43304</v>
      </c>
      <c r="D256" s="19">
        <v>30029191</v>
      </c>
      <c r="E256" s="22">
        <v>737</v>
      </c>
      <c r="F256" s="23">
        <v>240</v>
      </c>
      <c r="G256" s="19">
        <v>803374247</v>
      </c>
      <c r="H256" s="19">
        <v>148955</v>
      </c>
      <c r="I256" s="28" t="s">
        <v>564</v>
      </c>
      <c r="J256" s="19">
        <v>1</v>
      </c>
      <c r="K256" s="19">
        <v>108</v>
      </c>
      <c r="L256" s="19">
        <v>10802</v>
      </c>
      <c r="M256" s="29">
        <v>2</v>
      </c>
      <c r="N256" s="30">
        <v>120</v>
      </c>
      <c r="O256" s="31">
        <v>240</v>
      </c>
      <c r="P256" s="30">
        <v>119.63</v>
      </c>
      <c r="Q256" s="19">
        <v>0.74</v>
      </c>
      <c r="R256" s="19" t="s">
        <v>156</v>
      </c>
      <c r="S256" s="19">
        <v>4438</v>
      </c>
      <c r="T256" s="19">
        <v>301</v>
      </c>
      <c r="U256" s="19">
        <v>4151952</v>
      </c>
      <c r="V256" s="28" t="s">
        <v>565</v>
      </c>
    </row>
    <row r="257" s="1" customFormat="1" ht="13.5" spans="1:22">
      <c r="A257" s="19">
        <v>32</v>
      </c>
      <c r="B257" s="20">
        <v>43304.7369444444</v>
      </c>
      <c r="C257" s="21">
        <v>43304</v>
      </c>
      <c r="D257" s="19">
        <v>30029216</v>
      </c>
      <c r="E257" s="22">
        <v>737</v>
      </c>
      <c r="F257" s="23">
        <v>240</v>
      </c>
      <c r="G257" s="19">
        <v>803374719</v>
      </c>
      <c r="H257" s="19">
        <v>148955</v>
      </c>
      <c r="I257" s="28" t="s">
        <v>564</v>
      </c>
      <c r="J257" s="19">
        <v>1</v>
      </c>
      <c r="K257" s="19">
        <v>108</v>
      </c>
      <c r="L257" s="19">
        <v>10802</v>
      </c>
      <c r="M257" s="29">
        <v>1</v>
      </c>
      <c r="N257" s="30">
        <v>120</v>
      </c>
      <c r="O257" s="31">
        <v>120</v>
      </c>
      <c r="P257" s="30">
        <v>120</v>
      </c>
      <c r="Q257" s="19">
        <v>0</v>
      </c>
      <c r="R257" s="19" t="s">
        <v>156</v>
      </c>
      <c r="S257" s="19">
        <v>4438</v>
      </c>
      <c r="T257" s="19">
        <v>301</v>
      </c>
      <c r="U257" s="19">
        <v>4101625</v>
      </c>
      <c r="V257" s="28" t="s">
        <v>684</v>
      </c>
    </row>
    <row r="258" s="1" customFormat="1" ht="13.5" spans="1:22">
      <c r="A258" s="19">
        <v>33</v>
      </c>
      <c r="B258" s="20">
        <v>43304.7369444444</v>
      </c>
      <c r="C258" s="21">
        <v>43304</v>
      </c>
      <c r="D258" s="19">
        <v>30029216</v>
      </c>
      <c r="E258" s="22">
        <v>737</v>
      </c>
      <c r="F258" s="23">
        <v>240</v>
      </c>
      <c r="G258" s="19">
        <v>803374765</v>
      </c>
      <c r="H258" s="19">
        <v>148955</v>
      </c>
      <c r="I258" s="28" t="s">
        <v>564</v>
      </c>
      <c r="J258" s="19">
        <v>1</v>
      </c>
      <c r="K258" s="19">
        <v>108</v>
      </c>
      <c r="L258" s="19">
        <v>10802</v>
      </c>
      <c r="M258" s="29">
        <v>1</v>
      </c>
      <c r="N258" s="30">
        <v>120</v>
      </c>
      <c r="O258" s="31">
        <v>120</v>
      </c>
      <c r="P258" s="30">
        <v>119.63</v>
      </c>
      <c r="Q258" s="19">
        <v>0.37</v>
      </c>
      <c r="R258" s="19" t="s">
        <v>156</v>
      </c>
      <c r="S258" s="19">
        <v>4438</v>
      </c>
      <c r="T258" s="19">
        <v>301</v>
      </c>
      <c r="U258" s="19">
        <v>4139167</v>
      </c>
      <c r="V258" s="28" t="s">
        <v>685</v>
      </c>
    </row>
    <row r="259" s="1" customFormat="1" ht="13.5" spans="1:22">
      <c r="A259" s="19">
        <v>339</v>
      </c>
      <c r="B259" s="20">
        <v>43304.7373263889</v>
      </c>
      <c r="C259" s="21">
        <v>43304</v>
      </c>
      <c r="D259" s="19">
        <v>30029221</v>
      </c>
      <c r="E259" s="22">
        <v>591</v>
      </c>
      <c r="F259" s="23">
        <v>7140</v>
      </c>
      <c r="G259" s="19">
        <v>803375002</v>
      </c>
      <c r="H259" s="19">
        <v>115733</v>
      </c>
      <c r="I259" s="28" t="s">
        <v>606</v>
      </c>
      <c r="J259" s="19">
        <v>1</v>
      </c>
      <c r="K259" s="19">
        <v>118</v>
      </c>
      <c r="L259" s="19">
        <v>11801</v>
      </c>
      <c r="M259" s="29">
        <v>12</v>
      </c>
      <c r="N259" s="30">
        <v>595</v>
      </c>
      <c r="O259" s="31">
        <v>7140</v>
      </c>
      <c r="P259" s="30">
        <v>575</v>
      </c>
      <c r="Q259" s="19">
        <v>240</v>
      </c>
      <c r="R259" s="19" t="s">
        <v>156</v>
      </c>
      <c r="S259" s="19">
        <v>4328</v>
      </c>
      <c r="T259" s="19">
        <v>301</v>
      </c>
      <c r="U259" s="19">
        <v>4143601</v>
      </c>
      <c r="V259" s="28" t="s">
        <v>607</v>
      </c>
    </row>
    <row r="260" s="1" customFormat="1" ht="13.5" spans="1:22">
      <c r="A260" s="19">
        <v>267</v>
      </c>
      <c r="B260" s="20">
        <v>43304.737337963</v>
      </c>
      <c r="C260" s="21">
        <v>43304</v>
      </c>
      <c r="D260" s="19">
        <v>30029222</v>
      </c>
      <c r="E260" s="22">
        <v>737</v>
      </c>
      <c r="F260" s="23">
        <v>240</v>
      </c>
      <c r="G260" s="19">
        <v>803375101</v>
      </c>
      <c r="H260" s="19">
        <v>148955</v>
      </c>
      <c r="I260" s="28" t="s">
        <v>564</v>
      </c>
      <c r="J260" s="19">
        <v>1</v>
      </c>
      <c r="K260" s="19">
        <v>108</v>
      </c>
      <c r="L260" s="19">
        <v>10802</v>
      </c>
      <c r="M260" s="29">
        <v>1</v>
      </c>
      <c r="N260" s="30">
        <v>120</v>
      </c>
      <c r="O260" s="31">
        <v>120</v>
      </c>
      <c r="P260" s="30">
        <v>120</v>
      </c>
      <c r="Q260" s="19">
        <v>0</v>
      </c>
      <c r="R260" s="19" t="s">
        <v>156</v>
      </c>
      <c r="S260" s="19">
        <v>4438</v>
      </c>
      <c r="T260" s="19">
        <v>301</v>
      </c>
      <c r="U260" s="19">
        <v>4159520</v>
      </c>
      <c r="V260" s="28" t="s">
        <v>686</v>
      </c>
    </row>
    <row r="261" s="1" customFormat="1" ht="13.5" spans="1:22">
      <c r="A261" s="19">
        <v>268</v>
      </c>
      <c r="B261" s="20">
        <v>43304.737337963</v>
      </c>
      <c r="C261" s="21">
        <v>43304</v>
      </c>
      <c r="D261" s="19">
        <v>30029222</v>
      </c>
      <c r="E261" s="22">
        <v>737</v>
      </c>
      <c r="F261" s="23">
        <v>240</v>
      </c>
      <c r="G261" s="19">
        <v>803375114</v>
      </c>
      <c r="H261" s="19">
        <v>148955</v>
      </c>
      <c r="I261" s="28" t="s">
        <v>564</v>
      </c>
      <c r="J261" s="19">
        <v>1</v>
      </c>
      <c r="K261" s="19">
        <v>108</v>
      </c>
      <c r="L261" s="19">
        <v>10802</v>
      </c>
      <c r="M261" s="29">
        <v>1</v>
      </c>
      <c r="N261" s="30">
        <v>120</v>
      </c>
      <c r="O261" s="31">
        <v>120</v>
      </c>
      <c r="P261" s="30">
        <v>119.63</v>
      </c>
      <c r="Q261" s="19">
        <v>0.37</v>
      </c>
      <c r="R261" s="19" t="s">
        <v>156</v>
      </c>
      <c r="S261" s="19">
        <v>4438</v>
      </c>
      <c r="T261" s="19">
        <v>301</v>
      </c>
      <c r="U261" s="19">
        <v>4151952</v>
      </c>
      <c r="V261" s="28" t="s">
        <v>565</v>
      </c>
    </row>
    <row r="262" s="1" customFormat="1" ht="13.5" spans="1:22">
      <c r="A262" s="19">
        <v>218</v>
      </c>
      <c r="B262" s="20">
        <v>43304.7388310185</v>
      </c>
      <c r="C262" s="21">
        <v>43304</v>
      </c>
      <c r="D262" s="19">
        <v>30029253</v>
      </c>
      <c r="E262" s="22">
        <v>594</v>
      </c>
      <c r="F262" s="23">
        <v>2380</v>
      </c>
      <c r="G262" s="19">
        <v>803375415</v>
      </c>
      <c r="H262" s="19">
        <v>115733</v>
      </c>
      <c r="I262" s="28" t="s">
        <v>606</v>
      </c>
      <c r="J262" s="19">
        <v>1</v>
      </c>
      <c r="K262" s="19">
        <v>118</v>
      </c>
      <c r="L262" s="19">
        <v>11801</v>
      </c>
      <c r="M262" s="29">
        <v>2</v>
      </c>
      <c r="N262" s="30">
        <v>595</v>
      </c>
      <c r="O262" s="31">
        <v>1190</v>
      </c>
      <c r="P262" s="30">
        <v>575</v>
      </c>
      <c r="Q262" s="19">
        <v>40</v>
      </c>
      <c r="R262" s="19" t="s">
        <v>156</v>
      </c>
      <c r="S262" s="19">
        <v>4328</v>
      </c>
      <c r="T262" s="19">
        <v>301</v>
      </c>
      <c r="U262" s="19">
        <v>4143604</v>
      </c>
      <c r="V262" s="28" t="s">
        <v>660</v>
      </c>
    </row>
    <row r="263" s="1" customFormat="1" ht="13.5" spans="1:22">
      <c r="A263" s="19">
        <v>219</v>
      </c>
      <c r="B263" s="20">
        <v>43304.7388310185</v>
      </c>
      <c r="C263" s="21">
        <v>43304</v>
      </c>
      <c r="D263" s="19">
        <v>30029253</v>
      </c>
      <c r="E263" s="22">
        <v>594</v>
      </c>
      <c r="F263" s="23">
        <v>2380</v>
      </c>
      <c r="G263" s="19">
        <v>803375350</v>
      </c>
      <c r="H263" s="19">
        <v>115733</v>
      </c>
      <c r="I263" s="28" t="s">
        <v>606</v>
      </c>
      <c r="J263" s="19">
        <v>1</v>
      </c>
      <c r="K263" s="19">
        <v>118</v>
      </c>
      <c r="L263" s="19">
        <v>11801</v>
      </c>
      <c r="M263" s="29">
        <v>2</v>
      </c>
      <c r="N263" s="30">
        <v>595</v>
      </c>
      <c r="O263" s="31">
        <v>1190</v>
      </c>
      <c r="P263" s="30">
        <v>575</v>
      </c>
      <c r="Q263" s="19">
        <v>40</v>
      </c>
      <c r="R263" s="19" t="s">
        <v>156</v>
      </c>
      <c r="S263" s="19">
        <v>4328</v>
      </c>
      <c r="T263" s="19">
        <v>301</v>
      </c>
      <c r="U263" s="19">
        <v>4143601</v>
      </c>
      <c r="V263" s="28" t="s">
        <v>607</v>
      </c>
    </row>
    <row r="264" s="1" customFormat="1" ht="13.5" spans="1:22">
      <c r="A264" s="19">
        <v>171</v>
      </c>
      <c r="B264" s="20">
        <v>43304.7393055556</v>
      </c>
      <c r="C264" s="21">
        <v>43304</v>
      </c>
      <c r="D264" s="19">
        <v>30029277</v>
      </c>
      <c r="E264" s="22">
        <v>515</v>
      </c>
      <c r="F264" s="23">
        <v>24</v>
      </c>
      <c r="G264" s="19">
        <v>803375590</v>
      </c>
      <c r="H264" s="19">
        <v>124630</v>
      </c>
      <c r="I264" s="28" t="s">
        <v>583</v>
      </c>
      <c r="J264" s="19">
        <v>2</v>
      </c>
      <c r="K264" s="19">
        <v>206</v>
      </c>
      <c r="L264" s="19">
        <v>20601</v>
      </c>
      <c r="M264" s="29">
        <v>1</v>
      </c>
      <c r="N264" s="30">
        <v>24</v>
      </c>
      <c r="O264" s="31">
        <v>24</v>
      </c>
      <c r="P264" s="30">
        <v>34</v>
      </c>
      <c r="Q264" s="19">
        <v>-10</v>
      </c>
      <c r="R264" s="19" t="s">
        <v>156</v>
      </c>
      <c r="S264" s="19">
        <v>4438</v>
      </c>
      <c r="T264" s="19">
        <v>301</v>
      </c>
      <c r="U264" s="19">
        <v>4135762</v>
      </c>
      <c r="V264" s="28" t="s">
        <v>680</v>
      </c>
    </row>
    <row r="265" s="1" customFormat="1" ht="13.5" spans="1:22">
      <c r="A265" s="19">
        <v>164</v>
      </c>
      <c r="B265" s="20">
        <v>43304.74</v>
      </c>
      <c r="C265" s="21">
        <v>43304</v>
      </c>
      <c r="D265" s="19">
        <v>30029292</v>
      </c>
      <c r="E265" s="22">
        <v>513</v>
      </c>
      <c r="F265" s="23">
        <v>1785</v>
      </c>
      <c r="G265" s="19">
        <v>803375838</v>
      </c>
      <c r="H265" s="19">
        <v>115733</v>
      </c>
      <c r="I265" s="28" t="s">
        <v>606</v>
      </c>
      <c r="J265" s="19">
        <v>1</v>
      </c>
      <c r="K265" s="19">
        <v>118</v>
      </c>
      <c r="L265" s="19">
        <v>11801</v>
      </c>
      <c r="M265" s="29">
        <v>3</v>
      </c>
      <c r="N265" s="30">
        <v>595</v>
      </c>
      <c r="O265" s="31">
        <v>1785</v>
      </c>
      <c r="P265" s="30">
        <v>575</v>
      </c>
      <c r="Q265" s="19">
        <v>60</v>
      </c>
      <c r="R265" s="19" t="s">
        <v>156</v>
      </c>
      <c r="S265" s="19">
        <v>4438</v>
      </c>
      <c r="T265" s="19">
        <v>301</v>
      </c>
      <c r="U265" s="19">
        <v>4143601</v>
      </c>
      <c r="V265" s="28" t="s">
        <v>607</v>
      </c>
    </row>
    <row r="266" s="1" customFormat="1" ht="13.5" spans="1:22">
      <c r="A266" s="19">
        <v>347</v>
      </c>
      <c r="B266" s="20">
        <v>43304.7400462963</v>
      </c>
      <c r="C266" s="21">
        <v>43304</v>
      </c>
      <c r="D266" s="19">
        <v>30029295</v>
      </c>
      <c r="E266" s="22">
        <v>515</v>
      </c>
      <c r="F266" s="23">
        <v>17.6</v>
      </c>
      <c r="G266" s="19">
        <v>803375875</v>
      </c>
      <c r="H266" s="19">
        <v>122331</v>
      </c>
      <c r="I266" s="28" t="s">
        <v>687</v>
      </c>
      <c r="J266" s="19">
        <v>5</v>
      </c>
      <c r="K266" s="19">
        <v>502</v>
      </c>
      <c r="L266" s="19">
        <v>50201</v>
      </c>
      <c r="M266" s="29">
        <v>1</v>
      </c>
      <c r="N266" s="30">
        <v>17.6</v>
      </c>
      <c r="O266" s="31">
        <v>17.6</v>
      </c>
      <c r="P266" s="30">
        <v>15.8</v>
      </c>
      <c r="Q266" s="19">
        <v>1.8</v>
      </c>
      <c r="R266" s="19" t="s">
        <v>156</v>
      </c>
      <c r="S266" s="19">
        <v>4438</v>
      </c>
      <c r="T266" s="19">
        <v>301</v>
      </c>
      <c r="U266" s="19">
        <v>4160576</v>
      </c>
      <c r="V266" s="28" t="s">
        <v>688</v>
      </c>
    </row>
    <row r="267" s="1" customFormat="1" ht="13.5" spans="1:22">
      <c r="A267" s="19">
        <v>165</v>
      </c>
      <c r="B267" s="20">
        <v>43304.7404398148</v>
      </c>
      <c r="C267" s="21">
        <v>43304</v>
      </c>
      <c r="D267" s="19">
        <v>30029306</v>
      </c>
      <c r="E267" s="22">
        <v>515</v>
      </c>
      <c r="F267" s="23">
        <v>17.6</v>
      </c>
      <c r="G267" s="19">
        <v>803376059</v>
      </c>
      <c r="H267" s="19">
        <v>122328</v>
      </c>
      <c r="I267" s="28" t="s">
        <v>687</v>
      </c>
      <c r="J267" s="19">
        <v>5</v>
      </c>
      <c r="K267" s="19">
        <v>502</v>
      </c>
      <c r="L267" s="19">
        <v>50201</v>
      </c>
      <c r="M267" s="29">
        <v>1</v>
      </c>
      <c r="N267" s="30">
        <v>17.6</v>
      </c>
      <c r="O267" s="31">
        <v>17.6</v>
      </c>
      <c r="P267" s="30">
        <v>15.8</v>
      </c>
      <c r="Q267" s="19">
        <v>1.8</v>
      </c>
      <c r="R267" s="19" t="s">
        <v>156</v>
      </c>
      <c r="S267" s="19">
        <v>4438</v>
      </c>
      <c r="T267" s="19">
        <v>301</v>
      </c>
      <c r="U267" s="19">
        <v>4151936</v>
      </c>
      <c r="V267" s="28" t="s">
        <v>689</v>
      </c>
    </row>
    <row r="268" s="1" customFormat="1" ht="13.5" spans="1:22">
      <c r="A268" s="19">
        <v>202</v>
      </c>
      <c r="B268" s="20">
        <v>43304.7407291667</v>
      </c>
      <c r="C268" s="21">
        <v>43304</v>
      </c>
      <c r="D268" s="19">
        <v>30029315</v>
      </c>
      <c r="E268" s="22">
        <v>743</v>
      </c>
      <c r="F268" s="23">
        <v>595</v>
      </c>
      <c r="G268" s="19">
        <v>803376118</v>
      </c>
      <c r="H268" s="19">
        <v>115733</v>
      </c>
      <c r="I268" s="28" t="s">
        <v>606</v>
      </c>
      <c r="J268" s="19">
        <v>1</v>
      </c>
      <c r="K268" s="19">
        <v>118</v>
      </c>
      <c r="L268" s="19">
        <v>11801</v>
      </c>
      <c r="M268" s="29">
        <v>1</v>
      </c>
      <c r="N268" s="30">
        <v>595</v>
      </c>
      <c r="O268" s="31">
        <v>595</v>
      </c>
      <c r="P268" s="30">
        <v>575</v>
      </c>
      <c r="Q268" s="19">
        <v>20</v>
      </c>
      <c r="R268" s="19" t="s">
        <v>156</v>
      </c>
      <c r="S268" s="19">
        <v>4438</v>
      </c>
      <c r="T268" s="19">
        <v>301</v>
      </c>
      <c r="U268" s="19">
        <v>4143604</v>
      </c>
      <c r="V268" s="28" t="s">
        <v>660</v>
      </c>
    </row>
    <row r="269" s="1" customFormat="1" ht="13.5" spans="1:22">
      <c r="A269" s="19">
        <v>73</v>
      </c>
      <c r="B269" s="20">
        <v>43304.7413425926</v>
      </c>
      <c r="C269" s="21">
        <v>43304</v>
      </c>
      <c r="D269" s="19">
        <v>30029329</v>
      </c>
      <c r="E269" s="22">
        <v>515</v>
      </c>
      <c r="F269" s="23">
        <v>7.1</v>
      </c>
      <c r="G269" s="19">
        <v>803376265</v>
      </c>
      <c r="H269" s="19">
        <v>135132</v>
      </c>
      <c r="I269" s="28" t="s">
        <v>383</v>
      </c>
      <c r="J269" s="19">
        <v>1</v>
      </c>
      <c r="K269" s="19">
        <v>102</v>
      </c>
      <c r="L269" s="19">
        <v>10201</v>
      </c>
      <c r="M269" s="29">
        <v>1</v>
      </c>
      <c r="N269" s="30">
        <v>7.1</v>
      </c>
      <c r="O269" s="31">
        <v>7.1</v>
      </c>
      <c r="P269" s="30">
        <v>5.3</v>
      </c>
      <c r="Q269" s="19">
        <v>1.8</v>
      </c>
      <c r="R269" s="19" t="s">
        <v>156</v>
      </c>
      <c r="S269" s="19">
        <v>4438</v>
      </c>
      <c r="T269" s="19">
        <v>301</v>
      </c>
      <c r="U269" s="19">
        <v>4138640</v>
      </c>
      <c r="V269" s="28" t="s">
        <v>690</v>
      </c>
    </row>
    <row r="270" s="1" customFormat="1" ht="13.5" spans="1:22">
      <c r="A270" s="19">
        <v>256</v>
      </c>
      <c r="B270" s="20">
        <v>43304.7413657407</v>
      </c>
      <c r="C270" s="21">
        <v>43304</v>
      </c>
      <c r="D270" s="19">
        <v>30029331</v>
      </c>
      <c r="E270" s="22">
        <v>598</v>
      </c>
      <c r="F270" s="23">
        <v>595</v>
      </c>
      <c r="G270" s="19">
        <v>803376390</v>
      </c>
      <c r="H270" s="19">
        <v>115733</v>
      </c>
      <c r="I270" s="28" t="s">
        <v>606</v>
      </c>
      <c r="J270" s="19">
        <v>1</v>
      </c>
      <c r="K270" s="19">
        <v>118</v>
      </c>
      <c r="L270" s="19">
        <v>11801</v>
      </c>
      <c r="M270" s="29">
        <v>1</v>
      </c>
      <c r="N270" s="30">
        <v>595</v>
      </c>
      <c r="O270" s="31">
        <v>595</v>
      </c>
      <c r="P270" s="30">
        <v>575</v>
      </c>
      <c r="Q270" s="19">
        <v>20</v>
      </c>
      <c r="R270" s="19" t="s">
        <v>156</v>
      </c>
      <c r="S270" s="19">
        <v>4438</v>
      </c>
      <c r="T270" s="19">
        <v>301</v>
      </c>
      <c r="U270" s="19">
        <v>4143604</v>
      </c>
      <c r="V270" s="28" t="s">
        <v>660</v>
      </c>
    </row>
    <row r="271" s="1" customFormat="1" ht="13.5" spans="1:22">
      <c r="A271" s="19">
        <v>314</v>
      </c>
      <c r="B271" s="20">
        <v>43304.7417013889</v>
      </c>
      <c r="C271" s="21">
        <v>43304</v>
      </c>
      <c r="D271" s="19">
        <v>30029343</v>
      </c>
      <c r="E271" s="22">
        <v>515</v>
      </c>
      <c r="F271" s="23">
        <v>7.1</v>
      </c>
      <c r="G271" s="19">
        <v>803376651</v>
      </c>
      <c r="H271" s="19">
        <v>135132</v>
      </c>
      <c r="I271" s="28" t="s">
        <v>383</v>
      </c>
      <c r="J271" s="19">
        <v>1</v>
      </c>
      <c r="K271" s="19">
        <v>102</v>
      </c>
      <c r="L271" s="19">
        <v>10201</v>
      </c>
      <c r="M271" s="29">
        <v>1</v>
      </c>
      <c r="N271" s="30">
        <v>7.1</v>
      </c>
      <c r="O271" s="31">
        <v>7.1</v>
      </c>
      <c r="P271" s="30">
        <v>5.3</v>
      </c>
      <c r="Q271" s="19">
        <v>1.8</v>
      </c>
      <c r="R271" s="19" t="s">
        <v>156</v>
      </c>
      <c r="S271" s="19">
        <v>4438</v>
      </c>
      <c r="T271" s="19">
        <v>301</v>
      </c>
      <c r="U271" s="19">
        <v>4138640</v>
      </c>
      <c r="V271" s="28" t="s">
        <v>690</v>
      </c>
    </row>
    <row r="272" s="1" customFormat="1" ht="13.5" spans="1:22">
      <c r="A272" s="19">
        <v>132</v>
      </c>
      <c r="B272" s="20">
        <v>43304.7418981481</v>
      </c>
      <c r="C272" s="21">
        <v>43304</v>
      </c>
      <c r="D272" s="19">
        <v>30029347</v>
      </c>
      <c r="E272" s="22">
        <v>515</v>
      </c>
      <c r="F272" s="23">
        <v>7.1</v>
      </c>
      <c r="G272" s="19">
        <v>803376975</v>
      </c>
      <c r="H272" s="19">
        <v>135132</v>
      </c>
      <c r="I272" s="28" t="s">
        <v>383</v>
      </c>
      <c r="J272" s="19">
        <v>1</v>
      </c>
      <c r="K272" s="19">
        <v>102</v>
      </c>
      <c r="L272" s="19">
        <v>10201</v>
      </c>
      <c r="M272" s="29">
        <v>1</v>
      </c>
      <c r="N272" s="30">
        <v>7.1</v>
      </c>
      <c r="O272" s="31">
        <v>7.1</v>
      </c>
      <c r="P272" s="30">
        <v>5.3</v>
      </c>
      <c r="Q272" s="19">
        <v>1.8</v>
      </c>
      <c r="R272" s="19" t="s">
        <v>156</v>
      </c>
      <c r="S272" s="19">
        <v>4438</v>
      </c>
      <c r="T272" s="19">
        <v>301</v>
      </c>
      <c r="U272" s="19">
        <v>4138640</v>
      </c>
      <c r="V272" s="28" t="s">
        <v>690</v>
      </c>
    </row>
    <row r="273" s="1" customFormat="1" ht="13.5" spans="1:22">
      <c r="A273" s="19">
        <v>125</v>
      </c>
      <c r="B273" s="20">
        <v>43304.7426388889</v>
      </c>
      <c r="C273" s="21">
        <v>43304</v>
      </c>
      <c r="D273" s="19">
        <v>30029375</v>
      </c>
      <c r="E273" s="22">
        <v>515</v>
      </c>
      <c r="F273" s="23">
        <v>14.7</v>
      </c>
      <c r="G273" s="19">
        <v>803377401</v>
      </c>
      <c r="H273" s="19">
        <v>35100</v>
      </c>
      <c r="I273" s="28" t="s">
        <v>410</v>
      </c>
      <c r="J273" s="19">
        <v>1</v>
      </c>
      <c r="K273" s="19">
        <v>105</v>
      </c>
      <c r="L273" s="19">
        <v>10503</v>
      </c>
      <c r="M273" s="29">
        <v>1</v>
      </c>
      <c r="N273" s="30">
        <v>14.7</v>
      </c>
      <c r="O273" s="31">
        <v>14.7</v>
      </c>
      <c r="P273" s="30">
        <v>12.5</v>
      </c>
      <c r="Q273" s="19">
        <v>2.2</v>
      </c>
      <c r="R273" s="19" t="s">
        <v>156</v>
      </c>
      <c r="S273" s="19">
        <v>4438</v>
      </c>
      <c r="T273" s="19">
        <v>301</v>
      </c>
      <c r="U273" s="19">
        <v>4157708</v>
      </c>
      <c r="V273" s="28" t="s">
        <v>417</v>
      </c>
    </row>
    <row r="274" s="1" customFormat="1" ht="13.5" spans="1:22">
      <c r="A274" s="19">
        <v>70</v>
      </c>
      <c r="B274" s="20">
        <v>43304.7427777778</v>
      </c>
      <c r="C274" s="21">
        <v>43304</v>
      </c>
      <c r="D274" s="19">
        <v>30029379</v>
      </c>
      <c r="E274" s="22">
        <v>720</v>
      </c>
      <c r="F274" s="23">
        <v>5355</v>
      </c>
      <c r="G274" s="19">
        <v>803377385</v>
      </c>
      <c r="H274" s="19">
        <v>115733</v>
      </c>
      <c r="I274" s="28" t="s">
        <v>606</v>
      </c>
      <c r="J274" s="19">
        <v>1</v>
      </c>
      <c r="K274" s="19">
        <v>118</v>
      </c>
      <c r="L274" s="19">
        <v>11801</v>
      </c>
      <c r="M274" s="29">
        <v>9</v>
      </c>
      <c r="N274" s="30">
        <v>595</v>
      </c>
      <c r="O274" s="31">
        <v>5355</v>
      </c>
      <c r="P274" s="30">
        <v>575</v>
      </c>
      <c r="Q274" s="19">
        <v>180</v>
      </c>
      <c r="R274" s="19" t="s">
        <v>156</v>
      </c>
      <c r="S274" s="19">
        <v>4328</v>
      </c>
      <c r="T274" s="19">
        <v>301</v>
      </c>
      <c r="U274" s="19">
        <v>4143601</v>
      </c>
      <c r="V274" s="28" t="s">
        <v>607</v>
      </c>
    </row>
    <row r="275" s="1" customFormat="1" ht="13.5" spans="1:22">
      <c r="A275" s="19">
        <v>215</v>
      </c>
      <c r="B275" s="20">
        <v>43304.7430092593</v>
      </c>
      <c r="C275" s="21">
        <v>43304</v>
      </c>
      <c r="D275" s="19">
        <v>30029388</v>
      </c>
      <c r="E275" s="22">
        <v>515</v>
      </c>
      <c r="F275" s="23">
        <v>14.7</v>
      </c>
      <c r="G275" s="19">
        <v>803377740</v>
      </c>
      <c r="H275" s="19">
        <v>35100</v>
      </c>
      <c r="I275" s="28" t="s">
        <v>410</v>
      </c>
      <c r="J275" s="19">
        <v>1</v>
      </c>
      <c r="K275" s="19">
        <v>105</v>
      </c>
      <c r="L275" s="19">
        <v>10503</v>
      </c>
      <c r="M275" s="29">
        <v>1</v>
      </c>
      <c r="N275" s="30">
        <v>14.7</v>
      </c>
      <c r="O275" s="31">
        <v>14.7</v>
      </c>
      <c r="P275" s="30">
        <v>12.5</v>
      </c>
      <c r="Q275" s="19">
        <v>2.2</v>
      </c>
      <c r="R275" s="19" t="s">
        <v>156</v>
      </c>
      <c r="S275" s="19">
        <v>4438</v>
      </c>
      <c r="T275" s="19">
        <v>301</v>
      </c>
      <c r="U275" s="19">
        <v>4157708</v>
      </c>
      <c r="V275" s="28" t="s">
        <v>417</v>
      </c>
    </row>
    <row r="276" s="1" customFormat="1" ht="13.5" spans="1:22">
      <c r="A276" s="19">
        <v>71</v>
      </c>
      <c r="B276" s="20">
        <v>43304.743587963</v>
      </c>
      <c r="C276" s="21">
        <v>43304</v>
      </c>
      <c r="D276" s="19">
        <v>30029409</v>
      </c>
      <c r="E276" s="22">
        <v>515</v>
      </c>
      <c r="F276" s="23">
        <v>26.4</v>
      </c>
      <c r="G276" s="19">
        <v>803377848</v>
      </c>
      <c r="H276" s="19">
        <v>161931</v>
      </c>
      <c r="I276" s="28" t="s">
        <v>568</v>
      </c>
      <c r="J276" s="19">
        <v>7</v>
      </c>
      <c r="K276" s="19">
        <v>702</v>
      </c>
      <c r="L276" s="19">
        <v>70211</v>
      </c>
      <c r="M276" s="29">
        <v>1</v>
      </c>
      <c r="N276" s="30">
        <v>26.4</v>
      </c>
      <c r="O276" s="31">
        <v>26.4</v>
      </c>
      <c r="P276" s="30">
        <v>19.8</v>
      </c>
      <c r="Q276" s="19">
        <v>6.6</v>
      </c>
      <c r="R276" s="19" t="s">
        <v>156</v>
      </c>
      <c r="S276" s="19">
        <v>4438</v>
      </c>
      <c r="T276" s="19">
        <v>301</v>
      </c>
      <c r="U276" s="19">
        <v>4154996</v>
      </c>
      <c r="V276" s="28" t="s">
        <v>691</v>
      </c>
    </row>
    <row r="277" s="1" customFormat="1" ht="13.5" spans="1:22">
      <c r="A277" s="19">
        <v>133</v>
      </c>
      <c r="B277" s="20">
        <v>43304.7437962963</v>
      </c>
      <c r="C277" s="21">
        <v>43304</v>
      </c>
      <c r="D277" s="19">
        <v>30029413</v>
      </c>
      <c r="E277" s="22">
        <v>721</v>
      </c>
      <c r="F277" s="23">
        <v>5950</v>
      </c>
      <c r="G277" s="19">
        <v>803377916</v>
      </c>
      <c r="H277" s="19">
        <v>115733</v>
      </c>
      <c r="I277" s="28" t="s">
        <v>606</v>
      </c>
      <c r="J277" s="19">
        <v>1</v>
      </c>
      <c r="K277" s="19">
        <v>118</v>
      </c>
      <c r="L277" s="19">
        <v>11801</v>
      </c>
      <c r="M277" s="29">
        <v>7</v>
      </c>
      <c r="N277" s="30">
        <v>595</v>
      </c>
      <c r="O277" s="31">
        <v>4165</v>
      </c>
      <c r="P277" s="30">
        <v>575</v>
      </c>
      <c r="Q277" s="19">
        <v>140</v>
      </c>
      <c r="R277" s="19" t="s">
        <v>156</v>
      </c>
      <c r="S277" s="19">
        <v>4328</v>
      </c>
      <c r="T277" s="19">
        <v>301</v>
      </c>
      <c r="U277" s="19">
        <v>4143601</v>
      </c>
      <c r="V277" s="28" t="s">
        <v>607</v>
      </c>
    </row>
    <row r="278" s="1" customFormat="1" ht="13.5" spans="1:22">
      <c r="A278" s="19">
        <v>134</v>
      </c>
      <c r="B278" s="20">
        <v>43304.7437962963</v>
      </c>
      <c r="C278" s="21">
        <v>43304</v>
      </c>
      <c r="D278" s="19">
        <v>30029413</v>
      </c>
      <c r="E278" s="22">
        <v>721</v>
      </c>
      <c r="F278" s="23">
        <v>5950</v>
      </c>
      <c r="G278" s="19">
        <v>803377978</v>
      </c>
      <c r="H278" s="19">
        <v>115733</v>
      </c>
      <c r="I278" s="28" t="s">
        <v>606</v>
      </c>
      <c r="J278" s="19">
        <v>1</v>
      </c>
      <c r="K278" s="19">
        <v>118</v>
      </c>
      <c r="L278" s="19">
        <v>11801</v>
      </c>
      <c r="M278" s="29">
        <v>3</v>
      </c>
      <c r="N278" s="30">
        <v>595</v>
      </c>
      <c r="O278" s="31">
        <v>1785</v>
      </c>
      <c r="P278" s="30">
        <v>575</v>
      </c>
      <c r="Q278" s="19">
        <v>60</v>
      </c>
      <c r="R278" s="19" t="s">
        <v>156</v>
      </c>
      <c r="S278" s="19">
        <v>4328</v>
      </c>
      <c r="T278" s="19">
        <v>301</v>
      </c>
      <c r="U278" s="19">
        <v>4143604</v>
      </c>
      <c r="V278" s="28" t="s">
        <v>660</v>
      </c>
    </row>
    <row r="279" s="1" customFormat="1" ht="13.5" spans="1:22">
      <c r="A279" s="19">
        <v>338</v>
      </c>
      <c r="B279" s="20">
        <v>43304.7438888889</v>
      </c>
      <c r="C279" s="21">
        <v>43304</v>
      </c>
      <c r="D279" s="19">
        <v>30029414</v>
      </c>
      <c r="E279" s="22">
        <v>515</v>
      </c>
      <c r="F279" s="23">
        <v>26.4</v>
      </c>
      <c r="G279" s="19">
        <v>803378008</v>
      </c>
      <c r="H279" s="19">
        <v>161931</v>
      </c>
      <c r="I279" s="28" t="s">
        <v>568</v>
      </c>
      <c r="J279" s="19">
        <v>7</v>
      </c>
      <c r="K279" s="19">
        <v>702</v>
      </c>
      <c r="L279" s="19">
        <v>70211</v>
      </c>
      <c r="M279" s="29">
        <v>1</v>
      </c>
      <c r="N279" s="30">
        <v>26.4</v>
      </c>
      <c r="O279" s="31">
        <v>26.4</v>
      </c>
      <c r="P279" s="30">
        <v>19.8</v>
      </c>
      <c r="Q279" s="19">
        <v>6.6</v>
      </c>
      <c r="R279" s="19" t="s">
        <v>156</v>
      </c>
      <c r="S279" s="19">
        <v>4438</v>
      </c>
      <c r="T279" s="19">
        <v>301</v>
      </c>
      <c r="U279" s="19">
        <v>4154996</v>
      </c>
      <c r="V279" s="28" t="s">
        <v>691</v>
      </c>
    </row>
    <row r="280" s="1" customFormat="1" ht="13.5" spans="1:22">
      <c r="A280" s="19">
        <v>315</v>
      </c>
      <c r="B280" s="20">
        <v>43304.7454050926</v>
      </c>
      <c r="C280" s="21">
        <v>43304</v>
      </c>
      <c r="D280" s="19">
        <v>30029456</v>
      </c>
      <c r="E280" s="22">
        <v>308</v>
      </c>
      <c r="F280" s="23">
        <v>111.2</v>
      </c>
      <c r="G280" s="19">
        <v>803378372</v>
      </c>
      <c r="H280" s="19">
        <v>47683</v>
      </c>
      <c r="I280" s="28" t="s">
        <v>358</v>
      </c>
      <c r="J280" s="19">
        <v>1</v>
      </c>
      <c r="K280" s="19">
        <v>105</v>
      </c>
      <c r="L280" s="19">
        <v>10505</v>
      </c>
      <c r="M280" s="29">
        <v>8</v>
      </c>
      <c r="N280" s="30">
        <v>13.9</v>
      </c>
      <c r="O280" s="31">
        <v>111.2</v>
      </c>
      <c r="P280" s="30">
        <v>12.5</v>
      </c>
      <c r="Q280" s="19">
        <v>11.2</v>
      </c>
      <c r="R280" s="19" t="s">
        <v>156</v>
      </c>
      <c r="S280" s="19">
        <v>4438</v>
      </c>
      <c r="T280" s="19">
        <v>301</v>
      </c>
      <c r="U280" s="19">
        <v>4128560</v>
      </c>
      <c r="V280" s="28" t="s">
        <v>369</v>
      </c>
    </row>
    <row r="281" s="1" customFormat="1" ht="13.5" spans="1:22">
      <c r="A281" s="19">
        <v>277</v>
      </c>
      <c r="B281" s="20">
        <v>43304.7459722222</v>
      </c>
      <c r="C281" s="21">
        <v>43304</v>
      </c>
      <c r="D281" s="19">
        <v>30029473</v>
      </c>
      <c r="E281" s="22">
        <v>308</v>
      </c>
      <c r="F281" s="23">
        <v>24</v>
      </c>
      <c r="G281" s="19">
        <v>803378901</v>
      </c>
      <c r="H281" s="19">
        <v>124630</v>
      </c>
      <c r="I281" s="28" t="s">
        <v>583</v>
      </c>
      <c r="J281" s="19">
        <v>2</v>
      </c>
      <c r="K281" s="19">
        <v>206</v>
      </c>
      <c r="L281" s="19">
        <v>20601</v>
      </c>
      <c r="M281" s="29">
        <v>1</v>
      </c>
      <c r="N281" s="30">
        <v>24</v>
      </c>
      <c r="O281" s="31">
        <v>24</v>
      </c>
      <c r="P281" s="30">
        <v>34</v>
      </c>
      <c r="Q281" s="19">
        <v>-10</v>
      </c>
      <c r="R281" s="19" t="s">
        <v>156</v>
      </c>
      <c r="S281" s="19">
        <v>4438</v>
      </c>
      <c r="T281" s="19">
        <v>301</v>
      </c>
      <c r="U281" s="19">
        <v>4152910</v>
      </c>
      <c r="V281" s="28" t="s">
        <v>692</v>
      </c>
    </row>
    <row r="282" s="1" customFormat="1" ht="13.5" spans="1:22">
      <c r="A282" s="19">
        <v>227</v>
      </c>
      <c r="B282" s="20">
        <v>43304.7460532407</v>
      </c>
      <c r="C282" s="21">
        <v>43304</v>
      </c>
      <c r="D282" s="19">
        <v>30029478</v>
      </c>
      <c r="E282" s="22">
        <v>339</v>
      </c>
      <c r="F282" s="23">
        <v>1190</v>
      </c>
      <c r="G282" s="19">
        <v>803378659</v>
      </c>
      <c r="H282" s="19">
        <v>115733</v>
      </c>
      <c r="I282" s="28" t="s">
        <v>606</v>
      </c>
      <c r="J282" s="19">
        <v>1</v>
      </c>
      <c r="K282" s="19">
        <v>118</v>
      </c>
      <c r="L282" s="19">
        <v>11801</v>
      </c>
      <c r="M282" s="29">
        <v>2</v>
      </c>
      <c r="N282" s="30">
        <v>595</v>
      </c>
      <c r="O282" s="31">
        <v>1190</v>
      </c>
      <c r="P282" s="30">
        <v>575</v>
      </c>
      <c r="Q282" s="19">
        <v>40</v>
      </c>
      <c r="R282" s="19" t="s">
        <v>156</v>
      </c>
      <c r="S282" s="19">
        <v>4438</v>
      </c>
      <c r="T282" s="19">
        <v>301</v>
      </c>
      <c r="U282" s="19">
        <v>4143601</v>
      </c>
      <c r="V282" s="28" t="s">
        <v>607</v>
      </c>
    </row>
    <row r="283" s="1" customFormat="1" ht="13.5" spans="1:22">
      <c r="A283" s="19">
        <v>230</v>
      </c>
      <c r="B283" s="20">
        <v>43304.7461921296</v>
      </c>
      <c r="C283" s="21">
        <v>43304</v>
      </c>
      <c r="D283" s="19">
        <v>30029482</v>
      </c>
      <c r="E283" s="22">
        <v>308</v>
      </c>
      <c r="F283" s="23">
        <v>24</v>
      </c>
      <c r="G283" s="19">
        <v>803379289</v>
      </c>
      <c r="H283" s="19">
        <v>124630</v>
      </c>
      <c r="I283" s="28" t="s">
        <v>583</v>
      </c>
      <c r="J283" s="19">
        <v>2</v>
      </c>
      <c r="K283" s="19">
        <v>206</v>
      </c>
      <c r="L283" s="19">
        <v>20601</v>
      </c>
      <c r="M283" s="29">
        <v>1</v>
      </c>
      <c r="N283" s="30">
        <v>24</v>
      </c>
      <c r="O283" s="31">
        <v>24</v>
      </c>
      <c r="P283" s="30">
        <v>34</v>
      </c>
      <c r="Q283" s="19">
        <v>-10</v>
      </c>
      <c r="R283" s="19" t="s">
        <v>156</v>
      </c>
      <c r="S283" s="19">
        <v>4438</v>
      </c>
      <c r="T283" s="19">
        <v>301</v>
      </c>
      <c r="U283" s="19">
        <v>4135762</v>
      </c>
      <c r="V283" s="28" t="s">
        <v>680</v>
      </c>
    </row>
    <row r="284" s="1" customFormat="1" ht="13.5" spans="1:22">
      <c r="A284" s="19">
        <v>225</v>
      </c>
      <c r="B284" s="20">
        <v>43304.7465162037</v>
      </c>
      <c r="C284" s="21">
        <v>43304</v>
      </c>
      <c r="D284" s="19">
        <v>30029493</v>
      </c>
      <c r="E284" s="22">
        <v>308</v>
      </c>
      <c r="F284" s="23">
        <v>24</v>
      </c>
      <c r="G284" s="19">
        <v>803379377</v>
      </c>
      <c r="H284" s="19">
        <v>124630</v>
      </c>
      <c r="I284" s="28" t="s">
        <v>583</v>
      </c>
      <c r="J284" s="19">
        <v>2</v>
      </c>
      <c r="K284" s="19">
        <v>206</v>
      </c>
      <c r="L284" s="19">
        <v>20601</v>
      </c>
      <c r="M284" s="29">
        <v>1</v>
      </c>
      <c r="N284" s="30">
        <v>24</v>
      </c>
      <c r="O284" s="31">
        <v>24</v>
      </c>
      <c r="P284" s="30">
        <v>34</v>
      </c>
      <c r="Q284" s="19">
        <v>-10</v>
      </c>
      <c r="R284" s="19" t="s">
        <v>156</v>
      </c>
      <c r="S284" s="19">
        <v>4438</v>
      </c>
      <c r="T284" s="19">
        <v>301</v>
      </c>
      <c r="U284" s="19">
        <v>4152910</v>
      </c>
      <c r="V284" s="28" t="s">
        <v>692</v>
      </c>
    </row>
    <row r="285" s="1" customFormat="1" ht="13.5" spans="1:22">
      <c r="A285" s="19">
        <v>333</v>
      </c>
      <c r="B285" s="20">
        <v>43304.7469212963</v>
      </c>
      <c r="C285" s="21">
        <v>43304</v>
      </c>
      <c r="D285" s="19">
        <v>30029512</v>
      </c>
      <c r="E285" s="22">
        <v>311</v>
      </c>
      <c r="F285" s="23">
        <v>2380</v>
      </c>
      <c r="G285" s="19">
        <v>803379619</v>
      </c>
      <c r="H285" s="19">
        <v>115733</v>
      </c>
      <c r="I285" s="28" t="s">
        <v>606</v>
      </c>
      <c r="J285" s="19">
        <v>1</v>
      </c>
      <c r="K285" s="19">
        <v>118</v>
      </c>
      <c r="L285" s="19">
        <v>11801</v>
      </c>
      <c r="M285" s="29">
        <v>4</v>
      </c>
      <c r="N285" s="30">
        <v>595</v>
      </c>
      <c r="O285" s="31">
        <v>2380</v>
      </c>
      <c r="P285" s="30">
        <v>575</v>
      </c>
      <c r="Q285" s="19">
        <v>80</v>
      </c>
      <c r="R285" s="19" t="s">
        <v>156</v>
      </c>
      <c r="S285" s="19">
        <v>4438</v>
      </c>
      <c r="T285" s="19">
        <v>301</v>
      </c>
      <c r="U285" s="19">
        <v>4143601</v>
      </c>
      <c r="V285" s="28" t="s">
        <v>607</v>
      </c>
    </row>
    <row r="286" s="1" customFormat="1" ht="13.5" spans="1:22">
      <c r="A286" s="19">
        <v>172</v>
      </c>
      <c r="B286" s="20">
        <v>43304.7480787037</v>
      </c>
      <c r="C286" s="21">
        <v>43304</v>
      </c>
      <c r="D286" s="19">
        <v>30029542</v>
      </c>
      <c r="E286" s="22">
        <v>746</v>
      </c>
      <c r="F286" s="23">
        <v>1190</v>
      </c>
      <c r="G286" s="19">
        <v>803380150</v>
      </c>
      <c r="H286" s="19">
        <v>115733</v>
      </c>
      <c r="I286" s="28" t="s">
        <v>606</v>
      </c>
      <c r="J286" s="19">
        <v>1</v>
      </c>
      <c r="K286" s="19">
        <v>118</v>
      </c>
      <c r="L286" s="19">
        <v>11801</v>
      </c>
      <c r="M286" s="29">
        <v>2</v>
      </c>
      <c r="N286" s="30">
        <v>595</v>
      </c>
      <c r="O286" s="31">
        <v>1190</v>
      </c>
      <c r="P286" s="30">
        <v>575</v>
      </c>
      <c r="Q286" s="19">
        <v>40</v>
      </c>
      <c r="R286" s="19" t="s">
        <v>156</v>
      </c>
      <c r="S286" s="19">
        <v>4328</v>
      </c>
      <c r="T286" s="19">
        <v>301</v>
      </c>
      <c r="U286" s="19">
        <v>4143601</v>
      </c>
      <c r="V286" s="28" t="s">
        <v>607</v>
      </c>
    </row>
    <row r="287" s="1" customFormat="1" ht="13.5" spans="1:22">
      <c r="A287" s="19">
        <v>169</v>
      </c>
      <c r="B287" s="20">
        <v>43304.7490162037</v>
      </c>
      <c r="C287" s="21">
        <v>43304</v>
      </c>
      <c r="D287" s="19">
        <v>30029566</v>
      </c>
      <c r="E287" s="22">
        <v>710</v>
      </c>
      <c r="F287" s="23">
        <v>205.4</v>
      </c>
      <c r="G287" s="19">
        <v>803380348</v>
      </c>
      <c r="H287" s="19">
        <v>162305</v>
      </c>
      <c r="I287" s="28" t="s">
        <v>693</v>
      </c>
      <c r="J287" s="19">
        <v>3</v>
      </c>
      <c r="K287" s="19">
        <v>308</v>
      </c>
      <c r="L287" s="19">
        <v>30801</v>
      </c>
      <c r="M287" s="29">
        <v>1</v>
      </c>
      <c r="N287" s="30">
        <v>205.4</v>
      </c>
      <c r="O287" s="31">
        <v>205.4</v>
      </c>
      <c r="P287" s="30">
        <v>174.6</v>
      </c>
      <c r="Q287" s="19">
        <v>30.8</v>
      </c>
      <c r="R287" s="19" t="s">
        <v>156</v>
      </c>
      <c r="S287" s="19">
        <v>4438</v>
      </c>
      <c r="T287" s="19">
        <v>301</v>
      </c>
      <c r="U287" s="19">
        <v>4153658</v>
      </c>
      <c r="V287" s="28" t="s">
        <v>694</v>
      </c>
    </row>
    <row r="288" s="1" customFormat="1" ht="13.5" spans="1:22">
      <c r="A288" s="19">
        <v>76</v>
      </c>
      <c r="B288" s="20">
        <v>43304.7493981481</v>
      </c>
      <c r="C288" s="21">
        <v>43304</v>
      </c>
      <c r="D288" s="19">
        <v>30029577</v>
      </c>
      <c r="E288" s="22">
        <v>710</v>
      </c>
      <c r="F288" s="23">
        <v>205.4</v>
      </c>
      <c r="G288" s="19">
        <v>803380653</v>
      </c>
      <c r="H288" s="19">
        <v>162305</v>
      </c>
      <c r="I288" s="28" t="s">
        <v>693</v>
      </c>
      <c r="J288" s="19">
        <v>3</v>
      </c>
      <c r="K288" s="19">
        <v>308</v>
      </c>
      <c r="L288" s="19">
        <v>30801</v>
      </c>
      <c r="M288" s="29">
        <v>1</v>
      </c>
      <c r="N288" s="30">
        <v>205.4</v>
      </c>
      <c r="O288" s="31">
        <v>205.4</v>
      </c>
      <c r="P288" s="30">
        <v>174.6</v>
      </c>
      <c r="Q288" s="19">
        <v>30.8</v>
      </c>
      <c r="R288" s="19" t="s">
        <v>156</v>
      </c>
      <c r="S288" s="19">
        <v>4438</v>
      </c>
      <c r="T288" s="19">
        <v>301</v>
      </c>
      <c r="U288" s="19">
        <v>4156440</v>
      </c>
      <c r="V288" s="28" t="s">
        <v>695</v>
      </c>
    </row>
    <row r="289" s="1" customFormat="1" ht="13.5" spans="1:22">
      <c r="A289" s="19">
        <v>79</v>
      </c>
      <c r="B289" s="20">
        <v>43304.7501967593</v>
      </c>
      <c r="C289" s="21">
        <v>43304</v>
      </c>
      <c r="D289" s="19">
        <v>30029593</v>
      </c>
      <c r="E289" s="22">
        <v>710</v>
      </c>
      <c r="F289" s="23">
        <v>88.9</v>
      </c>
      <c r="G289" s="19">
        <v>803381145</v>
      </c>
      <c r="H289" s="19">
        <v>138325</v>
      </c>
      <c r="I289" s="28" t="s">
        <v>546</v>
      </c>
      <c r="J289" s="19">
        <v>3</v>
      </c>
      <c r="K289" s="19">
        <v>302</v>
      </c>
      <c r="L289" s="19">
        <v>30202</v>
      </c>
      <c r="M289" s="29">
        <v>1</v>
      </c>
      <c r="N289" s="30">
        <v>88.9</v>
      </c>
      <c r="O289" s="31">
        <v>88.9</v>
      </c>
      <c r="P289" s="30">
        <v>75.6</v>
      </c>
      <c r="Q289" s="19">
        <v>13.3</v>
      </c>
      <c r="R289" s="19" t="s">
        <v>156</v>
      </c>
      <c r="S289" s="19">
        <v>4438</v>
      </c>
      <c r="T289" s="19">
        <v>301</v>
      </c>
      <c r="U289" s="19">
        <v>4154903</v>
      </c>
      <c r="V289" s="28" t="s">
        <v>547</v>
      </c>
    </row>
    <row r="290" s="1" customFormat="1" ht="13.5" spans="1:22">
      <c r="A290" s="19">
        <v>308</v>
      </c>
      <c r="B290" s="20">
        <v>43304.7504861111</v>
      </c>
      <c r="C290" s="21">
        <v>43304</v>
      </c>
      <c r="D290" s="19">
        <v>30029597</v>
      </c>
      <c r="E290" s="22">
        <v>710</v>
      </c>
      <c r="F290" s="23">
        <v>88.9</v>
      </c>
      <c r="G290" s="19">
        <v>803381299</v>
      </c>
      <c r="H290" s="19">
        <v>138325</v>
      </c>
      <c r="I290" s="28" t="s">
        <v>546</v>
      </c>
      <c r="J290" s="19">
        <v>3</v>
      </c>
      <c r="K290" s="19">
        <v>302</v>
      </c>
      <c r="L290" s="19">
        <v>30202</v>
      </c>
      <c r="M290" s="29">
        <v>1</v>
      </c>
      <c r="N290" s="30">
        <v>88.9</v>
      </c>
      <c r="O290" s="31">
        <v>88.9</v>
      </c>
      <c r="P290" s="30">
        <v>75.6</v>
      </c>
      <c r="Q290" s="19">
        <v>13.3</v>
      </c>
      <c r="R290" s="19" t="s">
        <v>156</v>
      </c>
      <c r="S290" s="19">
        <v>4438</v>
      </c>
      <c r="T290" s="19">
        <v>301</v>
      </c>
      <c r="U290" s="19">
        <v>4154903</v>
      </c>
      <c r="V290" s="28" t="s">
        <v>547</v>
      </c>
    </row>
    <row r="291" s="1" customFormat="1" ht="13.5" spans="1:22">
      <c r="A291" s="19">
        <v>118</v>
      </c>
      <c r="B291" s="20">
        <v>43304.751724537</v>
      </c>
      <c r="C291" s="21">
        <v>43304</v>
      </c>
      <c r="D291" s="19">
        <v>30029627</v>
      </c>
      <c r="E291" s="22">
        <v>748</v>
      </c>
      <c r="F291" s="23">
        <v>1785</v>
      </c>
      <c r="G291" s="19">
        <v>803381719</v>
      </c>
      <c r="H291" s="19">
        <v>115733</v>
      </c>
      <c r="I291" s="28" t="s">
        <v>606</v>
      </c>
      <c r="J291" s="19">
        <v>1</v>
      </c>
      <c r="K291" s="19">
        <v>118</v>
      </c>
      <c r="L291" s="19">
        <v>11801</v>
      </c>
      <c r="M291" s="29">
        <v>3</v>
      </c>
      <c r="N291" s="30">
        <v>595</v>
      </c>
      <c r="O291" s="31">
        <v>1785</v>
      </c>
      <c r="P291" s="30">
        <v>575</v>
      </c>
      <c r="Q291" s="19">
        <v>60</v>
      </c>
      <c r="R291" s="19" t="s">
        <v>156</v>
      </c>
      <c r="S291" s="19">
        <v>4328</v>
      </c>
      <c r="T291" s="19">
        <v>301</v>
      </c>
      <c r="U291" s="19">
        <v>4143601</v>
      </c>
      <c r="V291" s="28" t="s">
        <v>607</v>
      </c>
    </row>
    <row r="292" s="1" customFormat="1" ht="13.5" spans="1:22">
      <c r="A292" s="19">
        <v>257</v>
      </c>
      <c r="B292" s="20">
        <v>43304.7531597222</v>
      </c>
      <c r="C292" s="21">
        <v>43304</v>
      </c>
      <c r="D292" s="19">
        <v>30029651</v>
      </c>
      <c r="E292" s="22">
        <v>102567</v>
      </c>
      <c r="F292" s="23">
        <v>3570</v>
      </c>
      <c r="G292" s="19">
        <v>803384459</v>
      </c>
      <c r="H292" s="19">
        <v>115733</v>
      </c>
      <c r="I292" s="28" t="s">
        <v>606</v>
      </c>
      <c r="J292" s="19">
        <v>1</v>
      </c>
      <c r="K292" s="19">
        <v>118</v>
      </c>
      <c r="L292" s="19">
        <v>11801</v>
      </c>
      <c r="M292" s="29">
        <v>6</v>
      </c>
      <c r="N292" s="30">
        <v>595</v>
      </c>
      <c r="O292" s="31">
        <v>3570</v>
      </c>
      <c r="P292" s="30">
        <v>575</v>
      </c>
      <c r="Q292" s="19">
        <v>120</v>
      </c>
      <c r="R292" s="19" t="s">
        <v>156</v>
      </c>
      <c r="S292" s="19">
        <v>4328</v>
      </c>
      <c r="T292" s="19">
        <v>301</v>
      </c>
      <c r="U292" s="19">
        <v>4143601</v>
      </c>
      <c r="V292" s="28" t="s">
        <v>607</v>
      </c>
    </row>
    <row r="293" s="1" customFormat="1" ht="13.5" spans="1:22">
      <c r="A293" s="19">
        <v>62</v>
      </c>
      <c r="B293" s="20">
        <v>43304.7532638889</v>
      </c>
      <c r="C293" s="21">
        <v>43304</v>
      </c>
      <c r="D293" s="19">
        <v>30029626</v>
      </c>
      <c r="E293" s="22">
        <v>710</v>
      </c>
      <c r="F293" s="23">
        <v>53.9</v>
      </c>
      <c r="G293" s="19">
        <v>803384601</v>
      </c>
      <c r="H293" s="19">
        <v>126498</v>
      </c>
      <c r="I293" s="28" t="s">
        <v>600</v>
      </c>
      <c r="J293" s="19">
        <v>7</v>
      </c>
      <c r="K293" s="19">
        <v>705</v>
      </c>
      <c r="L293" s="19">
        <v>70504</v>
      </c>
      <c r="M293" s="29">
        <v>1</v>
      </c>
      <c r="N293" s="30">
        <v>53.9</v>
      </c>
      <c r="O293" s="31">
        <v>53.9</v>
      </c>
      <c r="P293" s="30">
        <v>45.8</v>
      </c>
      <c r="Q293" s="19">
        <v>8.1</v>
      </c>
      <c r="R293" s="19" t="s">
        <v>156</v>
      </c>
      <c r="S293" s="19">
        <v>4438</v>
      </c>
      <c r="T293" s="19">
        <v>301</v>
      </c>
      <c r="U293" s="19">
        <v>4114853</v>
      </c>
      <c r="V293" s="28" t="s">
        <v>696</v>
      </c>
    </row>
    <row r="294" s="1" customFormat="1" ht="13.5" spans="1:22">
      <c r="A294" s="19">
        <v>206</v>
      </c>
      <c r="B294" s="20">
        <v>43304.7534259259</v>
      </c>
      <c r="C294" s="21">
        <v>43304</v>
      </c>
      <c r="D294" s="19">
        <v>30029666</v>
      </c>
      <c r="E294" s="22">
        <v>710</v>
      </c>
      <c r="F294" s="23">
        <v>53.9</v>
      </c>
      <c r="G294" s="19">
        <v>803384723</v>
      </c>
      <c r="H294" s="19">
        <v>126498</v>
      </c>
      <c r="I294" s="28" t="s">
        <v>600</v>
      </c>
      <c r="J294" s="19">
        <v>7</v>
      </c>
      <c r="K294" s="19">
        <v>705</v>
      </c>
      <c r="L294" s="19">
        <v>70504</v>
      </c>
      <c r="M294" s="29">
        <v>1</v>
      </c>
      <c r="N294" s="30">
        <v>53.9</v>
      </c>
      <c r="O294" s="31">
        <v>53.9</v>
      </c>
      <c r="P294" s="30">
        <v>45.8</v>
      </c>
      <c r="Q294" s="19">
        <v>8.1</v>
      </c>
      <c r="R294" s="19" t="s">
        <v>156</v>
      </c>
      <c r="S294" s="19">
        <v>4438</v>
      </c>
      <c r="T294" s="19">
        <v>301</v>
      </c>
      <c r="U294" s="19">
        <v>4114853</v>
      </c>
      <c r="V294" s="28" t="s">
        <v>696</v>
      </c>
    </row>
    <row r="295" s="1" customFormat="1" ht="13.5" spans="1:22">
      <c r="A295" s="19">
        <v>63</v>
      </c>
      <c r="B295" s="20">
        <v>43304.7542824074</v>
      </c>
      <c r="C295" s="21">
        <v>43304</v>
      </c>
      <c r="D295" s="19">
        <v>30029686</v>
      </c>
      <c r="E295" s="22">
        <v>307</v>
      </c>
      <c r="F295" s="23">
        <v>12495</v>
      </c>
      <c r="G295" s="19">
        <v>803381958</v>
      </c>
      <c r="H295" s="19">
        <v>115733</v>
      </c>
      <c r="I295" s="28" t="s">
        <v>606</v>
      </c>
      <c r="J295" s="19">
        <v>1</v>
      </c>
      <c r="K295" s="19">
        <v>118</v>
      </c>
      <c r="L295" s="19">
        <v>11801</v>
      </c>
      <c r="M295" s="29">
        <v>21</v>
      </c>
      <c r="N295" s="30">
        <v>595</v>
      </c>
      <c r="O295" s="31">
        <v>12495</v>
      </c>
      <c r="P295" s="30">
        <v>575</v>
      </c>
      <c r="Q295" s="19">
        <v>420</v>
      </c>
      <c r="R295" s="19" t="s">
        <v>156</v>
      </c>
      <c r="S295" s="19">
        <v>4438</v>
      </c>
      <c r="T295" s="19">
        <v>301</v>
      </c>
      <c r="U295" s="19">
        <v>4143601</v>
      </c>
      <c r="V295" s="28" t="s">
        <v>607</v>
      </c>
    </row>
    <row r="296" s="1" customFormat="1" ht="13.5" spans="1:22">
      <c r="A296" s="19">
        <v>275</v>
      </c>
      <c r="B296" s="20">
        <v>43304.7546180556</v>
      </c>
      <c r="C296" s="21">
        <v>43304</v>
      </c>
      <c r="D296" s="19">
        <v>30029698</v>
      </c>
      <c r="E296" s="22">
        <v>102478</v>
      </c>
      <c r="F296" s="23">
        <v>1190</v>
      </c>
      <c r="G296" s="19">
        <v>803385026</v>
      </c>
      <c r="H296" s="19">
        <v>115733</v>
      </c>
      <c r="I296" s="28" t="s">
        <v>606</v>
      </c>
      <c r="J296" s="19">
        <v>1</v>
      </c>
      <c r="K296" s="19">
        <v>118</v>
      </c>
      <c r="L296" s="19">
        <v>11801</v>
      </c>
      <c r="M296" s="29">
        <v>2</v>
      </c>
      <c r="N296" s="30">
        <v>595</v>
      </c>
      <c r="O296" s="31">
        <v>1190</v>
      </c>
      <c r="P296" s="30">
        <v>575</v>
      </c>
      <c r="Q296" s="19">
        <v>40</v>
      </c>
      <c r="R296" s="19" t="s">
        <v>156</v>
      </c>
      <c r="S296" s="19">
        <v>4328</v>
      </c>
      <c r="T296" s="19">
        <v>301</v>
      </c>
      <c r="U296" s="19">
        <v>4143601</v>
      </c>
      <c r="V296" s="28" t="s">
        <v>607</v>
      </c>
    </row>
    <row r="297" s="1" customFormat="1" ht="13.5" spans="1:22">
      <c r="A297" s="19">
        <v>24</v>
      </c>
      <c r="B297" s="20">
        <v>43304.7556597222</v>
      </c>
      <c r="C297" s="21">
        <v>43304</v>
      </c>
      <c r="D297" s="19">
        <v>30029719</v>
      </c>
      <c r="E297" s="22">
        <v>747</v>
      </c>
      <c r="F297" s="23">
        <v>595</v>
      </c>
      <c r="G297" s="19">
        <v>803385476</v>
      </c>
      <c r="H297" s="19">
        <v>115733</v>
      </c>
      <c r="I297" s="28" t="s">
        <v>606</v>
      </c>
      <c r="J297" s="19">
        <v>1</v>
      </c>
      <c r="K297" s="19">
        <v>118</v>
      </c>
      <c r="L297" s="19">
        <v>11801</v>
      </c>
      <c r="M297" s="29">
        <v>1</v>
      </c>
      <c r="N297" s="30">
        <v>595</v>
      </c>
      <c r="O297" s="31">
        <v>595</v>
      </c>
      <c r="P297" s="30">
        <v>575</v>
      </c>
      <c r="Q297" s="19">
        <v>20</v>
      </c>
      <c r="R297" s="19" t="s">
        <v>156</v>
      </c>
      <c r="S297" s="19">
        <v>4328</v>
      </c>
      <c r="T297" s="19">
        <v>301</v>
      </c>
      <c r="U297" s="19">
        <v>4143601</v>
      </c>
      <c r="V297" s="28" t="s">
        <v>607</v>
      </c>
    </row>
    <row r="298" s="1" customFormat="1" ht="13.5" spans="1:22">
      <c r="A298" s="19">
        <v>262</v>
      </c>
      <c r="B298" s="20">
        <v>43304.7556597222</v>
      </c>
      <c r="C298" s="21">
        <v>43304</v>
      </c>
      <c r="D298" s="19">
        <v>30029720</v>
      </c>
      <c r="E298" s="22">
        <v>704</v>
      </c>
      <c r="F298" s="23">
        <v>24</v>
      </c>
      <c r="G298" s="19">
        <v>803385472</v>
      </c>
      <c r="H298" s="19">
        <v>124630</v>
      </c>
      <c r="I298" s="28" t="s">
        <v>583</v>
      </c>
      <c r="J298" s="19">
        <v>2</v>
      </c>
      <c r="K298" s="19">
        <v>206</v>
      </c>
      <c r="L298" s="19">
        <v>20601</v>
      </c>
      <c r="M298" s="29">
        <v>1</v>
      </c>
      <c r="N298" s="30">
        <v>24</v>
      </c>
      <c r="O298" s="31">
        <v>24</v>
      </c>
      <c r="P298" s="30">
        <v>18</v>
      </c>
      <c r="Q298" s="19">
        <v>6</v>
      </c>
      <c r="R298" s="19" t="s">
        <v>156</v>
      </c>
      <c r="S298" s="19">
        <v>4438</v>
      </c>
      <c r="T298" s="19">
        <v>301</v>
      </c>
      <c r="U298" s="19">
        <v>4160922</v>
      </c>
      <c r="V298" s="28" t="s">
        <v>642</v>
      </c>
    </row>
    <row r="299" s="1" customFormat="1" ht="13.5" spans="1:22">
      <c r="A299" s="19">
        <v>129</v>
      </c>
      <c r="B299" s="20">
        <v>43304.7558101852</v>
      </c>
      <c r="C299" s="21">
        <v>43304</v>
      </c>
      <c r="D299" s="19">
        <v>30029726</v>
      </c>
      <c r="E299" s="22">
        <v>704</v>
      </c>
      <c r="F299" s="23">
        <v>24</v>
      </c>
      <c r="G299" s="19">
        <v>803385548</v>
      </c>
      <c r="H299" s="19">
        <v>124630</v>
      </c>
      <c r="I299" s="28" t="s">
        <v>583</v>
      </c>
      <c r="J299" s="19">
        <v>2</v>
      </c>
      <c r="K299" s="19">
        <v>206</v>
      </c>
      <c r="L299" s="19">
        <v>20601</v>
      </c>
      <c r="M299" s="29">
        <v>1</v>
      </c>
      <c r="N299" s="30">
        <v>24</v>
      </c>
      <c r="O299" s="31">
        <v>24</v>
      </c>
      <c r="P299" s="30">
        <v>34</v>
      </c>
      <c r="Q299" s="19">
        <v>-10</v>
      </c>
      <c r="R299" s="19" t="s">
        <v>156</v>
      </c>
      <c r="S299" s="19">
        <v>4438</v>
      </c>
      <c r="T299" s="19">
        <v>301</v>
      </c>
      <c r="U299" s="19">
        <v>4154170</v>
      </c>
      <c r="V299" s="28" t="s">
        <v>681</v>
      </c>
    </row>
    <row r="300" s="1" customFormat="1" ht="13.5" spans="1:22">
      <c r="A300" s="19">
        <v>67</v>
      </c>
      <c r="B300" s="20">
        <v>43304.7621875</v>
      </c>
      <c r="C300" s="21">
        <v>43304</v>
      </c>
      <c r="D300" s="19">
        <v>30029874</v>
      </c>
      <c r="E300" s="22">
        <v>379</v>
      </c>
      <c r="F300" s="23">
        <v>10710</v>
      </c>
      <c r="G300" s="19">
        <v>803389688</v>
      </c>
      <c r="H300" s="19">
        <v>115733</v>
      </c>
      <c r="I300" s="28" t="s">
        <v>606</v>
      </c>
      <c r="J300" s="19">
        <v>1</v>
      </c>
      <c r="K300" s="19">
        <v>118</v>
      </c>
      <c r="L300" s="19">
        <v>11801</v>
      </c>
      <c r="M300" s="29">
        <v>5</v>
      </c>
      <c r="N300" s="30">
        <v>595</v>
      </c>
      <c r="O300" s="31">
        <v>2975</v>
      </c>
      <c r="P300" s="30">
        <v>575</v>
      </c>
      <c r="Q300" s="19">
        <v>100</v>
      </c>
      <c r="R300" s="19" t="s">
        <v>156</v>
      </c>
      <c r="S300" s="19">
        <v>4438</v>
      </c>
      <c r="T300" s="19">
        <v>301</v>
      </c>
      <c r="U300" s="19">
        <v>4143604</v>
      </c>
      <c r="V300" s="28" t="s">
        <v>660</v>
      </c>
    </row>
    <row r="301" s="1" customFormat="1" ht="13.5" spans="1:22">
      <c r="A301" s="19">
        <v>68</v>
      </c>
      <c r="B301" s="20">
        <v>43304.7621875</v>
      </c>
      <c r="C301" s="21">
        <v>43304</v>
      </c>
      <c r="D301" s="19">
        <v>30029874</v>
      </c>
      <c r="E301" s="22">
        <v>379</v>
      </c>
      <c r="F301" s="23">
        <v>10710</v>
      </c>
      <c r="G301" s="19">
        <v>803389628</v>
      </c>
      <c r="H301" s="19">
        <v>115733</v>
      </c>
      <c r="I301" s="28" t="s">
        <v>606</v>
      </c>
      <c r="J301" s="19">
        <v>1</v>
      </c>
      <c r="K301" s="19">
        <v>118</v>
      </c>
      <c r="L301" s="19">
        <v>11801</v>
      </c>
      <c r="M301" s="29">
        <v>13</v>
      </c>
      <c r="N301" s="30">
        <v>595</v>
      </c>
      <c r="O301" s="31">
        <v>7735</v>
      </c>
      <c r="P301" s="30">
        <v>575</v>
      </c>
      <c r="Q301" s="19">
        <v>260</v>
      </c>
      <c r="R301" s="19" t="s">
        <v>156</v>
      </c>
      <c r="S301" s="19">
        <v>4438</v>
      </c>
      <c r="T301" s="19">
        <v>301</v>
      </c>
      <c r="U301" s="19">
        <v>4143601</v>
      </c>
      <c r="V301" s="28" t="s">
        <v>607</v>
      </c>
    </row>
    <row r="302" s="1" customFormat="1" ht="13.5" spans="1:22">
      <c r="A302" s="19">
        <v>82</v>
      </c>
      <c r="B302" s="20">
        <v>43304.768599537</v>
      </c>
      <c r="C302" s="21">
        <v>43304</v>
      </c>
      <c r="D302" s="19">
        <v>30030041</v>
      </c>
      <c r="E302" s="22">
        <v>744</v>
      </c>
      <c r="F302" s="23">
        <v>1785</v>
      </c>
      <c r="G302" s="19">
        <v>803392790</v>
      </c>
      <c r="H302" s="19">
        <v>115733</v>
      </c>
      <c r="I302" s="28" t="s">
        <v>606</v>
      </c>
      <c r="J302" s="19">
        <v>1</v>
      </c>
      <c r="K302" s="19">
        <v>118</v>
      </c>
      <c r="L302" s="19">
        <v>11801</v>
      </c>
      <c r="M302" s="29">
        <v>3</v>
      </c>
      <c r="N302" s="30">
        <v>595</v>
      </c>
      <c r="O302" s="31">
        <v>1785</v>
      </c>
      <c r="P302" s="30">
        <v>575</v>
      </c>
      <c r="Q302" s="19">
        <v>60</v>
      </c>
      <c r="R302" s="19" t="s">
        <v>156</v>
      </c>
      <c r="S302" s="19">
        <v>4328</v>
      </c>
      <c r="T302" s="19">
        <v>301</v>
      </c>
      <c r="U302" s="19">
        <v>4143601</v>
      </c>
      <c r="V302" s="28" t="s">
        <v>607</v>
      </c>
    </row>
    <row r="303" s="1" customFormat="1" ht="13.5" spans="1:22">
      <c r="A303" s="19">
        <v>131</v>
      </c>
      <c r="B303" s="20">
        <v>43304.7700810185</v>
      </c>
      <c r="C303" s="21">
        <v>43304</v>
      </c>
      <c r="D303" s="19">
        <v>30030087</v>
      </c>
      <c r="E303" s="22">
        <v>578</v>
      </c>
      <c r="F303" s="23">
        <v>3570</v>
      </c>
      <c r="G303" s="19">
        <v>803393613</v>
      </c>
      <c r="H303" s="19">
        <v>115733</v>
      </c>
      <c r="I303" s="28" t="s">
        <v>606</v>
      </c>
      <c r="J303" s="19">
        <v>1</v>
      </c>
      <c r="K303" s="19">
        <v>118</v>
      </c>
      <c r="L303" s="19">
        <v>11801</v>
      </c>
      <c r="M303" s="29">
        <v>6</v>
      </c>
      <c r="N303" s="30">
        <v>595</v>
      </c>
      <c r="O303" s="31">
        <v>3570</v>
      </c>
      <c r="P303" s="30">
        <v>575</v>
      </c>
      <c r="Q303" s="19">
        <v>120</v>
      </c>
      <c r="R303" s="19" t="s">
        <v>156</v>
      </c>
      <c r="S303" s="19">
        <v>4328</v>
      </c>
      <c r="T303" s="19">
        <v>301</v>
      </c>
      <c r="U303" s="19">
        <v>4143601</v>
      </c>
      <c r="V303" s="28" t="s">
        <v>607</v>
      </c>
    </row>
    <row r="304" s="1" customFormat="1" ht="13.5" spans="1:22">
      <c r="A304" s="19">
        <v>159</v>
      </c>
      <c r="B304" s="20">
        <v>43304.7705208333</v>
      </c>
      <c r="C304" s="21">
        <v>43304</v>
      </c>
      <c r="D304" s="19">
        <v>30030101</v>
      </c>
      <c r="E304" s="22">
        <v>54</v>
      </c>
      <c r="F304" s="23">
        <v>41.6</v>
      </c>
      <c r="G304" s="19">
        <v>803393739</v>
      </c>
      <c r="H304" s="19">
        <v>158951</v>
      </c>
      <c r="I304" s="28" t="s">
        <v>558</v>
      </c>
      <c r="J304" s="19">
        <v>4</v>
      </c>
      <c r="K304" s="19">
        <v>406</v>
      </c>
      <c r="L304" s="19">
        <v>40601</v>
      </c>
      <c r="M304" s="29">
        <v>2</v>
      </c>
      <c r="N304" s="30">
        <v>20.8</v>
      </c>
      <c r="O304" s="31">
        <v>41.6</v>
      </c>
      <c r="P304" s="30">
        <v>17.7</v>
      </c>
      <c r="Q304" s="19">
        <v>6.2</v>
      </c>
      <c r="R304" s="19" t="s">
        <v>156</v>
      </c>
      <c r="S304" s="19">
        <v>4438</v>
      </c>
      <c r="T304" s="19">
        <v>301</v>
      </c>
      <c r="U304" s="19">
        <v>4161564</v>
      </c>
      <c r="V304" s="28" t="s">
        <v>697</v>
      </c>
    </row>
    <row r="305" s="1" customFormat="1" ht="13.5" spans="1:22">
      <c r="A305" s="19">
        <v>303</v>
      </c>
      <c r="B305" s="20">
        <v>43304.7711458333</v>
      </c>
      <c r="C305" s="21">
        <v>43304</v>
      </c>
      <c r="D305" s="19">
        <v>30030125</v>
      </c>
      <c r="E305" s="22">
        <v>511</v>
      </c>
      <c r="F305" s="23">
        <v>2380</v>
      </c>
      <c r="G305" s="19">
        <v>803394470</v>
      </c>
      <c r="H305" s="19">
        <v>115733</v>
      </c>
      <c r="I305" s="28" t="s">
        <v>606</v>
      </c>
      <c r="J305" s="19">
        <v>1</v>
      </c>
      <c r="K305" s="19">
        <v>118</v>
      </c>
      <c r="L305" s="19">
        <v>11801</v>
      </c>
      <c r="M305" s="29">
        <v>4</v>
      </c>
      <c r="N305" s="30">
        <v>595</v>
      </c>
      <c r="O305" s="31">
        <v>2380</v>
      </c>
      <c r="P305" s="30">
        <v>575</v>
      </c>
      <c r="Q305" s="19">
        <v>80</v>
      </c>
      <c r="R305" s="19" t="s">
        <v>156</v>
      </c>
      <c r="S305" s="19">
        <v>4328</v>
      </c>
      <c r="T305" s="19">
        <v>301</v>
      </c>
      <c r="U305" s="19">
        <v>4143601</v>
      </c>
      <c r="V305" s="28" t="s">
        <v>607</v>
      </c>
    </row>
    <row r="306" s="1" customFormat="1" ht="13.5" spans="1:22">
      <c r="A306" s="19">
        <v>161</v>
      </c>
      <c r="B306" s="20">
        <v>43304.7722337963</v>
      </c>
      <c r="C306" s="21">
        <v>43304</v>
      </c>
      <c r="D306" s="19">
        <v>30030164</v>
      </c>
      <c r="E306" s="22">
        <v>307</v>
      </c>
      <c r="F306" s="23">
        <v>1190</v>
      </c>
      <c r="G306" s="19">
        <v>803395010</v>
      </c>
      <c r="H306" s="19">
        <v>115733</v>
      </c>
      <c r="I306" s="28" t="s">
        <v>606</v>
      </c>
      <c r="J306" s="19">
        <v>1</v>
      </c>
      <c r="K306" s="19">
        <v>118</v>
      </c>
      <c r="L306" s="19">
        <v>11801</v>
      </c>
      <c r="M306" s="29">
        <v>2</v>
      </c>
      <c r="N306" s="30">
        <v>595</v>
      </c>
      <c r="O306" s="31">
        <v>1190</v>
      </c>
      <c r="P306" s="30">
        <v>575</v>
      </c>
      <c r="Q306" s="19">
        <v>40</v>
      </c>
      <c r="R306" s="19" t="s">
        <v>156</v>
      </c>
      <c r="S306" s="19">
        <v>4328</v>
      </c>
      <c r="T306" s="19">
        <v>301</v>
      </c>
      <c r="U306" s="19">
        <v>4143601</v>
      </c>
      <c r="V306" s="28" t="s">
        <v>607</v>
      </c>
    </row>
    <row r="307" s="1" customFormat="1" ht="13.5" spans="1:22">
      <c r="A307" s="19">
        <v>203</v>
      </c>
      <c r="B307" s="20">
        <v>43304.7738078704</v>
      </c>
      <c r="C307" s="21">
        <v>43304</v>
      </c>
      <c r="D307" s="19">
        <v>30030209</v>
      </c>
      <c r="E307" s="22">
        <v>726</v>
      </c>
      <c r="F307" s="23">
        <v>1190</v>
      </c>
      <c r="G307" s="19">
        <v>803395763</v>
      </c>
      <c r="H307" s="19">
        <v>115733</v>
      </c>
      <c r="I307" s="28" t="s">
        <v>606</v>
      </c>
      <c r="J307" s="19">
        <v>1</v>
      </c>
      <c r="K307" s="19">
        <v>118</v>
      </c>
      <c r="L307" s="19">
        <v>11801</v>
      </c>
      <c r="M307" s="29">
        <v>2</v>
      </c>
      <c r="N307" s="30">
        <v>595</v>
      </c>
      <c r="O307" s="31">
        <v>1190</v>
      </c>
      <c r="P307" s="30">
        <v>575</v>
      </c>
      <c r="Q307" s="19">
        <v>40</v>
      </c>
      <c r="R307" s="19" t="s">
        <v>156</v>
      </c>
      <c r="S307" s="19">
        <v>4438</v>
      </c>
      <c r="T307" s="19">
        <v>301</v>
      </c>
      <c r="U307" s="19">
        <v>4143601</v>
      </c>
      <c r="V307" s="28" t="s">
        <v>607</v>
      </c>
    </row>
    <row r="308" s="1" customFormat="1" ht="13.5" spans="1:22">
      <c r="A308" s="19">
        <v>162</v>
      </c>
      <c r="B308" s="20">
        <v>43304.7742476852</v>
      </c>
      <c r="C308" s="21">
        <v>43304</v>
      </c>
      <c r="D308" s="19">
        <v>30030216</v>
      </c>
      <c r="E308" s="22">
        <v>56</v>
      </c>
      <c r="F308" s="23">
        <v>144</v>
      </c>
      <c r="G308" s="19">
        <v>803396005</v>
      </c>
      <c r="H308" s="19">
        <v>144854</v>
      </c>
      <c r="I308" s="28" t="s">
        <v>629</v>
      </c>
      <c r="J308" s="19">
        <v>1</v>
      </c>
      <c r="K308" s="19">
        <v>118</v>
      </c>
      <c r="L308" s="19">
        <v>11802</v>
      </c>
      <c r="M308" s="29">
        <v>1</v>
      </c>
      <c r="N308" s="30">
        <v>144</v>
      </c>
      <c r="O308" s="31">
        <v>144</v>
      </c>
      <c r="P308" s="30">
        <v>143.2</v>
      </c>
      <c r="Q308" s="19">
        <v>0.8</v>
      </c>
      <c r="R308" s="19" t="s">
        <v>156</v>
      </c>
      <c r="S308" s="19">
        <v>4438</v>
      </c>
      <c r="T308" s="19">
        <v>301</v>
      </c>
      <c r="U308" s="19">
        <v>4154144</v>
      </c>
      <c r="V308" s="28" t="s">
        <v>630</v>
      </c>
    </row>
    <row r="309" s="1" customFormat="1" ht="13.5" spans="1:22">
      <c r="A309" s="19">
        <v>261</v>
      </c>
      <c r="B309" s="20">
        <v>43304.7747916667</v>
      </c>
      <c r="C309" s="21">
        <v>43304</v>
      </c>
      <c r="D309" s="19">
        <v>30030234</v>
      </c>
      <c r="E309" s="22">
        <v>727</v>
      </c>
      <c r="F309" s="23">
        <v>4760</v>
      </c>
      <c r="G309" s="19">
        <v>803396197</v>
      </c>
      <c r="H309" s="19">
        <v>115733</v>
      </c>
      <c r="I309" s="28" t="s">
        <v>606</v>
      </c>
      <c r="J309" s="19">
        <v>1</v>
      </c>
      <c r="K309" s="19">
        <v>118</v>
      </c>
      <c r="L309" s="19">
        <v>11801</v>
      </c>
      <c r="M309" s="29">
        <v>8</v>
      </c>
      <c r="N309" s="30">
        <v>595</v>
      </c>
      <c r="O309" s="31">
        <v>4760</v>
      </c>
      <c r="P309" s="30">
        <v>575</v>
      </c>
      <c r="Q309" s="19">
        <v>160</v>
      </c>
      <c r="R309" s="19" t="s">
        <v>156</v>
      </c>
      <c r="S309" s="19">
        <v>4438</v>
      </c>
      <c r="T309" s="19">
        <v>301</v>
      </c>
      <c r="U309" s="19">
        <v>4143601</v>
      </c>
      <c r="V309" s="28" t="s">
        <v>607</v>
      </c>
    </row>
    <row r="310" s="1" customFormat="1" ht="13.5" spans="1:22">
      <c r="A310" s="19">
        <v>340</v>
      </c>
      <c r="B310" s="20">
        <v>43304.7749074074</v>
      </c>
      <c r="C310" s="21">
        <v>43304</v>
      </c>
      <c r="D310" s="19">
        <v>30030236</v>
      </c>
      <c r="E310" s="22">
        <v>373</v>
      </c>
      <c r="F310" s="23">
        <v>1190</v>
      </c>
      <c r="G310" s="19">
        <v>803396267</v>
      </c>
      <c r="H310" s="19">
        <v>115733</v>
      </c>
      <c r="I310" s="28" t="s">
        <v>606</v>
      </c>
      <c r="J310" s="19">
        <v>1</v>
      </c>
      <c r="K310" s="19">
        <v>118</v>
      </c>
      <c r="L310" s="19">
        <v>11801</v>
      </c>
      <c r="M310" s="29">
        <v>2</v>
      </c>
      <c r="N310" s="30">
        <v>595</v>
      </c>
      <c r="O310" s="31">
        <v>1190</v>
      </c>
      <c r="P310" s="30">
        <v>575</v>
      </c>
      <c r="Q310" s="19">
        <v>40</v>
      </c>
      <c r="R310" s="19" t="s">
        <v>156</v>
      </c>
      <c r="S310" s="19">
        <v>4328</v>
      </c>
      <c r="T310" s="19">
        <v>301</v>
      </c>
      <c r="U310" s="19">
        <v>4143601</v>
      </c>
      <c r="V310" s="28" t="s">
        <v>607</v>
      </c>
    </row>
    <row r="311" s="1" customFormat="1" ht="13.5" spans="1:22">
      <c r="A311" s="19">
        <v>260</v>
      </c>
      <c r="B311" s="20">
        <v>43304.776400463</v>
      </c>
      <c r="C311" s="21">
        <v>43304</v>
      </c>
      <c r="D311" s="19">
        <v>30030279</v>
      </c>
      <c r="E311" s="22">
        <v>347</v>
      </c>
      <c r="F311" s="23">
        <v>52</v>
      </c>
      <c r="G311" s="19">
        <v>803397300</v>
      </c>
      <c r="H311" s="19">
        <v>158950</v>
      </c>
      <c r="I311" s="28" t="s">
        <v>558</v>
      </c>
      <c r="J311" s="19">
        <v>4</v>
      </c>
      <c r="K311" s="19">
        <v>406</v>
      </c>
      <c r="L311" s="19">
        <v>40601</v>
      </c>
      <c r="M311" s="29">
        <v>2</v>
      </c>
      <c r="N311" s="30">
        <v>26</v>
      </c>
      <c r="O311" s="31">
        <v>52</v>
      </c>
      <c r="P311" s="30">
        <v>22.08</v>
      </c>
      <c r="Q311" s="19">
        <v>7.84</v>
      </c>
      <c r="R311" s="19" t="s">
        <v>156</v>
      </c>
      <c r="S311" s="19">
        <v>4438</v>
      </c>
      <c r="T311" s="19">
        <v>301</v>
      </c>
      <c r="U311" s="19">
        <v>4157769</v>
      </c>
      <c r="V311" s="28" t="s">
        <v>571</v>
      </c>
    </row>
    <row r="312" s="1" customFormat="1" ht="13.5" spans="1:22">
      <c r="A312" s="19">
        <v>259</v>
      </c>
      <c r="B312" s="20">
        <v>43304.7765509259</v>
      </c>
      <c r="C312" s="21">
        <v>43304</v>
      </c>
      <c r="D312" s="19">
        <v>30030283</v>
      </c>
      <c r="E312" s="22">
        <v>347</v>
      </c>
      <c r="F312" s="23">
        <v>52</v>
      </c>
      <c r="G312" s="19">
        <v>803397388</v>
      </c>
      <c r="H312" s="19">
        <v>158950</v>
      </c>
      <c r="I312" s="28" t="s">
        <v>558</v>
      </c>
      <c r="J312" s="19">
        <v>4</v>
      </c>
      <c r="K312" s="19">
        <v>406</v>
      </c>
      <c r="L312" s="19">
        <v>40601</v>
      </c>
      <c r="M312" s="29">
        <v>2</v>
      </c>
      <c r="N312" s="30">
        <v>26</v>
      </c>
      <c r="O312" s="31">
        <v>52</v>
      </c>
      <c r="P312" s="30">
        <v>22.08</v>
      </c>
      <c r="Q312" s="19">
        <v>7.84</v>
      </c>
      <c r="R312" s="19" t="s">
        <v>156</v>
      </c>
      <c r="S312" s="19">
        <v>4438</v>
      </c>
      <c r="T312" s="19">
        <v>301</v>
      </c>
      <c r="U312" s="19">
        <v>4157769</v>
      </c>
      <c r="V312" s="28" t="s">
        <v>571</v>
      </c>
    </row>
    <row r="313" s="1" customFormat="1" ht="13.5" spans="1:22">
      <c r="A313" s="19">
        <v>31</v>
      </c>
      <c r="B313" s="20">
        <v>43304.7767476852</v>
      </c>
      <c r="C313" s="21">
        <v>43304</v>
      </c>
      <c r="D313" s="19">
        <v>30030292</v>
      </c>
      <c r="E313" s="22">
        <v>347</v>
      </c>
      <c r="F313" s="23">
        <v>26</v>
      </c>
      <c r="G313" s="19">
        <v>803397497</v>
      </c>
      <c r="H313" s="19">
        <v>158950</v>
      </c>
      <c r="I313" s="28" t="s">
        <v>558</v>
      </c>
      <c r="J313" s="19">
        <v>4</v>
      </c>
      <c r="K313" s="19">
        <v>406</v>
      </c>
      <c r="L313" s="19">
        <v>40601</v>
      </c>
      <c r="M313" s="29">
        <v>1</v>
      </c>
      <c r="N313" s="30">
        <v>26</v>
      </c>
      <c r="O313" s="31">
        <v>26</v>
      </c>
      <c r="P313" s="30">
        <v>22.08</v>
      </c>
      <c r="Q313" s="19">
        <v>3.92</v>
      </c>
      <c r="R313" s="19" t="s">
        <v>156</v>
      </c>
      <c r="S313" s="19">
        <v>4438</v>
      </c>
      <c r="T313" s="19">
        <v>301</v>
      </c>
      <c r="U313" s="19">
        <v>4157769</v>
      </c>
      <c r="V313" s="28" t="s">
        <v>571</v>
      </c>
    </row>
    <row r="314" s="1" customFormat="1" ht="13.5" spans="1:22">
      <c r="A314" s="19">
        <v>220</v>
      </c>
      <c r="B314" s="20">
        <v>43304.7768634259</v>
      </c>
      <c r="C314" s="21">
        <v>43304</v>
      </c>
      <c r="D314" s="19">
        <v>30030296</v>
      </c>
      <c r="E314" s="22">
        <v>517</v>
      </c>
      <c r="F314" s="23">
        <v>1785</v>
      </c>
      <c r="G314" s="19">
        <v>803397433</v>
      </c>
      <c r="H314" s="19">
        <v>115733</v>
      </c>
      <c r="I314" s="28" t="s">
        <v>606</v>
      </c>
      <c r="J314" s="19">
        <v>1</v>
      </c>
      <c r="K314" s="19">
        <v>118</v>
      </c>
      <c r="L314" s="19">
        <v>11801</v>
      </c>
      <c r="M314" s="29">
        <v>3</v>
      </c>
      <c r="N314" s="30">
        <v>595</v>
      </c>
      <c r="O314" s="31">
        <v>1785</v>
      </c>
      <c r="P314" s="30">
        <v>575</v>
      </c>
      <c r="Q314" s="19">
        <v>60</v>
      </c>
      <c r="R314" s="19" t="s">
        <v>156</v>
      </c>
      <c r="S314" s="19">
        <v>4328</v>
      </c>
      <c r="T314" s="19">
        <v>301</v>
      </c>
      <c r="U314" s="19">
        <v>4143601</v>
      </c>
      <c r="V314" s="28" t="s">
        <v>607</v>
      </c>
    </row>
    <row r="315" s="1" customFormat="1" ht="13.5" spans="1:22">
      <c r="A315" s="19">
        <v>204</v>
      </c>
      <c r="B315" s="20">
        <v>43304.7778356482</v>
      </c>
      <c r="C315" s="21">
        <v>43304</v>
      </c>
      <c r="D315" s="19">
        <v>30030314</v>
      </c>
      <c r="E315" s="22">
        <v>56</v>
      </c>
      <c r="F315" s="23">
        <v>144</v>
      </c>
      <c r="G315" s="19">
        <v>803398169</v>
      </c>
      <c r="H315" s="19">
        <v>144854</v>
      </c>
      <c r="I315" s="28" t="s">
        <v>629</v>
      </c>
      <c r="J315" s="19">
        <v>1</v>
      </c>
      <c r="K315" s="19">
        <v>118</v>
      </c>
      <c r="L315" s="19">
        <v>11802</v>
      </c>
      <c r="M315" s="29">
        <v>1</v>
      </c>
      <c r="N315" s="30">
        <v>144</v>
      </c>
      <c r="O315" s="31">
        <v>144</v>
      </c>
      <c r="P315" s="30">
        <v>198</v>
      </c>
      <c r="Q315" s="19">
        <v>-54</v>
      </c>
      <c r="R315" s="19" t="s">
        <v>156</v>
      </c>
      <c r="S315" s="19">
        <v>4438</v>
      </c>
      <c r="T315" s="19">
        <v>301</v>
      </c>
      <c r="U315" s="19">
        <v>4119629</v>
      </c>
      <c r="V315" s="28" t="s">
        <v>698</v>
      </c>
    </row>
    <row r="316" s="1" customFormat="1" ht="13.5" spans="1:22">
      <c r="A316" s="19">
        <v>278</v>
      </c>
      <c r="B316" s="20">
        <v>43304.7779513889</v>
      </c>
      <c r="C316" s="21">
        <v>43304</v>
      </c>
      <c r="D316" s="19">
        <v>30030322</v>
      </c>
      <c r="E316" s="22">
        <v>515</v>
      </c>
      <c r="F316" s="23">
        <v>4760</v>
      </c>
      <c r="G316" s="19">
        <v>803398019</v>
      </c>
      <c r="H316" s="19">
        <v>115733</v>
      </c>
      <c r="I316" s="28" t="s">
        <v>606</v>
      </c>
      <c r="J316" s="19">
        <v>1</v>
      </c>
      <c r="K316" s="19">
        <v>118</v>
      </c>
      <c r="L316" s="19">
        <v>11801</v>
      </c>
      <c r="M316" s="29">
        <v>8</v>
      </c>
      <c r="N316" s="30">
        <v>595</v>
      </c>
      <c r="O316" s="31">
        <v>4760</v>
      </c>
      <c r="P316" s="30">
        <v>575</v>
      </c>
      <c r="Q316" s="19">
        <v>160</v>
      </c>
      <c r="R316" s="19" t="s">
        <v>156</v>
      </c>
      <c r="S316" s="19">
        <v>4328</v>
      </c>
      <c r="T316" s="19">
        <v>301</v>
      </c>
      <c r="U316" s="19">
        <v>4143601</v>
      </c>
      <c r="V316" s="28" t="s">
        <v>607</v>
      </c>
    </row>
    <row r="317" s="1" customFormat="1" ht="13.5" spans="1:22">
      <c r="A317" s="19">
        <v>173</v>
      </c>
      <c r="B317" s="20">
        <v>43304.7783101852</v>
      </c>
      <c r="C317" s="21">
        <v>43304</v>
      </c>
      <c r="D317" s="19">
        <v>30030334</v>
      </c>
      <c r="E317" s="22">
        <v>585</v>
      </c>
      <c r="F317" s="23">
        <v>9520</v>
      </c>
      <c r="G317" s="19">
        <v>803397829</v>
      </c>
      <c r="H317" s="19">
        <v>115733</v>
      </c>
      <c r="I317" s="28" t="s">
        <v>606</v>
      </c>
      <c r="J317" s="19">
        <v>1</v>
      </c>
      <c r="K317" s="19">
        <v>118</v>
      </c>
      <c r="L317" s="19">
        <v>11801</v>
      </c>
      <c r="M317" s="29">
        <v>16</v>
      </c>
      <c r="N317" s="30">
        <v>595</v>
      </c>
      <c r="O317" s="31">
        <v>9520</v>
      </c>
      <c r="P317" s="30">
        <v>575</v>
      </c>
      <c r="Q317" s="19">
        <v>320</v>
      </c>
      <c r="R317" s="19" t="s">
        <v>156</v>
      </c>
      <c r="S317" s="19">
        <v>4438</v>
      </c>
      <c r="T317" s="19">
        <v>301</v>
      </c>
      <c r="U317" s="19">
        <v>4143601</v>
      </c>
      <c r="V317" s="28" t="s">
        <v>607</v>
      </c>
    </row>
    <row r="318" s="1" customFormat="1" ht="13.5" spans="1:22">
      <c r="A318" s="19">
        <v>311</v>
      </c>
      <c r="B318" s="20">
        <v>43304.7786805556</v>
      </c>
      <c r="C318" s="21">
        <v>43304</v>
      </c>
      <c r="D318" s="19">
        <v>30030345</v>
      </c>
      <c r="E318" s="22">
        <v>347</v>
      </c>
      <c r="F318" s="23">
        <v>120</v>
      </c>
      <c r="G318" s="19">
        <v>803398568</v>
      </c>
      <c r="H318" s="19">
        <v>148955</v>
      </c>
      <c r="I318" s="28" t="s">
        <v>564</v>
      </c>
      <c r="J318" s="19">
        <v>1</v>
      </c>
      <c r="K318" s="19">
        <v>108</v>
      </c>
      <c r="L318" s="19">
        <v>10802</v>
      </c>
      <c r="M318" s="29">
        <v>1</v>
      </c>
      <c r="N318" s="30">
        <v>120</v>
      </c>
      <c r="O318" s="31">
        <v>120</v>
      </c>
      <c r="P318" s="30">
        <v>120</v>
      </c>
      <c r="Q318" s="19">
        <v>0</v>
      </c>
      <c r="R318" s="19" t="s">
        <v>156</v>
      </c>
      <c r="S318" s="19">
        <v>4438</v>
      </c>
      <c r="T318" s="19">
        <v>301</v>
      </c>
      <c r="U318" s="19">
        <v>4151952</v>
      </c>
      <c r="V318" s="28" t="s">
        <v>565</v>
      </c>
    </row>
    <row r="319" s="1" customFormat="1" ht="13.5" spans="1:22">
      <c r="A319" s="19">
        <v>74</v>
      </c>
      <c r="B319" s="20">
        <v>43304.7789930556</v>
      </c>
      <c r="C319" s="21">
        <v>43304</v>
      </c>
      <c r="D319" s="19">
        <v>30030357</v>
      </c>
      <c r="E319" s="22">
        <v>308</v>
      </c>
      <c r="F319" s="23">
        <v>5950</v>
      </c>
      <c r="G319" s="19">
        <v>803398664</v>
      </c>
      <c r="H319" s="19">
        <v>115733</v>
      </c>
      <c r="I319" s="28" t="s">
        <v>606</v>
      </c>
      <c r="J319" s="19">
        <v>1</v>
      </c>
      <c r="K319" s="19">
        <v>118</v>
      </c>
      <c r="L319" s="19">
        <v>11801</v>
      </c>
      <c r="M319" s="29">
        <v>10</v>
      </c>
      <c r="N319" s="30">
        <v>595</v>
      </c>
      <c r="O319" s="31">
        <v>5950</v>
      </c>
      <c r="P319" s="30">
        <v>575</v>
      </c>
      <c r="Q319" s="19">
        <v>200</v>
      </c>
      <c r="R319" s="19" t="s">
        <v>156</v>
      </c>
      <c r="S319" s="19">
        <v>4328</v>
      </c>
      <c r="T319" s="19">
        <v>301</v>
      </c>
      <c r="U319" s="19">
        <v>4143601</v>
      </c>
      <c r="V319" s="28" t="s">
        <v>607</v>
      </c>
    </row>
    <row r="320" s="1" customFormat="1" ht="13.5" spans="1:22">
      <c r="A320" s="19">
        <v>264</v>
      </c>
      <c r="B320" s="20">
        <v>43304.7799537037</v>
      </c>
      <c r="C320" s="21">
        <v>43304</v>
      </c>
      <c r="D320" s="19">
        <v>30030377</v>
      </c>
      <c r="E320" s="22">
        <v>56</v>
      </c>
      <c r="F320" s="23">
        <v>120</v>
      </c>
      <c r="G320" s="19">
        <v>803398989</v>
      </c>
      <c r="H320" s="19">
        <v>148955</v>
      </c>
      <c r="I320" s="28" t="s">
        <v>564</v>
      </c>
      <c r="J320" s="19">
        <v>1</v>
      </c>
      <c r="K320" s="19">
        <v>108</v>
      </c>
      <c r="L320" s="19">
        <v>10802</v>
      </c>
      <c r="M320" s="29">
        <v>1</v>
      </c>
      <c r="N320" s="30">
        <v>120</v>
      </c>
      <c r="O320" s="31">
        <v>120</v>
      </c>
      <c r="P320" s="30">
        <v>120</v>
      </c>
      <c r="Q320" s="19">
        <v>0</v>
      </c>
      <c r="R320" s="19" t="s">
        <v>156</v>
      </c>
      <c r="S320" s="19">
        <v>4438</v>
      </c>
      <c r="T320" s="19">
        <v>301</v>
      </c>
      <c r="U320" s="19">
        <v>4119450</v>
      </c>
      <c r="V320" s="28" t="s">
        <v>699</v>
      </c>
    </row>
    <row r="321" s="1" customFormat="1" ht="13.5" spans="1:22">
      <c r="A321" s="19">
        <v>121</v>
      </c>
      <c r="B321" s="20">
        <v>43304.7799652778</v>
      </c>
      <c r="C321" s="21">
        <v>43304</v>
      </c>
      <c r="D321" s="19">
        <v>30030378</v>
      </c>
      <c r="E321" s="22">
        <v>742</v>
      </c>
      <c r="F321" s="23">
        <v>7140</v>
      </c>
      <c r="G321" s="19">
        <v>803398897</v>
      </c>
      <c r="H321" s="19">
        <v>115733</v>
      </c>
      <c r="I321" s="28" t="s">
        <v>606</v>
      </c>
      <c r="J321" s="19">
        <v>1</v>
      </c>
      <c r="K321" s="19">
        <v>118</v>
      </c>
      <c r="L321" s="19">
        <v>11801</v>
      </c>
      <c r="M321" s="29">
        <v>12</v>
      </c>
      <c r="N321" s="30">
        <v>595</v>
      </c>
      <c r="O321" s="31">
        <v>7140</v>
      </c>
      <c r="P321" s="30">
        <v>575</v>
      </c>
      <c r="Q321" s="19">
        <v>240</v>
      </c>
      <c r="R321" s="19" t="s">
        <v>156</v>
      </c>
      <c r="S321" s="19">
        <v>4328</v>
      </c>
      <c r="T321" s="19">
        <v>301</v>
      </c>
      <c r="U321" s="19">
        <v>4143601</v>
      </c>
      <c r="V321" s="28" t="s">
        <v>607</v>
      </c>
    </row>
    <row r="322" s="1" customFormat="1" ht="13.5" spans="1:22">
      <c r="A322" s="19">
        <v>28</v>
      </c>
      <c r="B322" s="20">
        <v>43304.7801967593</v>
      </c>
      <c r="C322" s="21">
        <v>43304</v>
      </c>
      <c r="D322" s="19">
        <v>30030384</v>
      </c>
      <c r="E322" s="22">
        <v>56</v>
      </c>
      <c r="F322" s="23">
        <v>120</v>
      </c>
      <c r="G322" s="19">
        <v>803399037</v>
      </c>
      <c r="H322" s="19">
        <v>148955</v>
      </c>
      <c r="I322" s="28" t="s">
        <v>564</v>
      </c>
      <c r="J322" s="19">
        <v>1</v>
      </c>
      <c r="K322" s="19">
        <v>108</v>
      </c>
      <c r="L322" s="19">
        <v>10802</v>
      </c>
      <c r="M322" s="29">
        <v>1</v>
      </c>
      <c r="N322" s="30">
        <v>120</v>
      </c>
      <c r="O322" s="31">
        <v>120</v>
      </c>
      <c r="P322" s="30">
        <v>120</v>
      </c>
      <c r="Q322" s="19">
        <v>0</v>
      </c>
      <c r="R322" s="19" t="s">
        <v>156</v>
      </c>
      <c r="S322" s="19">
        <v>4438</v>
      </c>
      <c r="T322" s="19">
        <v>301</v>
      </c>
      <c r="U322" s="19">
        <v>4119450</v>
      </c>
      <c r="V322" s="28" t="s">
        <v>699</v>
      </c>
    </row>
    <row r="323" s="1" customFormat="1" ht="13.5" spans="1:22">
      <c r="A323" s="19">
        <v>77</v>
      </c>
      <c r="B323" s="20">
        <v>43304.7827662037</v>
      </c>
      <c r="C323" s="21">
        <v>43304</v>
      </c>
      <c r="D323" s="19">
        <v>30030455</v>
      </c>
      <c r="E323" s="22">
        <v>391</v>
      </c>
      <c r="F323" s="23">
        <v>7735</v>
      </c>
      <c r="G323" s="19">
        <v>803399872</v>
      </c>
      <c r="H323" s="19">
        <v>115733</v>
      </c>
      <c r="I323" s="28" t="s">
        <v>606</v>
      </c>
      <c r="J323" s="19">
        <v>1</v>
      </c>
      <c r="K323" s="19">
        <v>118</v>
      </c>
      <c r="L323" s="19">
        <v>11801</v>
      </c>
      <c r="M323" s="29">
        <v>13</v>
      </c>
      <c r="N323" s="30">
        <v>595</v>
      </c>
      <c r="O323" s="31">
        <v>7735</v>
      </c>
      <c r="P323" s="30">
        <v>575</v>
      </c>
      <c r="Q323" s="19">
        <v>260</v>
      </c>
      <c r="R323" s="19" t="s">
        <v>156</v>
      </c>
      <c r="S323" s="19">
        <v>4328</v>
      </c>
      <c r="T323" s="19">
        <v>301</v>
      </c>
      <c r="U323" s="19">
        <v>4143601</v>
      </c>
      <c r="V323" s="28" t="s">
        <v>607</v>
      </c>
    </row>
    <row r="324" s="1" customFormat="1" ht="13.5" spans="1:22">
      <c r="A324" s="19">
        <v>331</v>
      </c>
      <c r="B324" s="20">
        <v>43304.7844675926</v>
      </c>
      <c r="C324" s="21">
        <v>43304</v>
      </c>
      <c r="D324" s="19">
        <v>30030512</v>
      </c>
      <c r="E324" s="22">
        <v>546</v>
      </c>
      <c r="F324" s="23">
        <v>2975</v>
      </c>
      <c r="G324" s="19">
        <v>803400594</v>
      </c>
      <c r="H324" s="19">
        <v>115733</v>
      </c>
      <c r="I324" s="28" t="s">
        <v>606</v>
      </c>
      <c r="J324" s="19">
        <v>1</v>
      </c>
      <c r="K324" s="19">
        <v>118</v>
      </c>
      <c r="L324" s="19">
        <v>11801</v>
      </c>
      <c r="M324" s="29">
        <v>5</v>
      </c>
      <c r="N324" s="30">
        <v>595</v>
      </c>
      <c r="O324" s="31">
        <v>2975</v>
      </c>
      <c r="P324" s="30">
        <v>575</v>
      </c>
      <c r="Q324" s="19">
        <v>100</v>
      </c>
      <c r="R324" s="19" t="s">
        <v>156</v>
      </c>
      <c r="S324" s="19">
        <v>4328</v>
      </c>
      <c r="T324" s="19">
        <v>301</v>
      </c>
      <c r="U324" s="19">
        <v>4143601</v>
      </c>
      <c r="V324" s="28" t="s">
        <v>607</v>
      </c>
    </row>
    <row r="325" s="1" customFormat="1" ht="13.5" spans="1:22">
      <c r="A325" s="19">
        <v>224</v>
      </c>
      <c r="B325" s="20">
        <v>43304.7855208333</v>
      </c>
      <c r="C325" s="21">
        <v>43304</v>
      </c>
      <c r="D325" s="19">
        <v>30030545</v>
      </c>
      <c r="E325" s="22">
        <v>399</v>
      </c>
      <c r="F325" s="23">
        <v>1785</v>
      </c>
      <c r="G325" s="19">
        <v>803401574</v>
      </c>
      <c r="H325" s="19">
        <v>115733</v>
      </c>
      <c r="I325" s="28" t="s">
        <v>606</v>
      </c>
      <c r="J325" s="19">
        <v>1</v>
      </c>
      <c r="K325" s="19">
        <v>118</v>
      </c>
      <c r="L325" s="19">
        <v>11801</v>
      </c>
      <c r="M325" s="29">
        <v>3</v>
      </c>
      <c r="N325" s="30">
        <v>595</v>
      </c>
      <c r="O325" s="31">
        <v>1785</v>
      </c>
      <c r="P325" s="30">
        <v>575</v>
      </c>
      <c r="Q325" s="19">
        <v>60</v>
      </c>
      <c r="R325" s="19" t="s">
        <v>156</v>
      </c>
      <c r="S325" s="19">
        <v>4328</v>
      </c>
      <c r="T325" s="19">
        <v>301</v>
      </c>
      <c r="U325" s="19">
        <v>4143601</v>
      </c>
      <c r="V325" s="28" t="s">
        <v>607</v>
      </c>
    </row>
    <row r="326" s="1" customFormat="1" ht="13.5" spans="1:22">
      <c r="A326" s="19">
        <v>343</v>
      </c>
      <c r="B326" s="20">
        <v>43304.7871527778</v>
      </c>
      <c r="C326" s="21">
        <v>43304</v>
      </c>
      <c r="D326" s="19">
        <v>30030602</v>
      </c>
      <c r="E326" s="22">
        <v>56</v>
      </c>
      <c r="F326" s="23">
        <v>2975</v>
      </c>
      <c r="G326" s="19">
        <v>803402613</v>
      </c>
      <c r="H326" s="19">
        <v>115733</v>
      </c>
      <c r="I326" s="28" t="s">
        <v>606</v>
      </c>
      <c r="J326" s="19">
        <v>1</v>
      </c>
      <c r="K326" s="19">
        <v>118</v>
      </c>
      <c r="L326" s="19">
        <v>11801</v>
      </c>
      <c r="M326" s="29">
        <v>5</v>
      </c>
      <c r="N326" s="30">
        <v>595</v>
      </c>
      <c r="O326" s="31">
        <v>2975</v>
      </c>
      <c r="P326" s="30">
        <v>575</v>
      </c>
      <c r="Q326" s="19">
        <v>100</v>
      </c>
      <c r="R326" s="19" t="s">
        <v>156</v>
      </c>
      <c r="S326" s="19">
        <v>4328</v>
      </c>
      <c r="T326" s="19">
        <v>301</v>
      </c>
      <c r="U326" s="19">
        <v>4143601</v>
      </c>
      <c r="V326" s="28" t="s">
        <v>607</v>
      </c>
    </row>
    <row r="327" s="1" customFormat="1" ht="13.5" spans="1:22">
      <c r="A327" s="19">
        <v>334</v>
      </c>
      <c r="B327" s="20">
        <v>43304.7880324074</v>
      </c>
      <c r="C327" s="21">
        <v>43304</v>
      </c>
      <c r="D327" s="19">
        <v>30030630</v>
      </c>
      <c r="E327" s="22">
        <v>52</v>
      </c>
      <c r="F327" s="23">
        <v>2380</v>
      </c>
      <c r="G327" s="19">
        <v>803402967</v>
      </c>
      <c r="H327" s="19">
        <v>115733</v>
      </c>
      <c r="I327" s="28" t="s">
        <v>606</v>
      </c>
      <c r="J327" s="19">
        <v>1</v>
      </c>
      <c r="K327" s="19">
        <v>118</v>
      </c>
      <c r="L327" s="19">
        <v>11801</v>
      </c>
      <c r="M327" s="29">
        <v>4</v>
      </c>
      <c r="N327" s="30">
        <v>595</v>
      </c>
      <c r="O327" s="31">
        <v>2380</v>
      </c>
      <c r="P327" s="30">
        <v>575</v>
      </c>
      <c r="Q327" s="19">
        <v>80</v>
      </c>
      <c r="R327" s="19" t="s">
        <v>156</v>
      </c>
      <c r="S327" s="19">
        <v>4328</v>
      </c>
      <c r="T327" s="19">
        <v>301</v>
      </c>
      <c r="U327" s="19">
        <v>4143601</v>
      </c>
      <c r="V327" s="28" t="s">
        <v>607</v>
      </c>
    </row>
    <row r="328" s="1" customFormat="1" ht="13.5" spans="1:22">
      <c r="A328" s="19">
        <v>119</v>
      </c>
      <c r="B328" s="20">
        <v>43304.7892592593</v>
      </c>
      <c r="C328" s="21">
        <v>43304</v>
      </c>
      <c r="D328" s="19">
        <v>30030668</v>
      </c>
      <c r="E328" s="22">
        <v>52</v>
      </c>
      <c r="F328" s="23">
        <v>595</v>
      </c>
      <c r="G328" s="19">
        <v>803403481</v>
      </c>
      <c r="H328" s="19">
        <v>115733</v>
      </c>
      <c r="I328" s="28" t="s">
        <v>606</v>
      </c>
      <c r="J328" s="19">
        <v>1</v>
      </c>
      <c r="K328" s="19">
        <v>118</v>
      </c>
      <c r="L328" s="19">
        <v>11801</v>
      </c>
      <c r="M328" s="29">
        <v>1</v>
      </c>
      <c r="N328" s="30">
        <v>595</v>
      </c>
      <c r="O328" s="31">
        <v>595</v>
      </c>
      <c r="P328" s="30">
        <v>575</v>
      </c>
      <c r="Q328" s="19">
        <v>20</v>
      </c>
      <c r="R328" s="19" t="s">
        <v>156</v>
      </c>
      <c r="S328" s="19">
        <v>4328</v>
      </c>
      <c r="T328" s="19">
        <v>301</v>
      </c>
      <c r="U328" s="19">
        <v>4143601</v>
      </c>
      <c r="V328" s="28" t="s">
        <v>607</v>
      </c>
    </row>
    <row r="329" s="1" customFormat="1" ht="13.5" spans="1:22">
      <c r="A329" s="19">
        <v>222</v>
      </c>
      <c r="B329" s="20">
        <v>43304.7912268518</v>
      </c>
      <c r="C329" s="21">
        <v>43304</v>
      </c>
      <c r="D329" s="19">
        <v>30030719</v>
      </c>
      <c r="E329" s="22">
        <v>717</v>
      </c>
      <c r="F329" s="23">
        <v>1190</v>
      </c>
      <c r="G329" s="19">
        <v>803404651</v>
      </c>
      <c r="H329" s="19">
        <v>115733</v>
      </c>
      <c r="I329" s="28" t="s">
        <v>606</v>
      </c>
      <c r="J329" s="19">
        <v>1</v>
      </c>
      <c r="K329" s="19">
        <v>118</v>
      </c>
      <c r="L329" s="19">
        <v>11801</v>
      </c>
      <c r="M329" s="29">
        <v>2</v>
      </c>
      <c r="N329" s="30">
        <v>595</v>
      </c>
      <c r="O329" s="31">
        <v>1190</v>
      </c>
      <c r="P329" s="30">
        <v>575</v>
      </c>
      <c r="Q329" s="19">
        <v>40</v>
      </c>
      <c r="R329" s="19" t="s">
        <v>156</v>
      </c>
      <c r="S329" s="19">
        <v>4328</v>
      </c>
      <c r="T329" s="19">
        <v>301</v>
      </c>
      <c r="U329" s="19">
        <v>4143601</v>
      </c>
      <c r="V329" s="28" t="s">
        <v>607</v>
      </c>
    </row>
    <row r="330" s="1" customFormat="1" ht="13.5" spans="1:22">
      <c r="A330" s="19">
        <v>26</v>
      </c>
      <c r="B330" s="20">
        <v>43304.7934722222</v>
      </c>
      <c r="C330" s="21">
        <v>43304</v>
      </c>
      <c r="D330" s="19">
        <v>30030786</v>
      </c>
      <c r="E330" s="22">
        <v>337</v>
      </c>
      <c r="F330" s="23">
        <v>3570</v>
      </c>
      <c r="G330" s="19">
        <v>803406085</v>
      </c>
      <c r="H330" s="19">
        <v>115733</v>
      </c>
      <c r="I330" s="28" t="s">
        <v>606</v>
      </c>
      <c r="J330" s="19">
        <v>1</v>
      </c>
      <c r="K330" s="19">
        <v>118</v>
      </c>
      <c r="L330" s="19">
        <v>11801</v>
      </c>
      <c r="M330" s="29">
        <v>6</v>
      </c>
      <c r="N330" s="30">
        <v>595</v>
      </c>
      <c r="O330" s="31">
        <v>3570</v>
      </c>
      <c r="P330" s="30">
        <v>655</v>
      </c>
      <c r="Q330" s="32">
        <v>120</v>
      </c>
      <c r="R330" s="19" t="s">
        <v>156</v>
      </c>
      <c r="S330" s="19">
        <v>4328</v>
      </c>
      <c r="T330" s="19">
        <v>301</v>
      </c>
      <c r="U330" s="19">
        <v>4143601</v>
      </c>
      <c r="V330" s="28" t="s">
        <v>607</v>
      </c>
    </row>
    <row r="331" s="1" customFormat="1" ht="13.5" spans="1:22">
      <c r="A331" s="19">
        <v>216</v>
      </c>
      <c r="B331" s="20">
        <v>43304.8026967593</v>
      </c>
      <c r="C331" s="21">
        <v>43304</v>
      </c>
      <c r="D331" s="19">
        <v>30031031</v>
      </c>
      <c r="E331" s="22">
        <v>102935</v>
      </c>
      <c r="F331" s="23">
        <v>2975</v>
      </c>
      <c r="G331" s="19">
        <v>803409841</v>
      </c>
      <c r="H331" s="19">
        <v>115733</v>
      </c>
      <c r="I331" s="28" t="s">
        <v>606</v>
      </c>
      <c r="J331" s="19">
        <v>1</v>
      </c>
      <c r="K331" s="19">
        <v>118</v>
      </c>
      <c r="L331" s="19">
        <v>11801</v>
      </c>
      <c r="M331" s="29">
        <v>5</v>
      </c>
      <c r="N331" s="30">
        <v>595</v>
      </c>
      <c r="O331" s="31">
        <v>2975</v>
      </c>
      <c r="P331" s="30">
        <v>575</v>
      </c>
      <c r="Q331" s="19">
        <v>100</v>
      </c>
      <c r="R331" s="19" t="s">
        <v>156</v>
      </c>
      <c r="S331" s="19">
        <v>4328</v>
      </c>
      <c r="T331" s="19">
        <v>301</v>
      </c>
      <c r="U331" s="19">
        <v>4143604</v>
      </c>
      <c r="V331" s="28" t="s">
        <v>660</v>
      </c>
    </row>
    <row r="332" s="1" customFormat="1" ht="13.5" spans="1:22">
      <c r="A332" s="19">
        <v>337</v>
      </c>
      <c r="B332" s="20">
        <v>43304.8051157407</v>
      </c>
      <c r="C332" s="21">
        <v>43304</v>
      </c>
      <c r="D332" s="19">
        <v>30031108</v>
      </c>
      <c r="E332" s="22">
        <v>732</v>
      </c>
      <c r="F332" s="23">
        <v>1190</v>
      </c>
      <c r="G332" s="19">
        <v>803410789</v>
      </c>
      <c r="H332" s="19">
        <v>115733</v>
      </c>
      <c r="I332" s="28" t="s">
        <v>606</v>
      </c>
      <c r="J332" s="19">
        <v>1</v>
      </c>
      <c r="K332" s="19">
        <v>118</v>
      </c>
      <c r="L332" s="19">
        <v>11801</v>
      </c>
      <c r="M332" s="29">
        <v>2</v>
      </c>
      <c r="N332" s="30">
        <v>595</v>
      </c>
      <c r="O332" s="31">
        <v>1190</v>
      </c>
      <c r="P332" s="30">
        <v>575</v>
      </c>
      <c r="Q332" s="19">
        <v>40</v>
      </c>
      <c r="R332" s="19" t="s">
        <v>156</v>
      </c>
      <c r="S332" s="19">
        <v>4328</v>
      </c>
      <c r="T332" s="19">
        <v>301</v>
      </c>
      <c r="U332" s="19">
        <v>4143604</v>
      </c>
      <c r="V332" s="28" t="s">
        <v>660</v>
      </c>
    </row>
    <row r="333" s="1" customFormat="1" ht="13.5" spans="1:22">
      <c r="A333" s="19">
        <v>122</v>
      </c>
      <c r="B333" s="20">
        <v>43304.8068865741</v>
      </c>
      <c r="C333" s="21">
        <v>43304</v>
      </c>
      <c r="D333" s="19">
        <v>30031177</v>
      </c>
      <c r="E333" s="22">
        <v>716</v>
      </c>
      <c r="F333" s="23">
        <v>2975</v>
      </c>
      <c r="G333" s="19">
        <v>803411757</v>
      </c>
      <c r="H333" s="19">
        <v>115733</v>
      </c>
      <c r="I333" s="28" t="s">
        <v>606</v>
      </c>
      <c r="J333" s="19">
        <v>1</v>
      </c>
      <c r="K333" s="19">
        <v>118</v>
      </c>
      <c r="L333" s="19">
        <v>11801</v>
      </c>
      <c r="M333" s="29">
        <v>5</v>
      </c>
      <c r="N333" s="30">
        <v>595</v>
      </c>
      <c r="O333" s="31">
        <v>2975</v>
      </c>
      <c r="P333" s="30">
        <v>575</v>
      </c>
      <c r="Q333" s="19">
        <v>100</v>
      </c>
      <c r="R333" s="19" t="s">
        <v>156</v>
      </c>
      <c r="S333" s="19">
        <v>4328</v>
      </c>
      <c r="T333" s="19">
        <v>301</v>
      </c>
      <c r="U333" s="19">
        <v>4143601</v>
      </c>
      <c r="V333" s="28" t="s">
        <v>607</v>
      </c>
    </row>
    <row r="334" s="1" customFormat="1" ht="13.5" spans="1:22">
      <c r="A334" s="19">
        <v>271</v>
      </c>
      <c r="B334" s="20">
        <v>43304.8112847222</v>
      </c>
      <c r="C334" s="21">
        <v>43304</v>
      </c>
      <c r="D334" s="19">
        <v>30031341</v>
      </c>
      <c r="E334" s="22">
        <v>549</v>
      </c>
      <c r="F334" s="23">
        <v>1190</v>
      </c>
      <c r="G334" s="19">
        <v>803414918</v>
      </c>
      <c r="H334" s="19">
        <v>115733</v>
      </c>
      <c r="I334" s="28" t="s">
        <v>606</v>
      </c>
      <c r="J334" s="19">
        <v>1</v>
      </c>
      <c r="K334" s="19">
        <v>118</v>
      </c>
      <c r="L334" s="19">
        <v>11801</v>
      </c>
      <c r="M334" s="29">
        <v>2</v>
      </c>
      <c r="N334" s="30">
        <v>595</v>
      </c>
      <c r="O334" s="31">
        <v>1190</v>
      </c>
      <c r="P334" s="30">
        <v>575</v>
      </c>
      <c r="Q334" s="19">
        <v>40</v>
      </c>
      <c r="R334" s="19" t="s">
        <v>156</v>
      </c>
      <c r="S334" s="19">
        <v>4328</v>
      </c>
      <c r="T334" s="19">
        <v>301</v>
      </c>
      <c r="U334" s="19">
        <v>4143601</v>
      </c>
      <c r="V334" s="28" t="s">
        <v>607</v>
      </c>
    </row>
    <row r="335" s="1" customFormat="1" ht="13.5" spans="1:22">
      <c r="A335" s="19">
        <v>120</v>
      </c>
      <c r="B335" s="20">
        <v>43304.8132986111</v>
      </c>
      <c r="C335" s="21">
        <v>43304</v>
      </c>
      <c r="D335" s="19">
        <v>30031412</v>
      </c>
      <c r="E335" s="22">
        <v>56</v>
      </c>
      <c r="F335" s="23">
        <v>-2975</v>
      </c>
      <c r="G335" s="19">
        <v>803416193</v>
      </c>
      <c r="H335" s="19">
        <v>115733</v>
      </c>
      <c r="I335" s="28" t="s">
        <v>606</v>
      </c>
      <c r="J335" s="19">
        <v>1</v>
      </c>
      <c r="K335" s="19">
        <v>118</v>
      </c>
      <c r="L335" s="19">
        <v>11801</v>
      </c>
      <c r="M335" s="29">
        <v>-5</v>
      </c>
      <c r="N335" s="30">
        <v>595</v>
      </c>
      <c r="O335" s="31">
        <v>-2975</v>
      </c>
      <c r="P335" s="30">
        <v>575</v>
      </c>
      <c r="Q335" s="19">
        <v>-100</v>
      </c>
      <c r="R335" s="19" t="s">
        <v>156</v>
      </c>
      <c r="S335" s="19">
        <v>4328</v>
      </c>
      <c r="T335" s="19">
        <v>301</v>
      </c>
      <c r="U335" s="19">
        <v>4143601</v>
      </c>
      <c r="V335" s="28" t="s">
        <v>607</v>
      </c>
    </row>
    <row r="336" s="1" customFormat="1" ht="13.5" spans="1:22">
      <c r="A336" s="19">
        <v>167</v>
      </c>
      <c r="B336" s="20">
        <v>43304.8144212963</v>
      </c>
      <c r="C336" s="21">
        <v>43304</v>
      </c>
      <c r="D336" s="19">
        <v>30031450</v>
      </c>
      <c r="E336" s="22">
        <v>56</v>
      </c>
      <c r="F336" s="23">
        <v>1785</v>
      </c>
      <c r="G336" s="19">
        <v>803416434</v>
      </c>
      <c r="H336" s="19">
        <v>115733</v>
      </c>
      <c r="I336" s="28" t="s">
        <v>606</v>
      </c>
      <c r="J336" s="19">
        <v>1</v>
      </c>
      <c r="K336" s="19">
        <v>118</v>
      </c>
      <c r="L336" s="19">
        <v>11801</v>
      </c>
      <c r="M336" s="29">
        <v>3</v>
      </c>
      <c r="N336" s="30">
        <v>595</v>
      </c>
      <c r="O336" s="31">
        <v>1785</v>
      </c>
      <c r="P336" s="30">
        <v>575</v>
      </c>
      <c r="Q336" s="19">
        <v>60</v>
      </c>
      <c r="R336" s="19" t="s">
        <v>156</v>
      </c>
      <c r="S336" s="19">
        <v>4328</v>
      </c>
      <c r="T336" s="19">
        <v>301</v>
      </c>
      <c r="U336" s="19">
        <v>4143601</v>
      </c>
      <c r="V336" s="28" t="s">
        <v>607</v>
      </c>
    </row>
    <row r="337" s="1" customFormat="1" ht="13.5" spans="1:22">
      <c r="A337" s="19">
        <v>263</v>
      </c>
      <c r="B337" s="20">
        <v>43304.8160648148</v>
      </c>
      <c r="C337" s="21">
        <v>43304</v>
      </c>
      <c r="D337" s="19">
        <v>30031504</v>
      </c>
      <c r="E337" s="22">
        <v>56</v>
      </c>
      <c r="F337" s="23">
        <v>1190</v>
      </c>
      <c r="G337" s="19">
        <v>803417996</v>
      </c>
      <c r="H337" s="19">
        <v>115733</v>
      </c>
      <c r="I337" s="28" t="s">
        <v>606</v>
      </c>
      <c r="J337" s="19">
        <v>1</v>
      </c>
      <c r="K337" s="19">
        <v>118</v>
      </c>
      <c r="L337" s="19">
        <v>11801</v>
      </c>
      <c r="M337" s="29">
        <v>2</v>
      </c>
      <c r="N337" s="30">
        <v>595</v>
      </c>
      <c r="O337" s="31">
        <v>1190</v>
      </c>
      <c r="P337" s="30">
        <v>575</v>
      </c>
      <c r="Q337" s="19">
        <v>40</v>
      </c>
      <c r="R337" s="19" t="s">
        <v>156</v>
      </c>
      <c r="S337" s="19">
        <v>4328</v>
      </c>
      <c r="T337" s="19">
        <v>301</v>
      </c>
      <c r="U337" s="19">
        <v>4143601</v>
      </c>
      <c r="V337" s="28" t="s">
        <v>607</v>
      </c>
    </row>
    <row r="338" s="1" customFormat="1" ht="13.5" spans="1:22">
      <c r="A338" s="19">
        <v>168</v>
      </c>
      <c r="B338" s="20">
        <v>43304.8177662037</v>
      </c>
      <c r="C338" s="21">
        <v>43304</v>
      </c>
      <c r="D338" s="19">
        <v>30031563</v>
      </c>
      <c r="E338" s="22">
        <v>391</v>
      </c>
      <c r="F338" s="23">
        <v>-7735</v>
      </c>
      <c r="G338" s="19">
        <v>803419538</v>
      </c>
      <c r="H338" s="19">
        <v>115733</v>
      </c>
      <c r="I338" s="28" t="s">
        <v>606</v>
      </c>
      <c r="J338" s="19">
        <v>1</v>
      </c>
      <c r="K338" s="19">
        <v>118</v>
      </c>
      <c r="L338" s="19">
        <v>11801</v>
      </c>
      <c r="M338" s="29">
        <v>-13</v>
      </c>
      <c r="N338" s="30">
        <v>595</v>
      </c>
      <c r="O338" s="31">
        <v>-7735</v>
      </c>
      <c r="P338" s="30">
        <v>575</v>
      </c>
      <c r="Q338" s="19">
        <v>-260</v>
      </c>
      <c r="R338" s="19" t="s">
        <v>156</v>
      </c>
      <c r="S338" s="19">
        <v>4328</v>
      </c>
      <c r="T338" s="19">
        <v>301</v>
      </c>
      <c r="U338" s="19">
        <v>4143601</v>
      </c>
      <c r="V338" s="28" t="s">
        <v>607</v>
      </c>
    </row>
    <row r="339" s="1" customFormat="1" ht="13.5" spans="1:22">
      <c r="A339" s="19">
        <v>305</v>
      </c>
      <c r="B339" s="20">
        <v>43304.8207638889</v>
      </c>
      <c r="C339" s="21">
        <v>43304</v>
      </c>
      <c r="D339" s="19">
        <v>30031671</v>
      </c>
      <c r="E339" s="22">
        <v>391</v>
      </c>
      <c r="F339" s="23">
        <v>4165</v>
      </c>
      <c r="G339" s="19">
        <v>803421859</v>
      </c>
      <c r="H339" s="19">
        <v>115733</v>
      </c>
      <c r="I339" s="28" t="s">
        <v>606</v>
      </c>
      <c r="J339" s="19">
        <v>1</v>
      </c>
      <c r="K339" s="19">
        <v>118</v>
      </c>
      <c r="L339" s="19">
        <v>11801</v>
      </c>
      <c r="M339" s="29">
        <v>7</v>
      </c>
      <c r="N339" s="30">
        <v>595</v>
      </c>
      <c r="O339" s="31">
        <v>4165</v>
      </c>
      <c r="P339" s="30">
        <v>575</v>
      </c>
      <c r="Q339" s="19">
        <v>140</v>
      </c>
      <c r="R339" s="19" t="s">
        <v>156</v>
      </c>
      <c r="S339" s="19">
        <v>4328</v>
      </c>
      <c r="T339" s="19">
        <v>301</v>
      </c>
      <c r="U339" s="19">
        <v>4143601</v>
      </c>
      <c r="V339" s="28" t="s">
        <v>607</v>
      </c>
    </row>
    <row r="340" s="1" customFormat="1" ht="13.5" spans="1:22">
      <c r="A340" s="19">
        <v>221</v>
      </c>
      <c r="B340" s="20">
        <v>43304.8224768518</v>
      </c>
      <c r="C340" s="21">
        <v>43304</v>
      </c>
      <c r="D340" s="19">
        <v>30031727</v>
      </c>
      <c r="E340" s="22">
        <v>391</v>
      </c>
      <c r="F340" s="23">
        <v>2380</v>
      </c>
      <c r="G340" s="19">
        <v>803422697</v>
      </c>
      <c r="H340" s="19">
        <v>115733</v>
      </c>
      <c r="I340" s="28" t="s">
        <v>606</v>
      </c>
      <c r="J340" s="19">
        <v>1</v>
      </c>
      <c r="K340" s="19">
        <v>118</v>
      </c>
      <c r="L340" s="19">
        <v>11801</v>
      </c>
      <c r="M340" s="29">
        <v>4</v>
      </c>
      <c r="N340" s="30">
        <v>595</v>
      </c>
      <c r="O340" s="31">
        <v>2380</v>
      </c>
      <c r="P340" s="30">
        <v>575</v>
      </c>
      <c r="Q340" s="19">
        <v>80</v>
      </c>
      <c r="R340" s="19" t="s">
        <v>156</v>
      </c>
      <c r="S340" s="19">
        <v>4328</v>
      </c>
      <c r="T340" s="19">
        <v>301</v>
      </c>
      <c r="U340" s="19">
        <v>4143601</v>
      </c>
      <c r="V340" s="28" t="s">
        <v>607</v>
      </c>
    </row>
    <row r="341" s="1" customFormat="1" ht="13.5" spans="1:22">
      <c r="A341" s="19">
        <v>174</v>
      </c>
      <c r="B341" s="20">
        <v>43304.8631944444</v>
      </c>
      <c r="C341" s="21">
        <v>43304</v>
      </c>
      <c r="D341" s="19">
        <v>30033290</v>
      </c>
      <c r="E341" s="22">
        <v>726</v>
      </c>
      <c r="F341" s="23">
        <v>595</v>
      </c>
      <c r="G341" s="19">
        <v>803454545</v>
      </c>
      <c r="H341" s="19">
        <v>115733</v>
      </c>
      <c r="I341" s="28" t="s">
        <v>606</v>
      </c>
      <c r="J341" s="19">
        <v>1</v>
      </c>
      <c r="K341" s="19">
        <v>118</v>
      </c>
      <c r="L341" s="19">
        <v>11801</v>
      </c>
      <c r="M341" s="29">
        <v>1</v>
      </c>
      <c r="N341" s="30">
        <v>595</v>
      </c>
      <c r="O341" s="31">
        <v>595</v>
      </c>
      <c r="P341" s="30">
        <v>575</v>
      </c>
      <c r="Q341" s="19">
        <v>20</v>
      </c>
      <c r="R341" s="19" t="s">
        <v>156</v>
      </c>
      <c r="S341" s="19">
        <v>4438</v>
      </c>
      <c r="T341" s="19">
        <v>301</v>
      </c>
      <c r="U341" s="19">
        <v>4143604</v>
      </c>
      <c r="V341" s="28" t="s">
        <v>660</v>
      </c>
    </row>
    <row r="342" s="1" customFormat="1" ht="13.5" spans="1:22">
      <c r="A342" s="19">
        <v>72</v>
      </c>
      <c r="B342" s="20">
        <v>43304.864849537</v>
      </c>
      <c r="C342" s="21">
        <v>43304</v>
      </c>
      <c r="D342" s="19">
        <v>30033368</v>
      </c>
      <c r="E342" s="22">
        <v>727</v>
      </c>
      <c r="F342" s="23">
        <v>595</v>
      </c>
      <c r="G342" s="19">
        <v>803455639</v>
      </c>
      <c r="H342" s="19">
        <v>115733</v>
      </c>
      <c r="I342" s="28" t="s">
        <v>606</v>
      </c>
      <c r="J342" s="19">
        <v>1</v>
      </c>
      <c r="K342" s="19">
        <v>118</v>
      </c>
      <c r="L342" s="19">
        <v>11801</v>
      </c>
      <c r="M342" s="29">
        <v>1</v>
      </c>
      <c r="N342" s="30">
        <v>595</v>
      </c>
      <c r="O342" s="31">
        <v>595</v>
      </c>
      <c r="P342" s="30">
        <v>575</v>
      </c>
      <c r="Q342" s="19">
        <v>20</v>
      </c>
      <c r="R342" s="19" t="s">
        <v>156</v>
      </c>
      <c r="S342" s="19">
        <v>4438</v>
      </c>
      <c r="T342" s="19">
        <v>301</v>
      </c>
      <c r="U342" s="19">
        <v>4143604</v>
      </c>
      <c r="V342" s="28" t="s">
        <v>660</v>
      </c>
    </row>
    <row r="343" s="1" customFormat="1" ht="13.5" spans="1:22">
      <c r="A343" s="19">
        <v>272</v>
      </c>
      <c r="B343" s="20">
        <v>43304.868599537</v>
      </c>
      <c r="C343" s="21">
        <v>43304</v>
      </c>
      <c r="D343" s="19">
        <v>30033530</v>
      </c>
      <c r="E343" s="22">
        <v>585</v>
      </c>
      <c r="F343" s="23">
        <v>2975</v>
      </c>
      <c r="G343" s="19">
        <v>803458644</v>
      </c>
      <c r="H343" s="19">
        <v>115733</v>
      </c>
      <c r="I343" s="28" t="s">
        <v>606</v>
      </c>
      <c r="J343" s="19">
        <v>1</v>
      </c>
      <c r="K343" s="19">
        <v>118</v>
      </c>
      <c r="L343" s="19">
        <v>11801</v>
      </c>
      <c r="M343" s="29">
        <v>2</v>
      </c>
      <c r="N343" s="30">
        <v>595</v>
      </c>
      <c r="O343" s="31">
        <v>1190</v>
      </c>
      <c r="P343" s="30">
        <v>575</v>
      </c>
      <c r="Q343" s="19">
        <v>40</v>
      </c>
      <c r="R343" s="19" t="s">
        <v>156</v>
      </c>
      <c r="S343" s="19">
        <v>4438</v>
      </c>
      <c r="T343" s="19">
        <v>301</v>
      </c>
      <c r="U343" s="19">
        <v>4143604</v>
      </c>
      <c r="V343" s="28" t="s">
        <v>660</v>
      </c>
    </row>
    <row r="344" s="1" customFormat="1" ht="13.5" spans="1:22">
      <c r="A344" s="19">
        <v>273</v>
      </c>
      <c r="B344" s="20">
        <v>43304.868599537</v>
      </c>
      <c r="C344" s="21">
        <v>43304</v>
      </c>
      <c r="D344" s="19">
        <v>30033530</v>
      </c>
      <c r="E344" s="22">
        <v>585</v>
      </c>
      <c r="F344" s="23">
        <v>2975</v>
      </c>
      <c r="G344" s="19">
        <v>803459546</v>
      </c>
      <c r="H344" s="19">
        <v>115733</v>
      </c>
      <c r="I344" s="28" t="s">
        <v>606</v>
      </c>
      <c r="J344" s="19">
        <v>1</v>
      </c>
      <c r="K344" s="19">
        <v>118</v>
      </c>
      <c r="L344" s="19">
        <v>11801</v>
      </c>
      <c r="M344" s="29">
        <v>3</v>
      </c>
      <c r="N344" s="30">
        <v>595</v>
      </c>
      <c r="O344" s="31">
        <v>1785</v>
      </c>
      <c r="P344" s="30">
        <v>575</v>
      </c>
      <c r="Q344" s="19">
        <v>60</v>
      </c>
      <c r="R344" s="19" t="s">
        <v>156</v>
      </c>
      <c r="S344" s="19">
        <v>4438</v>
      </c>
      <c r="T344" s="19">
        <v>301</v>
      </c>
      <c r="U344" s="19">
        <v>4143601</v>
      </c>
      <c r="V344" s="28" t="s">
        <v>607</v>
      </c>
    </row>
    <row r="345" s="1" customFormat="1" ht="13.5" spans="1:22">
      <c r="A345" s="19">
        <v>228</v>
      </c>
      <c r="B345" s="20">
        <v>43304.8707638889</v>
      </c>
      <c r="C345" s="21">
        <v>43304</v>
      </c>
      <c r="D345" s="19">
        <v>30033611</v>
      </c>
      <c r="E345" s="22">
        <v>571</v>
      </c>
      <c r="F345" s="23">
        <v>10710</v>
      </c>
      <c r="G345" s="19">
        <v>803460680</v>
      </c>
      <c r="H345" s="19">
        <v>115733</v>
      </c>
      <c r="I345" s="28" t="s">
        <v>606</v>
      </c>
      <c r="J345" s="19">
        <v>1</v>
      </c>
      <c r="K345" s="19">
        <v>118</v>
      </c>
      <c r="L345" s="19">
        <v>11801</v>
      </c>
      <c r="M345" s="29">
        <v>6</v>
      </c>
      <c r="N345" s="30">
        <v>595</v>
      </c>
      <c r="O345" s="31">
        <v>3570</v>
      </c>
      <c r="P345" s="30">
        <v>575</v>
      </c>
      <c r="Q345" s="19">
        <v>120</v>
      </c>
      <c r="R345" s="19" t="s">
        <v>156</v>
      </c>
      <c r="S345" s="19">
        <v>4438</v>
      </c>
      <c r="T345" s="19">
        <v>301</v>
      </c>
      <c r="U345" s="19">
        <v>4143601</v>
      </c>
      <c r="V345" s="28" t="s">
        <v>607</v>
      </c>
    </row>
    <row r="346" s="1" customFormat="1" ht="13.5" spans="1:22">
      <c r="A346" s="19">
        <v>229</v>
      </c>
      <c r="B346" s="20">
        <v>43304.8707638889</v>
      </c>
      <c r="C346" s="21">
        <v>43304</v>
      </c>
      <c r="D346" s="19">
        <v>30033611</v>
      </c>
      <c r="E346" s="22">
        <v>571</v>
      </c>
      <c r="F346" s="23">
        <v>10710</v>
      </c>
      <c r="G346" s="19">
        <v>803460460</v>
      </c>
      <c r="H346" s="19">
        <v>115733</v>
      </c>
      <c r="I346" s="28" t="s">
        <v>606</v>
      </c>
      <c r="J346" s="19">
        <v>1</v>
      </c>
      <c r="K346" s="19">
        <v>118</v>
      </c>
      <c r="L346" s="19">
        <v>11801</v>
      </c>
      <c r="M346" s="29">
        <v>12</v>
      </c>
      <c r="N346" s="30">
        <v>595</v>
      </c>
      <c r="O346" s="31">
        <v>7140</v>
      </c>
      <c r="P346" s="30">
        <v>575</v>
      </c>
      <c r="Q346" s="19">
        <v>240</v>
      </c>
      <c r="R346" s="19" t="s">
        <v>156</v>
      </c>
      <c r="S346" s="19">
        <v>4438</v>
      </c>
      <c r="T346" s="19">
        <v>301</v>
      </c>
      <c r="U346" s="19">
        <v>4143604</v>
      </c>
      <c r="V346" s="28" t="s">
        <v>660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91"/>
  <sheetViews>
    <sheetView workbookViewId="0">
      <selection activeCell="G34" sqref="G34"/>
    </sheetView>
  </sheetViews>
  <sheetFormatPr defaultColWidth="8" defaultRowHeight="12.75"/>
  <cols>
    <col min="1" max="1" width="12.625" style="2" customWidth="1"/>
    <col min="2" max="2" width="6.5" style="3" customWidth="1"/>
    <col min="3" max="3" width="6.875" style="3" customWidth="1"/>
    <col min="4" max="4" width="23" style="1" customWidth="1"/>
    <col min="5" max="5" width="8" style="1"/>
    <col min="6" max="6" width="7.375" style="1" customWidth="1"/>
    <col min="7" max="7" width="8" style="3"/>
    <col min="8" max="8" width="24.5" style="1" customWidth="1"/>
    <col min="9" max="9" width="8.75" style="1" customWidth="1"/>
    <col min="10" max="10" width="3.375" style="1" customWidth="1"/>
    <col min="11" max="12" width="8" style="3"/>
    <col min="13" max="13" width="14.375" style="1" customWidth="1"/>
    <col min="14" max="16384" width="8" style="1"/>
  </cols>
  <sheetData>
    <row r="1" s="1" customFormat="1" spans="1:22">
      <c r="A1" s="4" t="s">
        <v>700</v>
      </c>
      <c r="B1" s="5" t="s">
        <v>701</v>
      </c>
      <c r="C1" s="5" t="s">
        <v>8</v>
      </c>
      <c r="D1" s="5" t="s">
        <v>232</v>
      </c>
      <c r="E1" s="5" t="s">
        <v>702</v>
      </c>
      <c r="F1" s="5" t="s">
        <v>703</v>
      </c>
      <c r="G1" s="5" t="s">
        <v>704</v>
      </c>
      <c r="H1" s="5" t="s">
        <v>705</v>
      </c>
      <c r="I1" s="5" t="s">
        <v>706</v>
      </c>
      <c r="J1" s="5" t="s">
        <v>707</v>
      </c>
      <c r="K1" s="5" t="s">
        <v>708</v>
      </c>
      <c r="L1" s="5" t="s">
        <v>709</v>
      </c>
      <c r="M1" s="5" t="s">
        <v>710</v>
      </c>
      <c r="N1" s="5" t="s">
        <v>711</v>
      </c>
      <c r="O1" s="5" t="s">
        <v>712</v>
      </c>
      <c r="P1" s="5" t="s">
        <v>216</v>
      </c>
      <c r="Q1" s="5" t="s">
        <v>713</v>
      </c>
      <c r="R1" s="5" t="s">
        <v>714</v>
      </c>
      <c r="S1" s="5" t="s">
        <v>715</v>
      </c>
      <c r="T1" s="5" t="s">
        <v>716</v>
      </c>
      <c r="U1" s="5" t="s">
        <v>717</v>
      </c>
      <c r="V1" s="5" t="s">
        <v>718</v>
      </c>
    </row>
    <row r="2" s="1" customFormat="1" spans="1:21">
      <c r="A2" s="6">
        <v>43304.9578587963</v>
      </c>
      <c r="B2" s="3">
        <v>87131</v>
      </c>
      <c r="C2" s="3">
        <v>371</v>
      </c>
      <c r="D2" s="1" t="s">
        <v>270</v>
      </c>
      <c r="E2" s="1" t="s">
        <v>719</v>
      </c>
      <c r="F2" s="1" t="s">
        <v>720</v>
      </c>
      <c r="G2" s="3">
        <v>9910833</v>
      </c>
      <c r="H2" s="1" t="s">
        <v>721</v>
      </c>
      <c r="I2" s="1" t="s">
        <v>722</v>
      </c>
      <c r="J2" s="1" t="s">
        <v>723</v>
      </c>
      <c r="K2" s="3">
        <v>2</v>
      </c>
      <c r="L2" s="3">
        <v>400</v>
      </c>
      <c r="M2" s="7">
        <v>43304</v>
      </c>
      <c r="N2" s="1" t="s">
        <v>724</v>
      </c>
      <c r="O2" s="1" t="s">
        <v>725</v>
      </c>
      <c r="P2" s="1" t="s">
        <v>726</v>
      </c>
      <c r="Q2" s="1" t="s">
        <v>727</v>
      </c>
      <c r="R2" s="1" t="s">
        <v>728</v>
      </c>
      <c r="S2" s="8">
        <v>342627</v>
      </c>
      <c r="T2" s="8">
        <v>635.55</v>
      </c>
      <c r="U2" s="1" t="s">
        <v>729</v>
      </c>
    </row>
    <row r="3" s="1" customFormat="1" spans="1:21">
      <c r="A3" s="6">
        <v>43304.9563310185</v>
      </c>
      <c r="B3" s="3">
        <v>87130</v>
      </c>
      <c r="C3" s="3">
        <v>371</v>
      </c>
      <c r="D3" s="1" t="s">
        <v>270</v>
      </c>
      <c r="E3" s="1" t="s">
        <v>719</v>
      </c>
      <c r="F3" s="1" t="s">
        <v>720</v>
      </c>
      <c r="G3" s="3">
        <v>9910832</v>
      </c>
      <c r="H3" s="1" t="s">
        <v>730</v>
      </c>
      <c r="I3" s="1" t="s">
        <v>722</v>
      </c>
      <c r="J3" s="1" t="s">
        <v>723</v>
      </c>
      <c r="K3" s="3">
        <v>1</v>
      </c>
      <c r="L3" s="3">
        <v>200</v>
      </c>
      <c r="M3" s="7">
        <v>43304</v>
      </c>
      <c r="N3" s="1" t="s">
        <v>724</v>
      </c>
      <c r="O3" s="1" t="s">
        <v>725</v>
      </c>
      <c r="P3" s="1" t="s">
        <v>726</v>
      </c>
      <c r="Q3" s="1" t="s">
        <v>727</v>
      </c>
      <c r="R3" s="1" t="s">
        <v>731</v>
      </c>
      <c r="S3" s="8">
        <v>342627</v>
      </c>
      <c r="T3" s="8">
        <v>635.55</v>
      </c>
      <c r="U3" s="1" t="s">
        <v>729</v>
      </c>
    </row>
    <row r="4" s="1" customFormat="1" spans="1:21">
      <c r="A4" s="6">
        <v>43304.9555555556</v>
      </c>
      <c r="B4" s="3">
        <v>87129</v>
      </c>
      <c r="C4" s="3">
        <v>371</v>
      </c>
      <c r="D4" s="1" t="s">
        <v>270</v>
      </c>
      <c r="E4" s="1" t="s">
        <v>732</v>
      </c>
      <c r="F4" s="1" t="s">
        <v>733</v>
      </c>
      <c r="G4" s="3">
        <v>9910833</v>
      </c>
      <c r="H4" s="1" t="s">
        <v>721</v>
      </c>
      <c r="I4" s="1" t="s">
        <v>722</v>
      </c>
      <c r="J4" s="1" t="s">
        <v>723</v>
      </c>
      <c r="K4" s="3">
        <v>1</v>
      </c>
      <c r="L4" s="3">
        <v>200</v>
      </c>
      <c r="M4" s="7">
        <v>43304</v>
      </c>
      <c r="N4" s="1" t="s">
        <v>724</v>
      </c>
      <c r="O4" s="1" t="s">
        <v>725</v>
      </c>
      <c r="P4" s="1" t="s">
        <v>734</v>
      </c>
      <c r="Q4" s="1" t="s">
        <v>727</v>
      </c>
      <c r="R4" s="1" t="s">
        <v>728</v>
      </c>
      <c r="S4" s="8">
        <v>3813836</v>
      </c>
      <c r="T4" s="8">
        <v>258.35</v>
      </c>
      <c r="U4" s="1" t="s">
        <v>729</v>
      </c>
    </row>
    <row r="5" s="1" customFormat="1" spans="1:21">
      <c r="A5" s="6">
        <v>43304.9547569444</v>
      </c>
      <c r="B5" s="3">
        <v>87128</v>
      </c>
      <c r="C5" s="3">
        <v>371</v>
      </c>
      <c r="D5" s="1" t="s">
        <v>270</v>
      </c>
      <c r="E5" s="1" t="s">
        <v>735</v>
      </c>
      <c r="F5" s="1" t="s">
        <v>736</v>
      </c>
      <c r="G5" s="3">
        <v>9910833</v>
      </c>
      <c r="H5" s="1" t="s">
        <v>721</v>
      </c>
      <c r="I5" s="1" t="s">
        <v>722</v>
      </c>
      <c r="J5" s="1" t="s">
        <v>723</v>
      </c>
      <c r="K5" s="3">
        <v>2</v>
      </c>
      <c r="L5" s="3">
        <v>400</v>
      </c>
      <c r="M5" s="7">
        <v>43303</v>
      </c>
      <c r="N5" s="1" t="s">
        <v>724</v>
      </c>
      <c r="O5" s="1" t="s">
        <v>725</v>
      </c>
      <c r="P5" s="1" t="s">
        <v>737</v>
      </c>
      <c r="Q5" s="1" t="s">
        <v>727</v>
      </c>
      <c r="R5" s="1" t="s">
        <v>728</v>
      </c>
      <c r="S5" s="8">
        <v>354632</v>
      </c>
      <c r="T5" s="8">
        <v>963.43</v>
      </c>
      <c r="U5" s="1" t="s">
        <v>729</v>
      </c>
    </row>
    <row r="6" s="1" customFormat="1" spans="1:21">
      <c r="A6" s="6">
        <v>43304.9539583333</v>
      </c>
      <c r="B6" s="3">
        <v>87127</v>
      </c>
      <c r="C6" s="3">
        <v>371</v>
      </c>
      <c r="D6" s="1" t="s">
        <v>270</v>
      </c>
      <c r="E6" s="1" t="s">
        <v>735</v>
      </c>
      <c r="F6" s="1" t="s">
        <v>736</v>
      </c>
      <c r="G6" s="3">
        <v>9910832</v>
      </c>
      <c r="H6" s="1" t="s">
        <v>730</v>
      </c>
      <c r="I6" s="1" t="s">
        <v>722</v>
      </c>
      <c r="J6" s="1" t="s">
        <v>723</v>
      </c>
      <c r="K6" s="3">
        <v>2</v>
      </c>
      <c r="L6" s="3">
        <v>400</v>
      </c>
      <c r="M6" s="7">
        <v>43303</v>
      </c>
      <c r="N6" s="1" t="s">
        <v>724</v>
      </c>
      <c r="O6" s="1" t="s">
        <v>725</v>
      </c>
      <c r="P6" s="1" t="s">
        <v>738</v>
      </c>
      <c r="Q6" s="1" t="s">
        <v>727</v>
      </c>
      <c r="R6" s="1" t="s">
        <v>731</v>
      </c>
      <c r="S6" s="8">
        <v>354632</v>
      </c>
      <c r="T6" s="8">
        <v>963.43</v>
      </c>
      <c r="U6" s="1" t="s">
        <v>729</v>
      </c>
    </row>
    <row r="7" s="1" customFormat="1" spans="1:21">
      <c r="A7" s="6">
        <v>43304.9533796296</v>
      </c>
      <c r="B7" s="3">
        <v>87126</v>
      </c>
      <c r="C7" s="3">
        <v>371</v>
      </c>
      <c r="D7" s="1" t="s">
        <v>270</v>
      </c>
      <c r="E7" s="1" t="s">
        <v>739</v>
      </c>
      <c r="F7" s="1" t="s">
        <v>740</v>
      </c>
      <c r="G7" s="3">
        <v>9910834</v>
      </c>
      <c r="H7" s="1" t="s">
        <v>741</v>
      </c>
      <c r="I7" s="1" t="s">
        <v>722</v>
      </c>
      <c r="J7" s="1" t="s">
        <v>742</v>
      </c>
      <c r="K7" s="3">
        <v>1</v>
      </c>
      <c r="L7" s="3">
        <v>200</v>
      </c>
      <c r="M7" s="7">
        <v>43302</v>
      </c>
      <c r="N7" s="1" t="s">
        <v>724</v>
      </c>
      <c r="O7" s="1" t="s">
        <v>725</v>
      </c>
      <c r="P7" s="1" t="s">
        <v>743</v>
      </c>
      <c r="Q7" s="1" t="s">
        <v>727</v>
      </c>
      <c r="R7" s="1" t="s">
        <v>744</v>
      </c>
      <c r="S7" s="8">
        <v>106464</v>
      </c>
      <c r="T7" s="8">
        <v>969.88</v>
      </c>
      <c r="U7" s="1" t="s">
        <v>729</v>
      </c>
    </row>
    <row r="8" s="1" customFormat="1" spans="1:21">
      <c r="A8" s="6">
        <v>43304.9529398148</v>
      </c>
      <c r="B8" s="3">
        <v>87125</v>
      </c>
      <c r="C8" s="3">
        <v>371</v>
      </c>
      <c r="D8" s="1" t="s">
        <v>270</v>
      </c>
      <c r="E8" s="1" t="s">
        <v>739</v>
      </c>
      <c r="F8" s="1" t="s">
        <v>740</v>
      </c>
      <c r="G8" s="3">
        <v>9910835</v>
      </c>
      <c r="H8" s="1" t="s">
        <v>745</v>
      </c>
      <c r="I8" s="1" t="s">
        <v>746</v>
      </c>
      <c r="J8" s="1" t="s">
        <v>723</v>
      </c>
      <c r="K8" s="3">
        <v>1</v>
      </c>
      <c r="L8" s="3">
        <v>400</v>
      </c>
      <c r="M8" s="7">
        <v>43302</v>
      </c>
      <c r="N8" s="1" t="s">
        <v>724</v>
      </c>
      <c r="O8" s="1" t="s">
        <v>725</v>
      </c>
      <c r="P8" s="1" t="s">
        <v>743</v>
      </c>
      <c r="Q8" s="1" t="s">
        <v>727</v>
      </c>
      <c r="R8" s="1" t="s">
        <v>747</v>
      </c>
      <c r="S8" s="8">
        <v>106464</v>
      </c>
      <c r="T8" s="8">
        <v>969.88</v>
      </c>
      <c r="U8" s="1" t="s">
        <v>729</v>
      </c>
    </row>
    <row r="9" s="1" customFormat="1" spans="1:21">
      <c r="A9" s="6">
        <v>43304.9522685185</v>
      </c>
      <c r="B9" s="3">
        <v>87124</v>
      </c>
      <c r="C9" s="3">
        <v>371</v>
      </c>
      <c r="D9" s="1" t="s">
        <v>270</v>
      </c>
      <c r="E9" s="1" t="s">
        <v>739</v>
      </c>
      <c r="F9" s="1" t="s">
        <v>740</v>
      </c>
      <c r="G9" s="3">
        <v>9910833</v>
      </c>
      <c r="H9" s="1" t="s">
        <v>721</v>
      </c>
      <c r="I9" s="1" t="s">
        <v>722</v>
      </c>
      <c r="J9" s="1" t="s">
        <v>723</v>
      </c>
      <c r="K9" s="3">
        <v>1</v>
      </c>
      <c r="L9" s="3">
        <v>200</v>
      </c>
      <c r="M9" s="7">
        <v>43302</v>
      </c>
      <c r="N9" s="1" t="s">
        <v>724</v>
      </c>
      <c r="O9" s="1" t="s">
        <v>725</v>
      </c>
      <c r="P9" s="1" t="s">
        <v>748</v>
      </c>
      <c r="Q9" s="1" t="s">
        <v>727</v>
      </c>
      <c r="R9" s="1" t="s">
        <v>728</v>
      </c>
      <c r="S9" s="8">
        <v>106464</v>
      </c>
      <c r="T9" s="8">
        <v>969.88</v>
      </c>
      <c r="U9" s="1" t="s">
        <v>729</v>
      </c>
    </row>
    <row r="10" s="1" customFormat="1" spans="1:21">
      <c r="A10" s="6">
        <v>43304.951400463</v>
      </c>
      <c r="B10" s="3">
        <v>87123</v>
      </c>
      <c r="C10" s="3">
        <v>371</v>
      </c>
      <c r="D10" s="1" t="s">
        <v>270</v>
      </c>
      <c r="E10" s="1" t="s">
        <v>749</v>
      </c>
      <c r="F10" s="1" t="s">
        <v>750</v>
      </c>
      <c r="G10" s="3">
        <v>9910835</v>
      </c>
      <c r="H10" s="1" t="s">
        <v>745</v>
      </c>
      <c r="I10" s="1" t="s">
        <v>746</v>
      </c>
      <c r="J10" s="1" t="s">
        <v>723</v>
      </c>
      <c r="K10" s="3">
        <v>1</v>
      </c>
      <c r="L10" s="3">
        <v>400</v>
      </c>
      <c r="M10" s="7">
        <v>43302</v>
      </c>
      <c r="N10" s="1" t="s">
        <v>724</v>
      </c>
      <c r="O10" s="1" t="s">
        <v>725</v>
      </c>
      <c r="P10" s="1" t="s">
        <v>751</v>
      </c>
      <c r="Q10" s="1" t="s">
        <v>727</v>
      </c>
      <c r="R10" s="1" t="s">
        <v>747</v>
      </c>
      <c r="S10" s="8">
        <v>184935</v>
      </c>
      <c r="T10" s="8">
        <v>452.6</v>
      </c>
      <c r="U10" s="1" t="s">
        <v>729</v>
      </c>
    </row>
    <row r="11" s="1" customFormat="1" spans="1:21">
      <c r="A11" s="6">
        <v>43304.9506597222</v>
      </c>
      <c r="B11" s="3">
        <v>87122</v>
      </c>
      <c r="C11" s="3">
        <v>371</v>
      </c>
      <c r="D11" s="1" t="s">
        <v>270</v>
      </c>
      <c r="E11" s="1" t="s">
        <v>752</v>
      </c>
      <c r="F11" s="1" t="s">
        <v>753</v>
      </c>
      <c r="G11" s="3">
        <v>9910833</v>
      </c>
      <c r="H11" s="1" t="s">
        <v>721</v>
      </c>
      <c r="I11" s="1" t="s">
        <v>722</v>
      </c>
      <c r="J11" s="1" t="s">
        <v>723</v>
      </c>
      <c r="K11" s="3">
        <v>1</v>
      </c>
      <c r="L11" s="3">
        <v>200</v>
      </c>
      <c r="M11" s="7">
        <v>43304</v>
      </c>
      <c r="N11" s="1" t="s">
        <v>724</v>
      </c>
      <c r="O11" s="1" t="s">
        <v>725</v>
      </c>
      <c r="P11" s="1" t="s">
        <v>754</v>
      </c>
      <c r="Q11" s="1" t="s">
        <v>727</v>
      </c>
      <c r="R11" s="1" t="s">
        <v>728</v>
      </c>
      <c r="S11" s="8">
        <v>342620</v>
      </c>
      <c r="T11" s="8">
        <v>298.49</v>
      </c>
      <c r="U11" s="1" t="s">
        <v>729</v>
      </c>
    </row>
    <row r="12" s="1" customFormat="1" spans="1:21">
      <c r="A12" s="6">
        <v>43304.9246875</v>
      </c>
      <c r="B12" s="3">
        <v>87085</v>
      </c>
      <c r="C12" s="3">
        <v>101453</v>
      </c>
      <c r="D12" s="1" t="s">
        <v>267</v>
      </c>
      <c r="E12" s="1" t="s">
        <v>755</v>
      </c>
      <c r="F12" s="1" t="s">
        <v>756</v>
      </c>
      <c r="G12" s="3">
        <v>9910833</v>
      </c>
      <c r="H12" s="1" t="s">
        <v>721</v>
      </c>
      <c r="I12" s="1" t="s">
        <v>722</v>
      </c>
      <c r="J12" s="1" t="s">
        <v>723</v>
      </c>
      <c r="K12" s="3">
        <v>3</v>
      </c>
      <c r="L12" s="3">
        <v>600</v>
      </c>
      <c r="M12" s="7">
        <v>43304</v>
      </c>
      <c r="N12" s="1" t="s">
        <v>724</v>
      </c>
      <c r="O12" s="1" t="s">
        <v>757</v>
      </c>
      <c r="P12" s="1" t="s">
        <v>758</v>
      </c>
      <c r="Q12" s="1" t="s">
        <v>759</v>
      </c>
      <c r="R12" s="1" t="s">
        <v>728</v>
      </c>
      <c r="S12" s="8">
        <v>411627</v>
      </c>
      <c r="T12" s="8">
        <v>2151.53</v>
      </c>
      <c r="U12" s="1" t="s">
        <v>760</v>
      </c>
    </row>
    <row r="13" s="1" customFormat="1" spans="1:21">
      <c r="A13" s="6">
        <v>43304.9225694444</v>
      </c>
      <c r="B13" s="3">
        <v>87082</v>
      </c>
      <c r="C13" s="3">
        <v>101453</v>
      </c>
      <c r="D13" s="1" t="s">
        <v>267</v>
      </c>
      <c r="E13" s="1" t="s">
        <v>761</v>
      </c>
      <c r="F13" s="1" t="s">
        <v>762</v>
      </c>
      <c r="G13" s="3">
        <v>9910835</v>
      </c>
      <c r="H13" s="1" t="s">
        <v>745</v>
      </c>
      <c r="I13" s="1" t="s">
        <v>746</v>
      </c>
      <c r="J13" s="1" t="s">
        <v>723</v>
      </c>
      <c r="K13" s="3">
        <v>1</v>
      </c>
      <c r="L13" s="3">
        <v>400</v>
      </c>
      <c r="M13" s="7">
        <v>43304</v>
      </c>
      <c r="N13" s="1" t="s">
        <v>724</v>
      </c>
      <c r="O13" s="1" t="s">
        <v>757</v>
      </c>
      <c r="P13" s="1" t="s">
        <v>763</v>
      </c>
      <c r="Q13" s="1" t="s">
        <v>759</v>
      </c>
      <c r="R13" s="1" t="s">
        <v>747</v>
      </c>
      <c r="S13" s="8">
        <v>3256772</v>
      </c>
      <c r="T13" s="8">
        <v>417.48</v>
      </c>
      <c r="U13" s="1" t="s">
        <v>760</v>
      </c>
    </row>
    <row r="14" s="1" customFormat="1" spans="1:21">
      <c r="A14" s="6">
        <v>43304.9222569444</v>
      </c>
      <c r="B14" s="3">
        <v>87083</v>
      </c>
      <c r="C14" s="3">
        <v>578</v>
      </c>
      <c r="D14" s="1" t="s">
        <v>237</v>
      </c>
      <c r="E14" s="1" t="s">
        <v>764</v>
      </c>
      <c r="F14" s="1" t="s">
        <v>765</v>
      </c>
      <c r="G14" s="3">
        <v>9910872</v>
      </c>
      <c r="H14" s="1" t="s">
        <v>766</v>
      </c>
      <c r="I14" s="1" t="s">
        <v>767</v>
      </c>
      <c r="J14" s="1" t="s">
        <v>742</v>
      </c>
      <c r="K14" s="3">
        <v>1</v>
      </c>
      <c r="L14" s="3">
        <v>1000</v>
      </c>
      <c r="M14" s="7">
        <v>43304</v>
      </c>
      <c r="N14" s="1" t="s">
        <v>724</v>
      </c>
      <c r="O14" s="1" t="s">
        <v>768</v>
      </c>
      <c r="P14" s="1" t="s">
        <v>769</v>
      </c>
      <c r="Q14" s="1" t="s">
        <v>770</v>
      </c>
      <c r="R14" s="1" t="s">
        <v>771</v>
      </c>
      <c r="S14" s="8">
        <v>548021</v>
      </c>
      <c r="T14" s="8">
        <v>1083.4</v>
      </c>
      <c r="U14" s="1" t="s">
        <v>772</v>
      </c>
    </row>
    <row r="15" s="1" customFormat="1" spans="1:21">
      <c r="A15" s="6">
        <v>43304.9221759259</v>
      </c>
      <c r="B15" s="3">
        <v>87084</v>
      </c>
      <c r="C15" s="3">
        <v>515</v>
      </c>
      <c r="D15" s="1" t="s">
        <v>243</v>
      </c>
      <c r="E15" s="1" t="s">
        <v>773</v>
      </c>
      <c r="F15" s="1" t="s">
        <v>774</v>
      </c>
      <c r="G15" s="3">
        <v>9910872</v>
      </c>
      <c r="H15" s="1" t="s">
        <v>766</v>
      </c>
      <c r="I15" s="1" t="s">
        <v>767</v>
      </c>
      <c r="J15" s="1" t="s">
        <v>742</v>
      </c>
      <c r="K15" s="3">
        <v>1</v>
      </c>
      <c r="L15" s="3">
        <v>1000</v>
      </c>
      <c r="M15" s="7">
        <v>43304</v>
      </c>
      <c r="N15" s="1" t="s">
        <v>724</v>
      </c>
      <c r="O15" s="1" t="s">
        <v>775</v>
      </c>
      <c r="P15" s="1" t="s">
        <v>156</v>
      </c>
      <c r="Q15" s="1" t="s">
        <v>776</v>
      </c>
      <c r="R15" s="1" t="s">
        <v>771</v>
      </c>
      <c r="S15" s="8">
        <v>148438</v>
      </c>
      <c r="T15" s="8">
        <v>1648.03</v>
      </c>
      <c r="U15" s="1" t="s">
        <v>777</v>
      </c>
    </row>
    <row r="16" s="1" customFormat="1" spans="1:21">
      <c r="A16" s="6">
        <v>43304.9185648148</v>
      </c>
      <c r="B16" s="3">
        <v>87062</v>
      </c>
      <c r="C16" s="3">
        <v>546</v>
      </c>
      <c r="D16" s="1" t="s">
        <v>280</v>
      </c>
      <c r="E16" s="1" t="s">
        <v>778</v>
      </c>
      <c r="F16" s="1" t="s">
        <v>156</v>
      </c>
      <c r="G16" s="3">
        <v>9910835</v>
      </c>
      <c r="H16" s="1" t="s">
        <v>745</v>
      </c>
      <c r="I16" s="1" t="s">
        <v>746</v>
      </c>
      <c r="J16" s="1" t="s">
        <v>723</v>
      </c>
      <c r="K16" s="3">
        <v>1</v>
      </c>
      <c r="L16" s="3">
        <v>400</v>
      </c>
      <c r="M16" s="7">
        <v>43304</v>
      </c>
      <c r="N16" s="1" t="s">
        <v>724</v>
      </c>
      <c r="O16" s="1" t="s">
        <v>779</v>
      </c>
      <c r="P16" s="1" t="s">
        <v>156</v>
      </c>
      <c r="Q16" s="1" t="s">
        <v>780</v>
      </c>
      <c r="R16" s="1" t="s">
        <v>747</v>
      </c>
      <c r="S16" s="8">
        <v>3178340</v>
      </c>
      <c r="T16" s="8">
        <v>545.44</v>
      </c>
      <c r="U16" s="1" t="s">
        <v>781</v>
      </c>
    </row>
    <row r="17" s="1" customFormat="1" spans="1:21">
      <c r="A17" s="6">
        <v>43304.9178935185</v>
      </c>
      <c r="B17" s="3">
        <v>87047</v>
      </c>
      <c r="C17" s="3">
        <v>578</v>
      </c>
      <c r="D17" s="1" t="s">
        <v>237</v>
      </c>
      <c r="E17" s="1" t="s">
        <v>782</v>
      </c>
      <c r="F17" s="1" t="s">
        <v>783</v>
      </c>
      <c r="G17" s="3">
        <v>9910872</v>
      </c>
      <c r="H17" s="1" t="s">
        <v>766</v>
      </c>
      <c r="I17" s="1" t="s">
        <v>767</v>
      </c>
      <c r="J17" s="1" t="s">
        <v>742</v>
      </c>
      <c r="K17" s="3">
        <v>1</v>
      </c>
      <c r="L17" s="3">
        <v>1000</v>
      </c>
      <c r="M17" s="7">
        <v>43304</v>
      </c>
      <c r="N17" s="1" t="s">
        <v>724</v>
      </c>
      <c r="O17" s="1" t="s">
        <v>768</v>
      </c>
      <c r="P17" s="1" t="s">
        <v>784</v>
      </c>
      <c r="Q17" s="1" t="s">
        <v>770</v>
      </c>
      <c r="R17" s="1" t="s">
        <v>771</v>
      </c>
      <c r="S17" s="8">
        <v>899583</v>
      </c>
      <c r="T17" s="8">
        <v>1417.19</v>
      </c>
      <c r="U17" s="1" t="s">
        <v>772</v>
      </c>
    </row>
    <row r="18" s="1" customFormat="1" spans="1:21">
      <c r="A18" s="6">
        <v>43304.9178009259</v>
      </c>
      <c r="B18" s="3">
        <v>87044</v>
      </c>
      <c r="C18" s="3">
        <v>571</v>
      </c>
      <c r="D18" s="1" t="s">
        <v>262</v>
      </c>
      <c r="E18" s="1" t="s">
        <v>785</v>
      </c>
      <c r="F18" s="1" t="s">
        <v>786</v>
      </c>
      <c r="G18" s="3">
        <v>9910892</v>
      </c>
      <c r="H18" s="1" t="s">
        <v>787</v>
      </c>
      <c r="I18" s="1" t="s">
        <v>788</v>
      </c>
      <c r="J18" s="1" t="s">
        <v>789</v>
      </c>
      <c r="K18" s="3">
        <v>1</v>
      </c>
      <c r="L18" s="3">
        <v>1000</v>
      </c>
      <c r="M18" s="7">
        <v>43304</v>
      </c>
      <c r="N18" s="1" t="s">
        <v>724</v>
      </c>
      <c r="O18" s="1" t="s">
        <v>790</v>
      </c>
      <c r="P18" s="1" t="s">
        <v>156</v>
      </c>
      <c r="Q18" s="1" t="s">
        <v>791</v>
      </c>
      <c r="R18" s="1" t="s">
        <v>792</v>
      </c>
      <c r="S18" s="8">
        <v>611400</v>
      </c>
      <c r="T18" s="8">
        <v>1528.35</v>
      </c>
      <c r="U18" s="1" t="s">
        <v>793</v>
      </c>
    </row>
    <row r="19" s="1" customFormat="1" spans="1:21">
      <c r="A19" s="6">
        <v>43304.9172569444</v>
      </c>
      <c r="B19" s="3">
        <v>87046</v>
      </c>
      <c r="C19" s="3">
        <v>56</v>
      </c>
      <c r="D19" s="1" t="s">
        <v>245</v>
      </c>
      <c r="E19" s="1" t="s">
        <v>794</v>
      </c>
      <c r="F19" s="1" t="s">
        <v>795</v>
      </c>
      <c r="G19" s="3">
        <v>9910832</v>
      </c>
      <c r="H19" s="1" t="s">
        <v>730</v>
      </c>
      <c r="I19" s="1" t="s">
        <v>722</v>
      </c>
      <c r="J19" s="1" t="s">
        <v>723</v>
      </c>
      <c r="K19" s="3">
        <v>1</v>
      </c>
      <c r="L19" s="3">
        <v>200</v>
      </c>
      <c r="M19" s="7">
        <v>43304</v>
      </c>
      <c r="N19" s="1" t="s">
        <v>724</v>
      </c>
      <c r="O19" s="1" t="s">
        <v>796</v>
      </c>
      <c r="P19" s="1" t="s">
        <v>797</v>
      </c>
      <c r="Q19" s="1" t="s">
        <v>798</v>
      </c>
      <c r="R19" s="1" t="s">
        <v>731</v>
      </c>
      <c r="S19" s="8">
        <v>11262</v>
      </c>
      <c r="T19" s="8">
        <v>923.39</v>
      </c>
      <c r="U19" s="1" t="s">
        <v>799</v>
      </c>
    </row>
    <row r="20" s="1" customFormat="1" spans="1:21">
      <c r="A20" s="6">
        <v>43304.9145486111</v>
      </c>
      <c r="B20" s="3">
        <v>87045</v>
      </c>
      <c r="C20" s="3">
        <v>379</v>
      </c>
      <c r="D20" s="1" t="s">
        <v>288</v>
      </c>
      <c r="E20" s="1" t="s">
        <v>800</v>
      </c>
      <c r="F20" s="1" t="s">
        <v>801</v>
      </c>
      <c r="G20" s="3">
        <v>9910835</v>
      </c>
      <c r="H20" s="1" t="s">
        <v>745</v>
      </c>
      <c r="I20" s="1" t="s">
        <v>746</v>
      </c>
      <c r="J20" s="1" t="s">
        <v>723</v>
      </c>
      <c r="K20" s="3">
        <v>1</v>
      </c>
      <c r="L20" s="3">
        <v>400</v>
      </c>
      <c r="M20" s="7">
        <v>43304</v>
      </c>
      <c r="N20" s="1" t="s">
        <v>724</v>
      </c>
      <c r="O20" s="1" t="s">
        <v>802</v>
      </c>
      <c r="P20" s="1" t="s">
        <v>803</v>
      </c>
      <c r="Q20" s="1" t="s">
        <v>804</v>
      </c>
      <c r="R20" s="1" t="s">
        <v>747</v>
      </c>
      <c r="S20" s="8">
        <v>866498</v>
      </c>
      <c r="T20" s="8">
        <v>725.45</v>
      </c>
      <c r="U20" s="1" t="s">
        <v>805</v>
      </c>
    </row>
    <row r="21" s="1" customFormat="1" spans="1:21">
      <c r="A21" s="6">
        <v>43304.9120486111</v>
      </c>
      <c r="B21" s="3">
        <v>87043</v>
      </c>
      <c r="C21" s="3">
        <v>732</v>
      </c>
      <c r="D21" s="1" t="s">
        <v>284</v>
      </c>
      <c r="E21" s="1" t="s">
        <v>806</v>
      </c>
      <c r="F21" s="1" t="s">
        <v>807</v>
      </c>
      <c r="G21" s="3">
        <v>9910833</v>
      </c>
      <c r="H21" s="1" t="s">
        <v>721</v>
      </c>
      <c r="I21" s="1" t="s">
        <v>722</v>
      </c>
      <c r="J21" s="1" t="s">
        <v>723</v>
      </c>
      <c r="K21" s="3">
        <v>2</v>
      </c>
      <c r="L21" s="3">
        <v>400</v>
      </c>
      <c r="M21" s="7">
        <v>43304</v>
      </c>
      <c r="N21" s="1" t="s">
        <v>724</v>
      </c>
      <c r="O21" s="1" t="s">
        <v>808</v>
      </c>
      <c r="P21" s="1" t="s">
        <v>809</v>
      </c>
      <c r="Q21" s="1" t="s">
        <v>810</v>
      </c>
      <c r="R21" s="1" t="s">
        <v>728</v>
      </c>
      <c r="S21" s="8">
        <v>788102</v>
      </c>
      <c r="T21" s="8">
        <v>1648.96</v>
      </c>
      <c r="U21" s="1" t="s">
        <v>811</v>
      </c>
    </row>
    <row r="22" s="1" customFormat="1" spans="1:21">
      <c r="A22" s="6">
        <v>43304.9081712963</v>
      </c>
      <c r="B22" s="3">
        <v>87035</v>
      </c>
      <c r="C22" s="3">
        <v>709</v>
      </c>
      <c r="D22" s="1" t="s">
        <v>268</v>
      </c>
      <c r="E22" s="1" t="s">
        <v>812</v>
      </c>
      <c r="F22" s="1" t="s">
        <v>813</v>
      </c>
      <c r="G22" s="3">
        <v>9910833</v>
      </c>
      <c r="H22" s="1" t="s">
        <v>721</v>
      </c>
      <c r="I22" s="1" t="s">
        <v>722</v>
      </c>
      <c r="J22" s="1" t="s">
        <v>723</v>
      </c>
      <c r="K22" s="3">
        <v>1</v>
      </c>
      <c r="L22" s="3">
        <v>200</v>
      </c>
      <c r="M22" s="7">
        <v>43304</v>
      </c>
      <c r="N22" s="1" t="s">
        <v>724</v>
      </c>
      <c r="O22" s="1" t="s">
        <v>814</v>
      </c>
      <c r="P22" s="1" t="s">
        <v>815</v>
      </c>
      <c r="Q22" s="1" t="s">
        <v>816</v>
      </c>
      <c r="R22" s="1" t="s">
        <v>728</v>
      </c>
      <c r="S22" s="8">
        <v>833950</v>
      </c>
      <c r="T22" s="8">
        <v>1727.33</v>
      </c>
      <c r="U22" s="1" t="s">
        <v>817</v>
      </c>
    </row>
    <row r="23" s="1" customFormat="1" spans="1:21">
      <c r="A23" s="6">
        <v>43304.9077777778</v>
      </c>
      <c r="B23" s="3">
        <v>87034</v>
      </c>
      <c r="C23" s="3">
        <v>709</v>
      </c>
      <c r="D23" s="1" t="s">
        <v>268</v>
      </c>
      <c r="E23" s="1" t="s">
        <v>818</v>
      </c>
      <c r="F23" s="1" t="s">
        <v>819</v>
      </c>
      <c r="G23" s="3">
        <v>9910835</v>
      </c>
      <c r="H23" s="1" t="s">
        <v>745</v>
      </c>
      <c r="I23" s="1" t="s">
        <v>746</v>
      </c>
      <c r="J23" s="1" t="s">
        <v>723</v>
      </c>
      <c r="K23" s="3">
        <v>1</v>
      </c>
      <c r="L23" s="3">
        <v>400</v>
      </c>
      <c r="M23" s="7">
        <v>43304</v>
      </c>
      <c r="N23" s="1" t="s">
        <v>724</v>
      </c>
      <c r="O23" s="1" t="s">
        <v>814</v>
      </c>
      <c r="P23" s="1" t="s">
        <v>820</v>
      </c>
      <c r="Q23" s="1" t="s">
        <v>816</v>
      </c>
      <c r="R23" s="1" t="s">
        <v>747</v>
      </c>
      <c r="S23" s="8">
        <v>929875</v>
      </c>
      <c r="T23" s="8">
        <v>1013.18</v>
      </c>
      <c r="U23" s="1" t="s">
        <v>817</v>
      </c>
    </row>
    <row r="24" s="1" customFormat="1" spans="1:21">
      <c r="A24" s="6">
        <v>43304.907337963</v>
      </c>
      <c r="B24" s="3">
        <v>87033</v>
      </c>
      <c r="C24" s="3">
        <v>709</v>
      </c>
      <c r="D24" s="1" t="s">
        <v>268</v>
      </c>
      <c r="E24" s="1" t="s">
        <v>821</v>
      </c>
      <c r="F24" s="1" t="s">
        <v>822</v>
      </c>
      <c r="G24" s="3">
        <v>9910832</v>
      </c>
      <c r="H24" s="1" t="s">
        <v>730</v>
      </c>
      <c r="I24" s="1" t="s">
        <v>722</v>
      </c>
      <c r="J24" s="1" t="s">
        <v>723</v>
      </c>
      <c r="K24" s="3">
        <v>2</v>
      </c>
      <c r="L24" s="3">
        <v>400</v>
      </c>
      <c r="M24" s="7">
        <v>43304</v>
      </c>
      <c r="N24" s="1" t="s">
        <v>724</v>
      </c>
      <c r="O24" s="1" t="s">
        <v>814</v>
      </c>
      <c r="P24" s="1" t="s">
        <v>823</v>
      </c>
      <c r="Q24" s="1" t="s">
        <v>816</v>
      </c>
      <c r="R24" s="1" t="s">
        <v>731</v>
      </c>
      <c r="S24" s="8">
        <v>929899</v>
      </c>
      <c r="T24" s="8">
        <v>542.36</v>
      </c>
      <c r="U24" s="1" t="s">
        <v>817</v>
      </c>
    </row>
    <row r="25" s="1" customFormat="1" spans="1:21">
      <c r="A25" s="6">
        <v>43304.9069560185</v>
      </c>
      <c r="B25" s="3">
        <v>87032</v>
      </c>
      <c r="C25" s="3">
        <v>709</v>
      </c>
      <c r="D25" s="1" t="s">
        <v>268</v>
      </c>
      <c r="E25" s="1" t="s">
        <v>824</v>
      </c>
      <c r="F25" s="1" t="s">
        <v>825</v>
      </c>
      <c r="G25" s="3">
        <v>9910832</v>
      </c>
      <c r="H25" s="1" t="s">
        <v>730</v>
      </c>
      <c r="I25" s="1" t="s">
        <v>722</v>
      </c>
      <c r="J25" s="1" t="s">
        <v>723</v>
      </c>
      <c r="K25" s="3">
        <v>1</v>
      </c>
      <c r="L25" s="3">
        <v>200</v>
      </c>
      <c r="M25" s="7">
        <v>43303</v>
      </c>
      <c r="N25" s="1" t="s">
        <v>724</v>
      </c>
      <c r="O25" s="1" t="s">
        <v>814</v>
      </c>
      <c r="P25" s="1" t="s">
        <v>826</v>
      </c>
      <c r="Q25" s="1" t="s">
        <v>816</v>
      </c>
      <c r="R25" s="1" t="s">
        <v>731</v>
      </c>
      <c r="S25" s="8">
        <v>930009</v>
      </c>
      <c r="T25" s="8">
        <v>245.27</v>
      </c>
      <c r="U25" s="1" t="s">
        <v>817</v>
      </c>
    </row>
    <row r="26" s="1" customFormat="1" spans="1:21">
      <c r="A26" s="6">
        <v>43304.9064814815</v>
      </c>
      <c r="B26" s="3">
        <v>87031</v>
      </c>
      <c r="C26" s="3">
        <v>732</v>
      </c>
      <c r="D26" s="1" t="s">
        <v>284</v>
      </c>
      <c r="E26" s="1" t="s">
        <v>827</v>
      </c>
      <c r="F26" s="1" t="s">
        <v>828</v>
      </c>
      <c r="G26" s="3">
        <v>9910872</v>
      </c>
      <c r="H26" s="1" t="s">
        <v>766</v>
      </c>
      <c r="I26" s="1" t="s">
        <v>767</v>
      </c>
      <c r="J26" s="1" t="s">
        <v>742</v>
      </c>
      <c r="K26" s="3">
        <v>1</v>
      </c>
      <c r="L26" s="3">
        <v>1000</v>
      </c>
      <c r="M26" s="7">
        <v>43304</v>
      </c>
      <c r="N26" s="1" t="s">
        <v>724</v>
      </c>
      <c r="O26" s="1" t="s">
        <v>808</v>
      </c>
      <c r="P26" s="1" t="s">
        <v>829</v>
      </c>
      <c r="Q26" s="1" t="s">
        <v>810</v>
      </c>
      <c r="R26" s="1" t="s">
        <v>771</v>
      </c>
      <c r="S26" s="8">
        <v>709210</v>
      </c>
      <c r="T26" s="8">
        <v>1052.25</v>
      </c>
      <c r="U26" s="1" t="s">
        <v>811</v>
      </c>
    </row>
    <row r="27" s="1" customFormat="1" spans="1:21">
      <c r="A27" s="6">
        <v>43304.9060300926</v>
      </c>
      <c r="B27" s="3">
        <v>87030</v>
      </c>
      <c r="C27" s="3">
        <v>709</v>
      </c>
      <c r="D27" s="1" t="s">
        <v>268</v>
      </c>
      <c r="E27" s="1" t="s">
        <v>830</v>
      </c>
      <c r="F27" s="1" t="s">
        <v>831</v>
      </c>
      <c r="G27" s="3">
        <v>9910833</v>
      </c>
      <c r="H27" s="1" t="s">
        <v>721</v>
      </c>
      <c r="I27" s="1" t="s">
        <v>722</v>
      </c>
      <c r="J27" s="1" t="s">
        <v>723</v>
      </c>
      <c r="K27" s="3">
        <v>1</v>
      </c>
      <c r="L27" s="3">
        <v>200</v>
      </c>
      <c r="M27" s="7">
        <v>43303</v>
      </c>
      <c r="N27" s="1" t="s">
        <v>724</v>
      </c>
      <c r="O27" s="1" t="s">
        <v>814</v>
      </c>
      <c r="P27" s="1" t="s">
        <v>832</v>
      </c>
      <c r="Q27" s="1" t="s">
        <v>816</v>
      </c>
      <c r="R27" s="1" t="s">
        <v>728</v>
      </c>
      <c r="S27" s="8">
        <v>834020</v>
      </c>
      <c r="T27" s="8">
        <v>284.3</v>
      </c>
      <c r="U27" s="1" t="s">
        <v>817</v>
      </c>
    </row>
    <row r="28" s="1" customFormat="1" spans="1:21">
      <c r="A28" s="6">
        <v>43304.9055902778</v>
      </c>
      <c r="B28" s="3">
        <v>87029</v>
      </c>
      <c r="C28" s="3">
        <v>709</v>
      </c>
      <c r="D28" s="1" t="s">
        <v>268</v>
      </c>
      <c r="E28" s="1" t="s">
        <v>833</v>
      </c>
      <c r="F28" s="1" t="s">
        <v>834</v>
      </c>
      <c r="G28" s="3">
        <v>9910853</v>
      </c>
      <c r="H28" s="1" t="s">
        <v>835</v>
      </c>
      <c r="I28" s="1" t="s">
        <v>788</v>
      </c>
      <c r="J28" s="1" t="s">
        <v>789</v>
      </c>
      <c r="K28" s="3">
        <v>1</v>
      </c>
      <c r="L28" s="3">
        <v>1000</v>
      </c>
      <c r="M28" s="7">
        <v>43303</v>
      </c>
      <c r="N28" s="1" t="s">
        <v>724</v>
      </c>
      <c r="O28" s="1" t="s">
        <v>814</v>
      </c>
      <c r="P28" s="1" t="s">
        <v>836</v>
      </c>
      <c r="Q28" s="1" t="s">
        <v>816</v>
      </c>
      <c r="R28" s="1" t="s">
        <v>837</v>
      </c>
      <c r="S28" s="8">
        <v>554267</v>
      </c>
      <c r="T28" s="8">
        <v>1841.86</v>
      </c>
      <c r="U28" s="1" t="s">
        <v>817</v>
      </c>
    </row>
    <row r="29" s="1" customFormat="1" spans="1:21">
      <c r="A29" s="6">
        <v>43304.904849537</v>
      </c>
      <c r="B29" s="3">
        <v>87028</v>
      </c>
      <c r="C29" s="3">
        <v>746</v>
      </c>
      <c r="D29" s="1" t="s">
        <v>265</v>
      </c>
      <c r="E29" s="1" t="s">
        <v>838</v>
      </c>
      <c r="F29" s="1" t="s">
        <v>839</v>
      </c>
      <c r="G29" s="3">
        <v>9910852</v>
      </c>
      <c r="H29" s="1" t="s">
        <v>840</v>
      </c>
      <c r="I29" s="1" t="s">
        <v>746</v>
      </c>
      <c r="J29" s="1" t="s">
        <v>841</v>
      </c>
      <c r="K29" s="3">
        <v>1</v>
      </c>
      <c r="L29" s="3">
        <v>400</v>
      </c>
      <c r="M29" s="7">
        <v>43304</v>
      </c>
      <c r="N29" s="1" t="s">
        <v>724</v>
      </c>
      <c r="O29" s="1" t="s">
        <v>842</v>
      </c>
      <c r="P29" s="1" t="s">
        <v>843</v>
      </c>
      <c r="Q29" s="1" t="s">
        <v>844</v>
      </c>
      <c r="R29" s="1" t="s">
        <v>845</v>
      </c>
      <c r="S29" s="8">
        <v>574889</v>
      </c>
      <c r="T29" s="8">
        <v>4642.27</v>
      </c>
      <c r="U29" s="1" t="s">
        <v>846</v>
      </c>
    </row>
    <row r="30" s="1" customFormat="1" spans="1:21">
      <c r="A30" s="6">
        <v>43304.9044097222</v>
      </c>
      <c r="B30" s="3">
        <v>87027</v>
      </c>
      <c r="C30" s="3">
        <v>709</v>
      </c>
      <c r="D30" s="1" t="s">
        <v>268</v>
      </c>
      <c r="E30" s="1" t="s">
        <v>847</v>
      </c>
      <c r="F30" s="1" t="s">
        <v>848</v>
      </c>
      <c r="G30" s="3">
        <v>9910833</v>
      </c>
      <c r="H30" s="1" t="s">
        <v>721</v>
      </c>
      <c r="I30" s="1" t="s">
        <v>722</v>
      </c>
      <c r="J30" s="1" t="s">
        <v>723</v>
      </c>
      <c r="K30" s="3">
        <v>2</v>
      </c>
      <c r="L30" s="3">
        <v>400</v>
      </c>
      <c r="M30" s="7">
        <v>43302</v>
      </c>
      <c r="N30" s="1" t="s">
        <v>724</v>
      </c>
      <c r="O30" s="1" t="s">
        <v>814</v>
      </c>
      <c r="P30" s="1" t="s">
        <v>849</v>
      </c>
      <c r="Q30" s="1" t="s">
        <v>816</v>
      </c>
      <c r="R30" s="1" t="s">
        <v>728</v>
      </c>
      <c r="S30" s="8">
        <v>3209147</v>
      </c>
      <c r="T30" s="8">
        <v>612.06</v>
      </c>
      <c r="U30" s="1" t="s">
        <v>817</v>
      </c>
    </row>
    <row r="31" s="1" customFormat="1" spans="1:21">
      <c r="A31" s="6">
        <v>43304.9043518519</v>
      </c>
      <c r="B31" s="3">
        <v>87026</v>
      </c>
      <c r="C31" s="3">
        <v>746</v>
      </c>
      <c r="D31" s="1" t="s">
        <v>265</v>
      </c>
      <c r="E31" s="1" t="s">
        <v>838</v>
      </c>
      <c r="F31" s="1" t="s">
        <v>839</v>
      </c>
      <c r="G31" s="3">
        <v>9910833</v>
      </c>
      <c r="H31" s="1" t="s">
        <v>721</v>
      </c>
      <c r="I31" s="1" t="s">
        <v>722</v>
      </c>
      <c r="J31" s="1" t="s">
        <v>723</v>
      </c>
      <c r="K31" s="3">
        <v>1</v>
      </c>
      <c r="L31" s="3">
        <v>200</v>
      </c>
      <c r="M31" s="7">
        <v>43304</v>
      </c>
      <c r="N31" s="1" t="s">
        <v>724</v>
      </c>
      <c r="O31" s="1" t="s">
        <v>842</v>
      </c>
      <c r="P31" s="1" t="s">
        <v>843</v>
      </c>
      <c r="Q31" s="1" t="s">
        <v>844</v>
      </c>
      <c r="R31" s="1" t="s">
        <v>728</v>
      </c>
      <c r="S31" s="8">
        <v>574889</v>
      </c>
      <c r="T31" s="8">
        <v>4842.27</v>
      </c>
      <c r="U31" s="1" t="s">
        <v>846</v>
      </c>
    </row>
    <row r="32" s="1" customFormat="1" spans="1:21">
      <c r="A32" s="6">
        <v>43304.9002893519</v>
      </c>
      <c r="B32" s="3">
        <v>87024</v>
      </c>
      <c r="C32" s="3">
        <v>578</v>
      </c>
      <c r="D32" s="1" t="s">
        <v>237</v>
      </c>
      <c r="E32" s="1" t="s">
        <v>850</v>
      </c>
      <c r="F32" s="1" t="s">
        <v>851</v>
      </c>
      <c r="G32" s="3">
        <v>9910832</v>
      </c>
      <c r="H32" s="1" t="s">
        <v>730</v>
      </c>
      <c r="I32" s="1" t="s">
        <v>722</v>
      </c>
      <c r="J32" s="1" t="s">
        <v>723</v>
      </c>
      <c r="K32" s="3">
        <v>1</v>
      </c>
      <c r="L32" s="3">
        <v>200</v>
      </c>
      <c r="M32" s="7">
        <v>43304</v>
      </c>
      <c r="N32" s="1" t="s">
        <v>724</v>
      </c>
      <c r="O32" s="1" t="s">
        <v>768</v>
      </c>
      <c r="P32" s="1" t="s">
        <v>852</v>
      </c>
      <c r="Q32" s="1" t="s">
        <v>770</v>
      </c>
      <c r="R32" s="1" t="s">
        <v>731</v>
      </c>
      <c r="S32" s="8">
        <v>14940</v>
      </c>
      <c r="T32" s="8">
        <v>560.54</v>
      </c>
      <c r="U32" s="1" t="s">
        <v>772</v>
      </c>
    </row>
    <row r="33" s="1" customFormat="1" spans="1:21">
      <c r="A33" s="6">
        <v>43304.8986458333</v>
      </c>
      <c r="B33" s="3">
        <v>87023</v>
      </c>
      <c r="C33" s="3">
        <v>578</v>
      </c>
      <c r="D33" s="1" t="s">
        <v>237</v>
      </c>
      <c r="E33" s="1" t="s">
        <v>853</v>
      </c>
      <c r="F33" s="1" t="s">
        <v>854</v>
      </c>
      <c r="G33" s="3">
        <v>9910833</v>
      </c>
      <c r="H33" s="1" t="s">
        <v>721</v>
      </c>
      <c r="I33" s="1" t="s">
        <v>722</v>
      </c>
      <c r="J33" s="1" t="s">
        <v>723</v>
      </c>
      <c r="K33" s="3">
        <v>4</v>
      </c>
      <c r="L33" s="3">
        <v>800</v>
      </c>
      <c r="M33" s="7">
        <v>43304</v>
      </c>
      <c r="N33" s="1" t="s">
        <v>724</v>
      </c>
      <c r="O33" s="1" t="s">
        <v>768</v>
      </c>
      <c r="P33" s="1" t="s">
        <v>855</v>
      </c>
      <c r="Q33" s="1" t="s">
        <v>770</v>
      </c>
      <c r="R33" s="1" t="s">
        <v>728</v>
      </c>
      <c r="S33" s="8">
        <v>642287</v>
      </c>
      <c r="T33" s="8">
        <v>897.34</v>
      </c>
      <c r="U33" s="1" t="s">
        <v>772</v>
      </c>
    </row>
    <row r="34" s="1" customFormat="1" spans="1:21">
      <c r="A34" s="6">
        <v>43304.8982060185</v>
      </c>
      <c r="B34" s="3">
        <v>87025</v>
      </c>
      <c r="C34" s="3">
        <v>709</v>
      </c>
      <c r="D34" s="1" t="s">
        <v>268</v>
      </c>
      <c r="E34" s="1" t="s">
        <v>856</v>
      </c>
      <c r="F34" s="1" t="s">
        <v>857</v>
      </c>
      <c r="G34" s="3">
        <v>9910872</v>
      </c>
      <c r="H34" s="1" t="s">
        <v>766</v>
      </c>
      <c r="I34" s="1" t="s">
        <v>767</v>
      </c>
      <c r="J34" s="1" t="s">
        <v>742</v>
      </c>
      <c r="K34" s="3">
        <v>1</v>
      </c>
      <c r="L34" s="3">
        <v>1000</v>
      </c>
      <c r="M34" s="7">
        <v>43302</v>
      </c>
      <c r="N34" s="1" t="s">
        <v>724</v>
      </c>
      <c r="O34" s="1" t="s">
        <v>814</v>
      </c>
      <c r="P34" s="1" t="s">
        <v>858</v>
      </c>
      <c r="Q34" s="1" t="s">
        <v>816</v>
      </c>
      <c r="R34" s="1" t="s">
        <v>771</v>
      </c>
      <c r="S34" s="8">
        <v>553770</v>
      </c>
      <c r="T34" s="8">
        <v>2270.41</v>
      </c>
      <c r="U34" s="1" t="s">
        <v>817</v>
      </c>
    </row>
    <row r="35" s="1" customFormat="1" spans="1:21">
      <c r="A35" s="6">
        <v>43304.8975694444</v>
      </c>
      <c r="B35" s="3">
        <v>87042</v>
      </c>
      <c r="C35" s="3">
        <v>727</v>
      </c>
      <c r="D35" s="1" t="s">
        <v>298</v>
      </c>
      <c r="E35" s="1" t="s">
        <v>859</v>
      </c>
      <c r="F35" s="1" t="s">
        <v>860</v>
      </c>
      <c r="G35" s="3">
        <v>9910872</v>
      </c>
      <c r="H35" s="1" t="s">
        <v>766</v>
      </c>
      <c r="I35" s="1" t="s">
        <v>767</v>
      </c>
      <c r="J35" s="1" t="s">
        <v>742</v>
      </c>
      <c r="K35" s="3">
        <v>1</v>
      </c>
      <c r="L35" s="3">
        <v>1000</v>
      </c>
      <c r="M35" s="7">
        <v>43304</v>
      </c>
      <c r="N35" s="1" t="s">
        <v>724</v>
      </c>
      <c r="O35" s="1" t="s">
        <v>861</v>
      </c>
      <c r="P35" s="1" t="s">
        <v>862</v>
      </c>
      <c r="Q35" s="1" t="s">
        <v>863</v>
      </c>
      <c r="R35" s="1" t="s">
        <v>771</v>
      </c>
      <c r="S35" s="8">
        <v>841312</v>
      </c>
      <c r="T35" s="8">
        <v>3875.78</v>
      </c>
      <c r="U35" s="1" t="s">
        <v>864</v>
      </c>
    </row>
    <row r="36" s="1" customFormat="1" spans="1:21">
      <c r="A36" s="6">
        <v>43304.8941666667</v>
      </c>
      <c r="B36" s="3">
        <v>87022</v>
      </c>
      <c r="C36" s="3">
        <v>578</v>
      </c>
      <c r="D36" s="1" t="s">
        <v>237</v>
      </c>
      <c r="E36" s="1" t="s">
        <v>865</v>
      </c>
      <c r="F36" s="1" t="s">
        <v>866</v>
      </c>
      <c r="G36" s="3">
        <v>9910832</v>
      </c>
      <c r="H36" s="1" t="s">
        <v>730</v>
      </c>
      <c r="I36" s="1" t="s">
        <v>722</v>
      </c>
      <c r="J36" s="1" t="s">
        <v>723</v>
      </c>
      <c r="K36" s="3">
        <v>1</v>
      </c>
      <c r="L36" s="3">
        <v>200</v>
      </c>
      <c r="M36" s="7">
        <v>43304</v>
      </c>
      <c r="N36" s="1" t="s">
        <v>724</v>
      </c>
      <c r="O36" s="1" t="s">
        <v>768</v>
      </c>
      <c r="P36" s="1" t="s">
        <v>865</v>
      </c>
      <c r="Q36" s="1" t="s">
        <v>770</v>
      </c>
      <c r="R36" s="1" t="s">
        <v>731</v>
      </c>
      <c r="S36" s="8">
        <v>433558</v>
      </c>
      <c r="T36" s="8">
        <v>915.95</v>
      </c>
      <c r="U36" s="1" t="s">
        <v>772</v>
      </c>
    </row>
    <row r="37" s="1" customFormat="1" spans="1:21">
      <c r="A37" s="6">
        <v>43304.8895486111</v>
      </c>
      <c r="B37" s="3">
        <v>87002</v>
      </c>
      <c r="C37" s="3">
        <v>578</v>
      </c>
      <c r="D37" s="1" t="s">
        <v>237</v>
      </c>
      <c r="E37" s="1" t="s">
        <v>865</v>
      </c>
      <c r="F37" s="1" t="s">
        <v>866</v>
      </c>
      <c r="G37" s="3">
        <v>9910892</v>
      </c>
      <c r="H37" s="1" t="s">
        <v>787</v>
      </c>
      <c r="I37" s="1" t="s">
        <v>788</v>
      </c>
      <c r="J37" s="1" t="s">
        <v>789</v>
      </c>
      <c r="K37" s="3">
        <v>2</v>
      </c>
      <c r="L37" s="3">
        <v>2000</v>
      </c>
      <c r="M37" s="7">
        <v>43304</v>
      </c>
      <c r="N37" s="1" t="s">
        <v>724</v>
      </c>
      <c r="O37" s="1" t="s">
        <v>768</v>
      </c>
      <c r="P37" s="1" t="s">
        <v>865</v>
      </c>
      <c r="Q37" s="1" t="s">
        <v>770</v>
      </c>
      <c r="R37" s="1" t="s">
        <v>792</v>
      </c>
      <c r="S37" s="8">
        <v>433558</v>
      </c>
      <c r="T37" s="8">
        <v>2915.95</v>
      </c>
      <c r="U37" s="1" t="s">
        <v>772</v>
      </c>
    </row>
    <row r="38" s="1" customFormat="1" spans="1:21">
      <c r="A38" s="6">
        <v>43304.8884259259</v>
      </c>
      <c r="B38" s="3">
        <v>86983</v>
      </c>
      <c r="C38" s="3">
        <v>578</v>
      </c>
      <c r="D38" s="1" t="s">
        <v>237</v>
      </c>
      <c r="E38" s="1" t="s">
        <v>867</v>
      </c>
      <c r="F38" s="1" t="s">
        <v>868</v>
      </c>
      <c r="G38" s="3">
        <v>9910833</v>
      </c>
      <c r="H38" s="1" t="s">
        <v>721</v>
      </c>
      <c r="I38" s="1" t="s">
        <v>722</v>
      </c>
      <c r="J38" s="1" t="s">
        <v>723</v>
      </c>
      <c r="K38" s="3">
        <v>10</v>
      </c>
      <c r="L38" s="3">
        <v>2000</v>
      </c>
      <c r="M38" s="7">
        <v>43304</v>
      </c>
      <c r="N38" s="1" t="s">
        <v>724</v>
      </c>
      <c r="O38" s="1" t="s">
        <v>768</v>
      </c>
      <c r="P38" s="1" t="s">
        <v>869</v>
      </c>
      <c r="Q38" s="1" t="s">
        <v>770</v>
      </c>
      <c r="R38" s="1" t="s">
        <v>728</v>
      </c>
      <c r="S38" s="8">
        <v>405995</v>
      </c>
      <c r="T38" s="8">
        <v>2309.98</v>
      </c>
      <c r="U38" s="1" t="s">
        <v>772</v>
      </c>
    </row>
    <row r="39" s="1" customFormat="1" spans="1:21">
      <c r="A39" s="6">
        <v>43304.886712963</v>
      </c>
      <c r="B39" s="3">
        <v>86982</v>
      </c>
      <c r="C39" s="3">
        <v>578</v>
      </c>
      <c r="D39" s="1" t="s">
        <v>237</v>
      </c>
      <c r="E39" s="1" t="s">
        <v>867</v>
      </c>
      <c r="F39" s="1" t="s">
        <v>868</v>
      </c>
      <c r="G39" s="3">
        <v>9910832</v>
      </c>
      <c r="H39" s="1" t="s">
        <v>730</v>
      </c>
      <c r="I39" s="1" t="s">
        <v>722</v>
      </c>
      <c r="J39" s="1" t="s">
        <v>723</v>
      </c>
      <c r="K39" s="3">
        <v>5</v>
      </c>
      <c r="L39" s="3">
        <v>1000</v>
      </c>
      <c r="M39" s="7">
        <v>43304</v>
      </c>
      <c r="N39" s="1" t="s">
        <v>724</v>
      </c>
      <c r="O39" s="1" t="s">
        <v>768</v>
      </c>
      <c r="P39" s="1" t="s">
        <v>156</v>
      </c>
      <c r="Q39" s="1" t="s">
        <v>770</v>
      </c>
      <c r="R39" s="1" t="s">
        <v>731</v>
      </c>
      <c r="S39" s="8">
        <v>405995</v>
      </c>
      <c r="T39" s="8">
        <v>3309.98</v>
      </c>
      <c r="U39" s="1" t="s">
        <v>772</v>
      </c>
    </row>
    <row r="40" s="1" customFormat="1" spans="1:21">
      <c r="A40" s="6">
        <v>43304.8857407407</v>
      </c>
      <c r="B40" s="3">
        <v>86962</v>
      </c>
      <c r="C40" s="3">
        <v>578</v>
      </c>
      <c r="D40" s="1" t="s">
        <v>237</v>
      </c>
      <c r="E40" s="1" t="s">
        <v>764</v>
      </c>
      <c r="F40" s="1" t="s">
        <v>765</v>
      </c>
      <c r="G40" s="3">
        <v>9910834</v>
      </c>
      <c r="H40" s="1" t="s">
        <v>741</v>
      </c>
      <c r="I40" s="1" t="s">
        <v>722</v>
      </c>
      <c r="J40" s="1" t="s">
        <v>742</v>
      </c>
      <c r="K40" s="3">
        <v>1</v>
      </c>
      <c r="L40" s="3">
        <v>200</v>
      </c>
      <c r="M40" s="7">
        <v>43304</v>
      </c>
      <c r="N40" s="1" t="s">
        <v>724</v>
      </c>
      <c r="O40" s="1" t="s">
        <v>768</v>
      </c>
      <c r="P40" s="1" t="s">
        <v>870</v>
      </c>
      <c r="Q40" s="1" t="s">
        <v>770</v>
      </c>
      <c r="R40" s="1" t="s">
        <v>744</v>
      </c>
      <c r="S40" s="8">
        <v>548021</v>
      </c>
      <c r="T40" s="8">
        <v>1283.4</v>
      </c>
      <c r="U40" s="1" t="s">
        <v>772</v>
      </c>
    </row>
    <row r="41" s="1" customFormat="1" spans="1:21">
      <c r="A41" s="6">
        <v>43304.8848726852</v>
      </c>
      <c r="B41" s="3">
        <v>86954</v>
      </c>
      <c r="C41" s="3">
        <v>578</v>
      </c>
      <c r="D41" s="1" t="s">
        <v>237</v>
      </c>
      <c r="E41" s="1" t="s">
        <v>764</v>
      </c>
      <c r="F41" s="1" t="s">
        <v>765</v>
      </c>
      <c r="G41" s="3">
        <v>9910892</v>
      </c>
      <c r="H41" s="1" t="s">
        <v>787</v>
      </c>
      <c r="I41" s="1" t="s">
        <v>788</v>
      </c>
      <c r="J41" s="1" t="s">
        <v>789</v>
      </c>
      <c r="K41" s="3">
        <v>1</v>
      </c>
      <c r="L41" s="3">
        <v>1000</v>
      </c>
      <c r="M41" s="7">
        <v>43304</v>
      </c>
      <c r="N41" s="1" t="s">
        <v>724</v>
      </c>
      <c r="O41" s="1" t="s">
        <v>768</v>
      </c>
      <c r="P41" s="1" t="s">
        <v>769</v>
      </c>
      <c r="Q41" s="1" t="s">
        <v>770</v>
      </c>
      <c r="R41" s="1" t="s">
        <v>792</v>
      </c>
      <c r="S41" s="8">
        <v>548021</v>
      </c>
      <c r="T41" s="8">
        <v>2283.4</v>
      </c>
      <c r="U41" s="1" t="s">
        <v>772</v>
      </c>
    </row>
    <row r="42" s="1" customFormat="1" spans="1:21">
      <c r="A42" s="6">
        <v>43304.8836226852</v>
      </c>
      <c r="B42" s="3">
        <v>86953</v>
      </c>
      <c r="C42" s="3">
        <v>578</v>
      </c>
      <c r="D42" s="1" t="s">
        <v>237</v>
      </c>
      <c r="E42" s="1" t="s">
        <v>764</v>
      </c>
      <c r="F42" s="1" t="s">
        <v>765</v>
      </c>
      <c r="G42" s="3">
        <v>9910853</v>
      </c>
      <c r="H42" s="1" t="s">
        <v>835</v>
      </c>
      <c r="I42" s="1" t="s">
        <v>788</v>
      </c>
      <c r="J42" s="1" t="s">
        <v>789</v>
      </c>
      <c r="K42" s="3">
        <v>1</v>
      </c>
      <c r="L42" s="3">
        <v>1000</v>
      </c>
      <c r="M42" s="7">
        <v>43304</v>
      </c>
      <c r="N42" s="1" t="s">
        <v>724</v>
      </c>
      <c r="O42" s="1" t="s">
        <v>768</v>
      </c>
      <c r="P42" s="1" t="s">
        <v>769</v>
      </c>
      <c r="Q42" s="1" t="s">
        <v>770</v>
      </c>
      <c r="R42" s="1" t="s">
        <v>837</v>
      </c>
      <c r="S42" s="8">
        <v>548021</v>
      </c>
      <c r="T42" s="8">
        <v>3283.4</v>
      </c>
      <c r="U42" s="1" t="s">
        <v>772</v>
      </c>
    </row>
    <row r="43" s="1" customFormat="1" spans="1:21">
      <c r="A43" s="6">
        <v>43304.881099537</v>
      </c>
      <c r="B43" s="3">
        <v>86952</v>
      </c>
      <c r="C43" s="3">
        <v>578</v>
      </c>
      <c r="D43" s="1" t="s">
        <v>237</v>
      </c>
      <c r="E43" s="1" t="s">
        <v>871</v>
      </c>
      <c r="F43" s="1" t="s">
        <v>872</v>
      </c>
      <c r="G43" s="3">
        <v>9910832</v>
      </c>
      <c r="H43" s="1" t="s">
        <v>730</v>
      </c>
      <c r="I43" s="1" t="s">
        <v>722</v>
      </c>
      <c r="J43" s="1" t="s">
        <v>723</v>
      </c>
      <c r="K43" s="3">
        <v>1</v>
      </c>
      <c r="L43" s="3">
        <v>200</v>
      </c>
      <c r="M43" s="7">
        <v>43304</v>
      </c>
      <c r="N43" s="1" t="s">
        <v>724</v>
      </c>
      <c r="O43" s="1" t="s">
        <v>768</v>
      </c>
      <c r="P43" s="1" t="s">
        <v>873</v>
      </c>
      <c r="Q43" s="1" t="s">
        <v>770</v>
      </c>
      <c r="R43" s="1" t="s">
        <v>731</v>
      </c>
      <c r="S43" s="8">
        <v>3722659</v>
      </c>
      <c r="T43" s="8">
        <v>891.45</v>
      </c>
      <c r="U43" s="1" t="s">
        <v>772</v>
      </c>
    </row>
    <row r="44" s="1" customFormat="1" spans="1:21">
      <c r="A44" s="6">
        <v>43304.8791435185</v>
      </c>
      <c r="B44" s="3">
        <v>86949</v>
      </c>
      <c r="C44" s="3">
        <v>343</v>
      </c>
      <c r="D44" s="1" t="s">
        <v>240</v>
      </c>
      <c r="E44" s="1" t="s">
        <v>874</v>
      </c>
      <c r="F44" s="1" t="s">
        <v>875</v>
      </c>
      <c r="G44" s="3">
        <v>9910852</v>
      </c>
      <c r="H44" s="1" t="s">
        <v>840</v>
      </c>
      <c r="I44" s="1" t="s">
        <v>746</v>
      </c>
      <c r="J44" s="1" t="s">
        <v>841</v>
      </c>
      <c r="K44" s="3">
        <v>1</v>
      </c>
      <c r="L44" s="3">
        <v>400</v>
      </c>
      <c r="M44" s="7">
        <v>43304</v>
      </c>
      <c r="N44" s="1" t="s">
        <v>724</v>
      </c>
      <c r="O44" s="1" t="s">
        <v>876</v>
      </c>
      <c r="P44" s="1" t="s">
        <v>156</v>
      </c>
      <c r="Q44" s="1" t="s">
        <v>877</v>
      </c>
      <c r="R44" s="1" t="s">
        <v>845</v>
      </c>
      <c r="S44" s="8">
        <v>921763</v>
      </c>
      <c r="T44" s="8">
        <v>461.17</v>
      </c>
      <c r="U44" s="1" t="s">
        <v>878</v>
      </c>
    </row>
    <row r="45" s="1" customFormat="1" spans="1:21">
      <c r="A45" s="6">
        <v>43304.8788541667</v>
      </c>
      <c r="B45" s="3">
        <v>86951</v>
      </c>
      <c r="C45" s="3">
        <v>578</v>
      </c>
      <c r="D45" s="1" t="s">
        <v>237</v>
      </c>
      <c r="E45" s="1" t="s">
        <v>879</v>
      </c>
      <c r="F45" s="1" t="s">
        <v>880</v>
      </c>
      <c r="G45" s="3">
        <v>9910892</v>
      </c>
      <c r="H45" s="1" t="s">
        <v>787</v>
      </c>
      <c r="I45" s="1" t="s">
        <v>788</v>
      </c>
      <c r="J45" s="1" t="s">
        <v>789</v>
      </c>
      <c r="K45" s="3">
        <v>4</v>
      </c>
      <c r="L45" s="3">
        <v>4000</v>
      </c>
      <c r="M45" s="7">
        <v>43304</v>
      </c>
      <c r="N45" s="1" t="s">
        <v>724</v>
      </c>
      <c r="O45" s="1" t="s">
        <v>768</v>
      </c>
      <c r="P45" s="1" t="s">
        <v>881</v>
      </c>
      <c r="Q45" s="1" t="s">
        <v>770</v>
      </c>
      <c r="R45" s="1" t="s">
        <v>792</v>
      </c>
      <c r="S45" s="8">
        <v>549194</v>
      </c>
      <c r="T45" s="8">
        <v>4625.17</v>
      </c>
      <c r="U45" s="1" t="s">
        <v>772</v>
      </c>
    </row>
    <row r="46" s="1" customFormat="1" spans="1:21">
      <c r="A46" s="6">
        <v>43304.8778703704</v>
      </c>
      <c r="B46" s="3">
        <v>86950</v>
      </c>
      <c r="C46" s="3">
        <v>578</v>
      </c>
      <c r="D46" s="1" t="s">
        <v>237</v>
      </c>
      <c r="E46" s="1" t="s">
        <v>882</v>
      </c>
      <c r="F46" s="1" t="s">
        <v>883</v>
      </c>
      <c r="G46" s="3">
        <v>9910832</v>
      </c>
      <c r="H46" s="1" t="s">
        <v>730</v>
      </c>
      <c r="I46" s="1" t="s">
        <v>722</v>
      </c>
      <c r="J46" s="1" t="s">
        <v>723</v>
      </c>
      <c r="K46" s="3">
        <v>1</v>
      </c>
      <c r="L46" s="3">
        <v>200</v>
      </c>
      <c r="M46" s="7">
        <v>43304</v>
      </c>
      <c r="N46" s="1" t="s">
        <v>724</v>
      </c>
      <c r="O46" s="1" t="s">
        <v>768</v>
      </c>
      <c r="P46" s="1" t="s">
        <v>884</v>
      </c>
      <c r="Q46" s="1" t="s">
        <v>770</v>
      </c>
      <c r="R46" s="1" t="s">
        <v>731</v>
      </c>
      <c r="S46" s="8">
        <v>828108</v>
      </c>
      <c r="T46" s="8">
        <v>334.13</v>
      </c>
      <c r="U46" s="1" t="s">
        <v>772</v>
      </c>
    </row>
    <row r="47" s="1" customFormat="1" spans="1:21">
      <c r="A47" s="6">
        <v>43304.874537037</v>
      </c>
      <c r="B47" s="3">
        <v>86948</v>
      </c>
      <c r="C47" s="3">
        <v>578</v>
      </c>
      <c r="D47" s="1" t="s">
        <v>237</v>
      </c>
      <c r="E47" s="1" t="s">
        <v>882</v>
      </c>
      <c r="F47" s="1" t="s">
        <v>883</v>
      </c>
      <c r="G47" s="3">
        <v>9910833</v>
      </c>
      <c r="H47" s="1" t="s">
        <v>721</v>
      </c>
      <c r="I47" s="1" t="s">
        <v>722</v>
      </c>
      <c r="J47" s="1" t="s">
        <v>723</v>
      </c>
      <c r="K47" s="3">
        <v>1</v>
      </c>
      <c r="L47" s="3">
        <v>200</v>
      </c>
      <c r="M47" s="7">
        <v>43304</v>
      </c>
      <c r="N47" s="1" t="s">
        <v>724</v>
      </c>
      <c r="O47" s="1" t="s">
        <v>768</v>
      </c>
      <c r="P47" s="1" t="s">
        <v>884</v>
      </c>
      <c r="Q47" s="1" t="s">
        <v>770</v>
      </c>
      <c r="R47" s="1" t="s">
        <v>728</v>
      </c>
      <c r="S47" s="8">
        <v>828108</v>
      </c>
      <c r="T47" s="8">
        <v>534.13</v>
      </c>
      <c r="U47" s="1" t="s">
        <v>772</v>
      </c>
    </row>
    <row r="48" s="1" customFormat="1" spans="1:21">
      <c r="A48" s="6">
        <v>43304.8699652778</v>
      </c>
      <c r="B48" s="3">
        <v>86947</v>
      </c>
      <c r="C48" s="3">
        <v>578</v>
      </c>
      <c r="D48" s="1" t="s">
        <v>237</v>
      </c>
      <c r="E48" s="1" t="s">
        <v>882</v>
      </c>
      <c r="F48" s="1" t="s">
        <v>883</v>
      </c>
      <c r="G48" s="3">
        <v>9910892</v>
      </c>
      <c r="H48" s="1" t="s">
        <v>787</v>
      </c>
      <c r="I48" s="1" t="s">
        <v>788</v>
      </c>
      <c r="J48" s="1" t="s">
        <v>789</v>
      </c>
      <c r="K48" s="3">
        <v>2</v>
      </c>
      <c r="L48" s="3">
        <v>2000</v>
      </c>
      <c r="M48" s="7">
        <v>43304</v>
      </c>
      <c r="N48" s="1" t="s">
        <v>724</v>
      </c>
      <c r="O48" s="1" t="s">
        <v>768</v>
      </c>
      <c r="P48" s="1" t="s">
        <v>884</v>
      </c>
      <c r="Q48" s="1" t="s">
        <v>770</v>
      </c>
      <c r="R48" s="1" t="s">
        <v>792</v>
      </c>
      <c r="S48" s="8">
        <v>828108</v>
      </c>
      <c r="T48" s="8">
        <v>2534.13</v>
      </c>
      <c r="U48" s="1" t="s">
        <v>772</v>
      </c>
    </row>
    <row r="49" s="1" customFormat="1" spans="1:21">
      <c r="A49" s="6">
        <v>43304.8681828704</v>
      </c>
      <c r="B49" s="3">
        <v>86945</v>
      </c>
      <c r="C49" s="3">
        <v>102567</v>
      </c>
      <c r="D49" s="1" t="s">
        <v>251</v>
      </c>
      <c r="E49" s="1" t="s">
        <v>885</v>
      </c>
      <c r="F49" s="1" t="s">
        <v>886</v>
      </c>
      <c r="G49" s="3">
        <v>9910892</v>
      </c>
      <c r="H49" s="1" t="s">
        <v>787</v>
      </c>
      <c r="I49" s="1" t="s">
        <v>788</v>
      </c>
      <c r="J49" s="1" t="s">
        <v>789</v>
      </c>
      <c r="K49" s="3">
        <v>1</v>
      </c>
      <c r="L49" s="3">
        <v>1000</v>
      </c>
      <c r="M49" s="7">
        <v>43304</v>
      </c>
      <c r="N49" s="1" t="s">
        <v>724</v>
      </c>
      <c r="O49" s="1" t="s">
        <v>887</v>
      </c>
      <c r="P49" s="1" t="s">
        <v>888</v>
      </c>
      <c r="Q49" s="1" t="s">
        <v>889</v>
      </c>
      <c r="R49" s="1" t="s">
        <v>792</v>
      </c>
      <c r="S49" s="8">
        <v>711979</v>
      </c>
      <c r="T49" s="8">
        <v>1112.84</v>
      </c>
      <c r="U49" s="1" t="s">
        <v>890</v>
      </c>
    </row>
    <row r="50" s="1" customFormat="1" spans="1:21">
      <c r="A50" s="6">
        <v>43304.8675115741</v>
      </c>
      <c r="B50" s="3">
        <v>86944</v>
      </c>
      <c r="C50" s="3">
        <v>52</v>
      </c>
      <c r="D50" s="1" t="s">
        <v>282</v>
      </c>
      <c r="E50" s="1" t="s">
        <v>891</v>
      </c>
      <c r="F50" s="1" t="s">
        <v>892</v>
      </c>
      <c r="G50" s="3">
        <v>9910833</v>
      </c>
      <c r="H50" s="1" t="s">
        <v>721</v>
      </c>
      <c r="I50" s="1" t="s">
        <v>722</v>
      </c>
      <c r="J50" s="1" t="s">
        <v>723</v>
      </c>
      <c r="K50" s="3">
        <v>1</v>
      </c>
      <c r="L50" s="3">
        <v>200</v>
      </c>
      <c r="M50" s="7">
        <v>43304</v>
      </c>
      <c r="N50" s="1" t="s">
        <v>724</v>
      </c>
      <c r="O50" s="1" t="s">
        <v>893</v>
      </c>
      <c r="P50" s="1" t="s">
        <v>894</v>
      </c>
      <c r="Q50" s="1" t="s">
        <v>895</v>
      </c>
      <c r="R50" s="1" t="s">
        <v>728</v>
      </c>
      <c r="S50" s="8">
        <v>61626</v>
      </c>
      <c r="T50" s="8">
        <v>878.33</v>
      </c>
      <c r="U50" s="1" t="s">
        <v>896</v>
      </c>
    </row>
    <row r="51" s="1" customFormat="1" spans="1:21">
      <c r="A51" s="6">
        <v>43304.8667939815</v>
      </c>
      <c r="B51" s="3">
        <v>87102</v>
      </c>
      <c r="C51" s="3">
        <v>371</v>
      </c>
      <c r="D51" s="1" t="s">
        <v>270</v>
      </c>
      <c r="E51" s="1" t="s">
        <v>897</v>
      </c>
      <c r="F51" s="1" t="s">
        <v>898</v>
      </c>
      <c r="G51" s="3">
        <v>9910835</v>
      </c>
      <c r="H51" s="1" t="s">
        <v>745</v>
      </c>
      <c r="I51" s="1" t="s">
        <v>746</v>
      </c>
      <c r="J51" s="1" t="s">
        <v>723</v>
      </c>
      <c r="K51" s="3">
        <v>1</v>
      </c>
      <c r="L51" s="3">
        <v>400</v>
      </c>
      <c r="M51" s="7">
        <v>43304</v>
      </c>
      <c r="N51" s="1" t="s">
        <v>724</v>
      </c>
      <c r="O51" s="1" t="s">
        <v>725</v>
      </c>
      <c r="P51" s="1" t="s">
        <v>899</v>
      </c>
      <c r="Q51" s="1" t="s">
        <v>727</v>
      </c>
      <c r="R51" s="1" t="s">
        <v>747</v>
      </c>
      <c r="S51" s="8">
        <v>130249</v>
      </c>
      <c r="T51" s="8">
        <v>972.42</v>
      </c>
      <c r="U51" s="1" t="s">
        <v>729</v>
      </c>
    </row>
    <row r="52" s="1" customFormat="1" spans="1:21">
      <c r="A52" s="6">
        <v>43304.8667013889</v>
      </c>
      <c r="B52" s="3">
        <v>86942</v>
      </c>
      <c r="C52" s="3">
        <v>102567</v>
      </c>
      <c r="D52" s="1" t="s">
        <v>251</v>
      </c>
      <c r="E52" s="1" t="s">
        <v>885</v>
      </c>
      <c r="F52" s="1" t="s">
        <v>886</v>
      </c>
      <c r="G52" s="3">
        <v>9910835</v>
      </c>
      <c r="H52" s="1" t="s">
        <v>745</v>
      </c>
      <c r="I52" s="1" t="s">
        <v>746</v>
      </c>
      <c r="J52" s="1" t="s">
        <v>723</v>
      </c>
      <c r="K52" s="3">
        <v>1</v>
      </c>
      <c r="L52" s="3">
        <v>400</v>
      </c>
      <c r="M52" s="7">
        <v>43304</v>
      </c>
      <c r="N52" s="1" t="s">
        <v>724</v>
      </c>
      <c r="O52" s="1" t="s">
        <v>887</v>
      </c>
      <c r="P52" s="1" t="s">
        <v>888</v>
      </c>
      <c r="Q52" s="1" t="s">
        <v>889</v>
      </c>
      <c r="R52" s="1" t="s">
        <v>747</v>
      </c>
      <c r="S52" s="8">
        <v>711979</v>
      </c>
      <c r="T52" s="8">
        <v>1512.84</v>
      </c>
      <c r="U52" s="1" t="s">
        <v>890</v>
      </c>
    </row>
    <row r="53" s="1" customFormat="1" spans="1:21">
      <c r="A53" s="6">
        <v>43304.8663657407</v>
      </c>
      <c r="B53" s="3">
        <v>86943</v>
      </c>
      <c r="C53" s="3">
        <v>52</v>
      </c>
      <c r="D53" s="1" t="s">
        <v>282</v>
      </c>
      <c r="E53" s="1" t="s">
        <v>891</v>
      </c>
      <c r="F53" s="1" t="s">
        <v>892</v>
      </c>
      <c r="G53" s="3">
        <v>9910832</v>
      </c>
      <c r="H53" s="1" t="s">
        <v>730</v>
      </c>
      <c r="I53" s="1" t="s">
        <v>722</v>
      </c>
      <c r="J53" s="1" t="s">
        <v>723</v>
      </c>
      <c r="K53" s="3">
        <v>2</v>
      </c>
      <c r="L53" s="3">
        <v>400</v>
      </c>
      <c r="M53" s="7">
        <v>43304</v>
      </c>
      <c r="N53" s="1" t="s">
        <v>724</v>
      </c>
      <c r="O53" s="1" t="s">
        <v>893</v>
      </c>
      <c r="P53" s="1" t="s">
        <v>894</v>
      </c>
      <c r="Q53" s="1" t="s">
        <v>895</v>
      </c>
      <c r="R53" s="1" t="s">
        <v>731</v>
      </c>
      <c r="S53" s="8">
        <v>61626</v>
      </c>
      <c r="T53" s="8">
        <v>878.33</v>
      </c>
      <c r="U53" s="1" t="s">
        <v>896</v>
      </c>
    </row>
    <row r="54" s="1" customFormat="1" spans="1:21">
      <c r="A54" s="6">
        <v>43304.8630555556</v>
      </c>
      <c r="B54" s="3">
        <v>86946</v>
      </c>
      <c r="C54" s="3">
        <v>103199</v>
      </c>
      <c r="D54" s="1" t="s">
        <v>319</v>
      </c>
      <c r="E54" s="1" t="s">
        <v>900</v>
      </c>
      <c r="F54" s="1" t="s">
        <v>901</v>
      </c>
      <c r="G54" s="3">
        <v>9910833</v>
      </c>
      <c r="H54" s="1" t="s">
        <v>721</v>
      </c>
      <c r="I54" s="1" t="s">
        <v>722</v>
      </c>
      <c r="J54" s="1" t="s">
        <v>723</v>
      </c>
      <c r="K54" s="3">
        <v>1</v>
      </c>
      <c r="L54" s="3">
        <v>200</v>
      </c>
      <c r="M54" s="7">
        <v>43304</v>
      </c>
      <c r="N54" s="1" t="s">
        <v>724</v>
      </c>
      <c r="O54" s="1" t="s">
        <v>902</v>
      </c>
      <c r="P54" s="1" t="s">
        <v>903</v>
      </c>
      <c r="Q54" s="1" t="s">
        <v>904</v>
      </c>
      <c r="R54" s="1" t="s">
        <v>728</v>
      </c>
      <c r="S54" s="8">
        <v>22868</v>
      </c>
      <c r="T54" s="8">
        <v>236.72</v>
      </c>
      <c r="U54" s="1" t="s">
        <v>905</v>
      </c>
    </row>
    <row r="55" s="1" customFormat="1" spans="1:21">
      <c r="A55" s="6">
        <v>43304.8590509259</v>
      </c>
      <c r="B55" s="3">
        <v>86927</v>
      </c>
      <c r="C55" s="3">
        <v>549</v>
      </c>
      <c r="D55" s="1" t="s">
        <v>254</v>
      </c>
      <c r="E55" s="1" t="s">
        <v>906</v>
      </c>
      <c r="F55" s="1" t="s">
        <v>907</v>
      </c>
      <c r="G55" s="3">
        <v>9910833</v>
      </c>
      <c r="H55" s="1" t="s">
        <v>721</v>
      </c>
      <c r="I55" s="1" t="s">
        <v>722</v>
      </c>
      <c r="J55" s="1" t="s">
        <v>723</v>
      </c>
      <c r="K55" s="3">
        <v>3</v>
      </c>
      <c r="L55" s="3">
        <v>600</v>
      </c>
      <c r="M55" s="7">
        <v>43304</v>
      </c>
      <c r="N55" s="1" t="s">
        <v>724</v>
      </c>
      <c r="O55" s="1" t="s">
        <v>908</v>
      </c>
      <c r="P55" s="1" t="s">
        <v>156</v>
      </c>
      <c r="Q55" s="1" t="s">
        <v>909</v>
      </c>
      <c r="R55" s="1" t="s">
        <v>728</v>
      </c>
      <c r="S55" s="8">
        <v>631619</v>
      </c>
      <c r="T55" s="8">
        <v>1121.2</v>
      </c>
      <c r="U55" s="1" t="s">
        <v>910</v>
      </c>
    </row>
    <row r="56" s="1" customFormat="1" spans="1:21">
      <c r="A56" s="6">
        <v>43304.8579050926</v>
      </c>
      <c r="B56" s="3">
        <v>86923</v>
      </c>
      <c r="C56" s="3">
        <v>549</v>
      </c>
      <c r="D56" s="1" t="s">
        <v>254</v>
      </c>
      <c r="E56" s="1" t="s">
        <v>911</v>
      </c>
      <c r="F56" s="1" t="s">
        <v>912</v>
      </c>
      <c r="G56" s="3">
        <v>9910832</v>
      </c>
      <c r="H56" s="1" t="s">
        <v>730</v>
      </c>
      <c r="I56" s="1" t="s">
        <v>722</v>
      </c>
      <c r="J56" s="1" t="s">
        <v>723</v>
      </c>
      <c r="K56" s="3">
        <v>2</v>
      </c>
      <c r="L56" s="3">
        <v>400</v>
      </c>
      <c r="M56" s="7">
        <v>43304</v>
      </c>
      <c r="N56" s="1" t="s">
        <v>724</v>
      </c>
      <c r="O56" s="1" t="s">
        <v>908</v>
      </c>
      <c r="P56" s="1" t="s">
        <v>156</v>
      </c>
      <c r="Q56" s="1" t="s">
        <v>909</v>
      </c>
      <c r="R56" s="1" t="s">
        <v>731</v>
      </c>
      <c r="S56" s="8">
        <v>609615</v>
      </c>
      <c r="T56" s="8">
        <v>1485.67</v>
      </c>
      <c r="U56" s="1" t="s">
        <v>910</v>
      </c>
    </row>
    <row r="57" s="1" customFormat="1" spans="1:21">
      <c r="A57" s="6">
        <v>43304.8576388889</v>
      </c>
      <c r="B57" s="3">
        <v>86925</v>
      </c>
      <c r="C57" s="3">
        <v>578</v>
      </c>
      <c r="D57" s="1" t="s">
        <v>237</v>
      </c>
      <c r="E57" s="1" t="s">
        <v>913</v>
      </c>
      <c r="F57" s="1" t="s">
        <v>914</v>
      </c>
      <c r="G57" s="3">
        <v>9910835</v>
      </c>
      <c r="H57" s="1" t="s">
        <v>745</v>
      </c>
      <c r="I57" s="1" t="s">
        <v>746</v>
      </c>
      <c r="J57" s="1" t="s">
        <v>723</v>
      </c>
      <c r="K57" s="3">
        <v>1</v>
      </c>
      <c r="L57" s="3">
        <v>400</v>
      </c>
      <c r="M57" s="7">
        <v>43303</v>
      </c>
      <c r="N57" s="1" t="s">
        <v>724</v>
      </c>
      <c r="O57" s="1" t="s">
        <v>768</v>
      </c>
      <c r="P57" s="1" t="s">
        <v>915</v>
      </c>
      <c r="Q57" s="1" t="s">
        <v>770</v>
      </c>
      <c r="R57" s="1" t="s">
        <v>747</v>
      </c>
      <c r="S57" s="8">
        <v>741455</v>
      </c>
      <c r="T57" s="8">
        <v>1211.88</v>
      </c>
      <c r="U57" s="1" t="s">
        <v>772</v>
      </c>
    </row>
    <row r="58" s="1" customFormat="1" spans="1:21">
      <c r="A58" s="6">
        <v>43304.8567708333</v>
      </c>
      <c r="B58" s="3">
        <v>86922</v>
      </c>
      <c r="C58" s="3">
        <v>549</v>
      </c>
      <c r="D58" s="1" t="s">
        <v>254</v>
      </c>
      <c r="E58" s="1" t="s">
        <v>916</v>
      </c>
      <c r="F58" s="1" t="s">
        <v>917</v>
      </c>
      <c r="G58" s="3">
        <v>9910835</v>
      </c>
      <c r="H58" s="1" t="s">
        <v>745</v>
      </c>
      <c r="I58" s="1" t="s">
        <v>746</v>
      </c>
      <c r="J58" s="1" t="s">
        <v>723</v>
      </c>
      <c r="K58" s="3">
        <v>1</v>
      </c>
      <c r="L58" s="3">
        <v>400</v>
      </c>
      <c r="M58" s="7">
        <v>43304</v>
      </c>
      <c r="N58" s="1" t="s">
        <v>724</v>
      </c>
      <c r="O58" s="1" t="s">
        <v>908</v>
      </c>
      <c r="P58" s="1" t="s">
        <v>156</v>
      </c>
      <c r="Q58" s="1" t="s">
        <v>909</v>
      </c>
      <c r="R58" s="1" t="s">
        <v>747</v>
      </c>
      <c r="S58" s="8">
        <v>396189</v>
      </c>
      <c r="T58" s="8">
        <v>847.07</v>
      </c>
      <c r="U58" s="1" t="s">
        <v>910</v>
      </c>
    </row>
    <row r="59" s="1" customFormat="1" spans="1:21">
      <c r="A59" s="6">
        <v>43304.8553935185</v>
      </c>
      <c r="B59" s="3">
        <v>86921</v>
      </c>
      <c r="C59" s="3">
        <v>549</v>
      </c>
      <c r="D59" s="1" t="s">
        <v>254</v>
      </c>
      <c r="E59" s="1" t="s">
        <v>916</v>
      </c>
      <c r="F59" s="1" t="s">
        <v>917</v>
      </c>
      <c r="G59" s="3">
        <v>9910833</v>
      </c>
      <c r="H59" s="1" t="s">
        <v>721</v>
      </c>
      <c r="I59" s="1" t="s">
        <v>722</v>
      </c>
      <c r="J59" s="1" t="s">
        <v>723</v>
      </c>
      <c r="K59" s="3">
        <v>4</v>
      </c>
      <c r="L59" s="3">
        <v>800</v>
      </c>
      <c r="M59" s="7">
        <v>43304</v>
      </c>
      <c r="N59" s="1" t="s">
        <v>724</v>
      </c>
      <c r="O59" s="1" t="s">
        <v>908</v>
      </c>
      <c r="P59" s="1" t="s">
        <v>156</v>
      </c>
      <c r="Q59" s="1" t="s">
        <v>909</v>
      </c>
      <c r="R59" s="1" t="s">
        <v>728</v>
      </c>
      <c r="S59" s="8">
        <v>396189</v>
      </c>
      <c r="T59" s="8">
        <v>1647.07</v>
      </c>
      <c r="U59" s="1" t="s">
        <v>910</v>
      </c>
    </row>
    <row r="60" s="1" customFormat="1" spans="1:21">
      <c r="A60" s="6">
        <v>43304.8546064815</v>
      </c>
      <c r="B60" s="3">
        <v>86920</v>
      </c>
      <c r="C60" s="3">
        <v>385</v>
      </c>
      <c r="D60" s="1" t="s">
        <v>248</v>
      </c>
      <c r="E60" s="1" t="s">
        <v>918</v>
      </c>
      <c r="F60" s="1" t="s">
        <v>919</v>
      </c>
      <c r="G60" s="3">
        <v>9910832</v>
      </c>
      <c r="H60" s="1" t="s">
        <v>730</v>
      </c>
      <c r="I60" s="1" t="s">
        <v>722</v>
      </c>
      <c r="J60" s="1" t="s">
        <v>723</v>
      </c>
      <c r="K60" s="3">
        <v>1</v>
      </c>
      <c r="L60" s="3">
        <v>200</v>
      </c>
      <c r="M60" s="7">
        <v>43304</v>
      </c>
      <c r="N60" s="1" t="s">
        <v>724</v>
      </c>
      <c r="O60" s="1" t="s">
        <v>920</v>
      </c>
      <c r="P60" s="1" t="s">
        <v>921</v>
      </c>
      <c r="Q60" s="1" t="s">
        <v>922</v>
      </c>
      <c r="R60" s="1" t="s">
        <v>731</v>
      </c>
      <c r="S60" s="8">
        <v>3408789</v>
      </c>
      <c r="T60" s="8">
        <v>1814.77</v>
      </c>
      <c r="U60" s="1" t="s">
        <v>923</v>
      </c>
    </row>
    <row r="61" s="1" customFormat="1" spans="1:21">
      <c r="A61" s="6">
        <v>43304.8543981481</v>
      </c>
      <c r="B61" s="3">
        <v>86926</v>
      </c>
      <c r="C61" s="3">
        <v>54</v>
      </c>
      <c r="D61" s="1" t="s">
        <v>292</v>
      </c>
      <c r="E61" s="1" t="s">
        <v>924</v>
      </c>
      <c r="F61" s="1" t="s">
        <v>925</v>
      </c>
      <c r="G61" s="3">
        <v>9910832</v>
      </c>
      <c r="H61" s="1" t="s">
        <v>730</v>
      </c>
      <c r="I61" s="1" t="s">
        <v>722</v>
      </c>
      <c r="J61" s="1" t="s">
        <v>723</v>
      </c>
      <c r="K61" s="3">
        <v>1</v>
      </c>
      <c r="L61" s="3">
        <v>200</v>
      </c>
      <c r="M61" s="7">
        <v>43304</v>
      </c>
      <c r="N61" s="1" t="s">
        <v>724</v>
      </c>
      <c r="O61" s="1" t="s">
        <v>926</v>
      </c>
      <c r="P61" s="1" t="s">
        <v>927</v>
      </c>
      <c r="Q61" s="1" t="s">
        <v>928</v>
      </c>
      <c r="R61" s="1" t="s">
        <v>731</v>
      </c>
      <c r="S61" s="8">
        <v>650307</v>
      </c>
      <c r="T61" s="8">
        <v>237.39</v>
      </c>
      <c r="U61" s="1" t="s">
        <v>929</v>
      </c>
    </row>
    <row r="62" s="1" customFormat="1" spans="1:21">
      <c r="A62" s="6">
        <v>43304.8532060185</v>
      </c>
      <c r="B62" s="3">
        <v>86919</v>
      </c>
      <c r="C62" s="3">
        <v>578</v>
      </c>
      <c r="D62" s="1" t="s">
        <v>237</v>
      </c>
      <c r="E62" s="1" t="s">
        <v>930</v>
      </c>
      <c r="F62" s="1" t="s">
        <v>931</v>
      </c>
      <c r="G62" s="3">
        <v>9910852</v>
      </c>
      <c r="H62" s="1" t="s">
        <v>840</v>
      </c>
      <c r="I62" s="1" t="s">
        <v>746</v>
      </c>
      <c r="J62" s="1" t="s">
        <v>841</v>
      </c>
      <c r="K62" s="3">
        <v>1</v>
      </c>
      <c r="L62" s="3">
        <v>400</v>
      </c>
      <c r="M62" s="7">
        <v>43304</v>
      </c>
      <c r="N62" s="1" t="s">
        <v>724</v>
      </c>
      <c r="O62" s="1" t="s">
        <v>768</v>
      </c>
      <c r="P62" s="1" t="s">
        <v>932</v>
      </c>
      <c r="Q62" s="1" t="s">
        <v>770</v>
      </c>
      <c r="R62" s="1" t="s">
        <v>845</v>
      </c>
      <c r="S62" s="8">
        <v>432496</v>
      </c>
      <c r="T62" s="8">
        <v>1285.4</v>
      </c>
      <c r="U62" s="1" t="s">
        <v>772</v>
      </c>
    </row>
    <row r="63" s="1" customFormat="1" spans="1:21">
      <c r="A63" s="6">
        <v>43304.8525925926</v>
      </c>
      <c r="B63" s="3">
        <v>86918</v>
      </c>
      <c r="C63" s="3">
        <v>385</v>
      </c>
      <c r="D63" s="1" t="s">
        <v>248</v>
      </c>
      <c r="E63" s="1" t="s">
        <v>918</v>
      </c>
      <c r="F63" s="1" t="s">
        <v>919</v>
      </c>
      <c r="G63" s="3">
        <v>9910832</v>
      </c>
      <c r="H63" s="1" t="s">
        <v>730</v>
      </c>
      <c r="I63" s="1" t="s">
        <v>722</v>
      </c>
      <c r="J63" s="1" t="s">
        <v>723</v>
      </c>
      <c r="K63" s="3">
        <v>1</v>
      </c>
      <c r="L63" s="3">
        <v>200</v>
      </c>
      <c r="M63" s="7">
        <v>43304</v>
      </c>
      <c r="N63" s="1" t="s">
        <v>724</v>
      </c>
      <c r="O63" s="1" t="s">
        <v>920</v>
      </c>
      <c r="P63" s="1" t="s">
        <v>933</v>
      </c>
      <c r="Q63" s="1" t="s">
        <v>922</v>
      </c>
      <c r="R63" s="1" t="s">
        <v>731</v>
      </c>
      <c r="S63" s="8">
        <v>3408789</v>
      </c>
      <c r="T63" s="8">
        <v>2014.77</v>
      </c>
      <c r="U63" s="1" t="s">
        <v>923</v>
      </c>
    </row>
    <row r="64" s="1" customFormat="1" spans="1:21">
      <c r="A64" s="6">
        <v>43304.8525231481</v>
      </c>
      <c r="B64" s="3">
        <v>86917</v>
      </c>
      <c r="C64" s="3">
        <v>578</v>
      </c>
      <c r="D64" s="1" t="s">
        <v>237</v>
      </c>
      <c r="E64" s="1" t="s">
        <v>934</v>
      </c>
      <c r="F64" s="1" t="s">
        <v>935</v>
      </c>
      <c r="G64" s="3">
        <v>9910852</v>
      </c>
      <c r="H64" s="1" t="s">
        <v>840</v>
      </c>
      <c r="I64" s="1" t="s">
        <v>746</v>
      </c>
      <c r="J64" s="1" t="s">
        <v>841</v>
      </c>
      <c r="K64" s="3">
        <v>1</v>
      </c>
      <c r="L64" s="3">
        <v>400</v>
      </c>
      <c r="M64" s="7">
        <v>43304</v>
      </c>
      <c r="N64" s="1" t="s">
        <v>724</v>
      </c>
      <c r="O64" s="1" t="s">
        <v>768</v>
      </c>
      <c r="P64" s="1" t="s">
        <v>936</v>
      </c>
      <c r="Q64" s="1" t="s">
        <v>770</v>
      </c>
      <c r="R64" s="1" t="s">
        <v>845</v>
      </c>
      <c r="S64" s="8">
        <v>296932</v>
      </c>
      <c r="T64" s="8">
        <v>956.3</v>
      </c>
      <c r="U64" s="1" t="s">
        <v>772</v>
      </c>
    </row>
    <row r="65" s="1" customFormat="1" spans="1:21">
      <c r="A65" s="6">
        <v>43304.8511689815</v>
      </c>
      <c r="B65" s="3">
        <v>86916</v>
      </c>
      <c r="C65" s="3">
        <v>578</v>
      </c>
      <c r="D65" s="1" t="s">
        <v>237</v>
      </c>
      <c r="E65" s="1" t="s">
        <v>934</v>
      </c>
      <c r="F65" s="1" t="s">
        <v>935</v>
      </c>
      <c r="G65" s="3">
        <v>9910835</v>
      </c>
      <c r="H65" s="1" t="s">
        <v>745</v>
      </c>
      <c r="I65" s="1" t="s">
        <v>746</v>
      </c>
      <c r="J65" s="1" t="s">
        <v>723</v>
      </c>
      <c r="K65" s="3">
        <v>1</v>
      </c>
      <c r="L65" s="3">
        <v>400</v>
      </c>
      <c r="M65" s="7">
        <v>43304</v>
      </c>
      <c r="N65" s="1" t="s">
        <v>724</v>
      </c>
      <c r="O65" s="1" t="s">
        <v>768</v>
      </c>
      <c r="P65" s="1" t="s">
        <v>937</v>
      </c>
      <c r="Q65" s="1" t="s">
        <v>770</v>
      </c>
      <c r="R65" s="1" t="s">
        <v>747</v>
      </c>
      <c r="S65" s="8">
        <v>296932</v>
      </c>
      <c r="T65" s="8">
        <v>1356.3</v>
      </c>
      <c r="U65" s="1" t="s">
        <v>772</v>
      </c>
    </row>
    <row r="66" s="1" customFormat="1" spans="1:21">
      <c r="A66" s="6">
        <v>43304.8504398148</v>
      </c>
      <c r="B66" s="3">
        <v>86915</v>
      </c>
      <c r="C66" s="3">
        <v>385</v>
      </c>
      <c r="D66" s="1" t="s">
        <v>248</v>
      </c>
      <c r="E66" s="1" t="s">
        <v>918</v>
      </c>
      <c r="F66" s="1" t="s">
        <v>919</v>
      </c>
      <c r="G66" s="3">
        <v>9910833</v>
      </c>
      <c r="H66" s="1" t="s">
        <v>721</v>
      </c>
      <c r="I66" s="1" t="s">
        <v>722</v>
      </c>
      <c r="J66" s="1" t="s">
        <v>723</v>
      </c>
      <c r="K66" s="3">
        <v>1</v>
      </c>
      <c r="L66" s="3">
        <v>200</v>
      </c>
      <c r="M66" s="7">
        <v>43304</v>
      </c>
      <c r="N66" s="1" t="s">
        <v>724</v>
      </c>
      <c r="O66" s="1" t="s">
        <v>920</v>
      </c>
      <c r="P66" s="1" t="s">
        <v>938</v>
      </c>
      <c r="Q66" s="1" t="s">
        <v>922</v>
      </c>
      <c r="R66" s="1" t="s">
        <v>728</v>
      </c>
      <c r="S66" s="8">
        <v>3408789</v>
      </c>
      <c r="T66" s="8">
        <v>2214.77</v>
      </c>
      <c r="U66" s="1" t="s">
        <v>923</v>
      </c>
    </row>
    <row r="67" s="1" customFormat="1" spans="1:21">
      <c r="A67" s="6">
        <v>43304.8498842593</v>
      </c>
      <c r="B67" s="3">
        <v>86914</v>
      </c>
      <c r="C67" s="3">
        <v>570</v>
      </c>
      <c r="D67" s="1" t="s">
        <v>241</v>
      </c>
      <c r="E67" s="1" t="s">
        <v>939</v>
      </c>
      <c r="F67" s="1" t="s">
        <v>940</v>
      </c>
      <c r="G67" s="3">
        <v>9910835</v>
      </c>
      <c r="H67" s="1" t="s">
        <v>745</v>
      </c>
      <c r="I67" s="1" t="s">
        <v>746</v>
      </c>
      <c r="J67" s="1" t="s">
        <v>723</v>
      </c>
      <c r="K67" s="3">
        <v>1</v>
      </c>
      <c r="L67" s="3">
        <v>400</v>
      </c>
      <c r="M67" s="7">
        <v>43304</v>
      </c>
      <c r="N67" s="1" t="s">
        <v>724</v>
      </c>
      <c r="O67" s="1" t="s">
        <v>941</v>
      </c>
      <c r="P67" s="1" t="s">
        <v>942</v>
      </c>
      <c r="Q67" s="1" t="s">
        <v>943</v>
      </c>
      <c r="R67" s="1" t="s">
        <v>747</v>
      </c>
      <c r="S67" s="8">
        <v>3446392</v>
      </c>
      <c r="T67" s="8">
        <v>995.97</v>
      </c>
      <c r="U67" s="1" t="s">
        <v>944</v>
      </c>
    </row>
    <row r="68" s="1" customFormat="1" spans="1:21">
      <c r="A68" s="6">
        <v>43304.8486689815</v>
      </c>
      <c r="B68" s="3">
        <v>86913</v>
      </c>
      <c r="C68" s="3">
        <v>712</v>
      </c>
      <c r="D68" s="1" t="s">
        <v>249</v>
      </c>
      <c r="E68" s="1" t="s">
        <v>945</v>
      </c>
      <c r="F68" s="1" t="s">
        <v>946</v>
      </c>
      <c r="G68" s="3">
        <v>9910852</v>
      </c>
      <c r="H68" s="1" t="s">
        <v>840</v>
      </c>
      <c r="I68" s="1" t="s">
        <v>746</v>
      </c>
      <c r="J68" s="1" t="s">
        <v>841</v>
      </c>
      <c r="K68" s="3">
        <v>1</v>
      </c>
      <c r="L68" s="3">
        <v>400</v>
      </c>
      <c r="M68" s="7">
        <v>43304</v>
      </c>
      <c r="N68" s="1" t="s">
        <v>724</v>
      </c>
      <c r="O68" s="1" t="s">
        <v>947</v>
      </c>
      <c r="P68" s="1" t="s">
        <v>948</v>
      </c>
      <c r="Q68" s="1" t="s">
        <v>949</v>
      </c>
      <c r="R68" s="1" t="s">
        <v>845</v>
      </c>
      <c r="S68" s="8">
        <v>135106</v>
      </c>
      <c r="T68" s="8">
        <v>795.67</v>
      </c>
      <c r="U68" s="1" t="s">
        <v>950</v>
      </c>
    </row>
    <row r="69" s="1" customFormat="1" spans="1:21">
      <c r="A69" s="6">
        <v>43304.8349421296</v>
      </c>
      <c r="B69" s="3">
        <v>86912</v>
      </c>
      <c r="C69" s="3">
        <v>385</v>
      </c>
      <c r="D69" s="1" t="s">
        <v>248</v>
      </c>
      <c r="E69" s="1" t="s">
        <v>951</v>
      </c>
      <c r="F69" s="1" t="s">
        <v>952</v>
      </c>
      <c r="G69" s="3">
        <v>9910833</v>
      </c>
      <c r="H69" s="1" t="s">
        <v>721</v>
      </c>
      <c r="I69" s="1" t="s">
        <v>722</v>
      </c>
      <c r="J69" s="1" t="s">
        <v>723</v>
      </c>
      <c r="K69" s="3">
        <v>2</v>
      </c>
      <c r="L69" s="3">
        <v>400</v>
      </c>
      <c r="M69" s="7">
        <v>43304</v>
      </c>
      <c r="N69" s="1" t="s">
        <v>724</v>
      </c>
      <c r="O69" s="1" t="s">
        <v>920</v>
      </c>
      <c r="P69" s="1" t="s">
        <v>953</v>
      </c>
      <c r="Q69" s="1" t="s">
        <v>922</v>
      </c>
      <c r="R69" s="1" t="s">
        <v>728</v>
      </c>
      <c r="S69" s="8">
        <v>631988</v>
      </c>
      <c r="T69" s="8">
        <v>1764.02</v>
      </c>
      <c r="U69" s="1" t="s">
        <v>923</v>
      </c>
    </row>
    <row r="70" s="1" customFormat="1" spans="1:21">
      <c r="A70" s="6">
        <v>43304.8340972222</v>
      </c>
      <c r="B70" s="3">
        <v>86911</v>
      </c>
      <c r="C70" s="3">
        <v>385</v>
      </c>
      <c r="D70" s="1" t="s">
        <v>248</v>
      </c>
      <c r="E70" s="1" t="s">
        <v>951</v>
      </c>
      <c r="F70" s="1" t="s">
        <v>952</v>
      </c>
      <c r="G70" s="3">
        <v>9910833</v>
      </c>
      <c r="H70" s="1" t="s">
        <v>721</v>
      </c>
      <c r="I70" s="1" t="s">
        <v>722</v>
      </c>
      <c r="J70" s="1" t="s">
        <v>723</v>
      </c>
      <c r="K70" s="3">
        <v>1</v>
      </c>
      <c r="L70" s="3">
        <v>200</v>
      </c>
      <c r="M70" s="7">
        <v>43304</v>
      </c>
      <c r="N70" s="1" t="s">
        <v>724</v>
      </c>
      <c r="O70" s="1" t="s">
        <v>920</v>
      </c>
      <c r="P70" s="1" t="s">
        <v>953</v>
      </c>
      <c r="Q70" s="1" t="s">
        <v>922</v>
      </c>
      <c r="R70" s="1" t="s">
        <v>728</v>
      </c>
      <c r="S70" s="8">
        <v>631988</v>
      </c>
      <c r="T70" s="8">
        <v>1964.02</v>
      </c>
      <c r="U70" s="1" t="s">
        <v>923</v>
      </c>
    </row>
    <row r="71" s="1" customFormat="1" spans="1:21">
      <c r="A71" s="6">
        <v>43304.8313425926</v>
      </c>
      <c r="B71" s="3">
        <v>86910</v>
      </c>
      <c r="C71" s="3">
        <v>385</v>
      </c>
      <c r="D71" s="1" t="s">
        <v>248</v>
      </c>
      <c r="E71" s="1" t="s">
        <v>951</v>
      </c>
      <c r="F71" s="1" t="s">
        <v>952</v>
      </c>
      <c r="G71" s="3">
        <v>9910833</v>
      </c>
      <c r="H71" s="1" t="s">
        <v>721</v>
      </c>
      <c r="I71" s="1" t="s">
        <v>722</v>
      </c>
      <c r="J71" s="1" t="s">
        <v>723</v>
      </c>
      <c r="K71" s="3">
        <v>1</v>
      </c>
      <c r="L71" s="3">
        <v>200</v>
      </c>
      <c r="M71" s="7">
        <v>43304</v>
      </c>
      <c r="N71" s="1" t="s">
        <v>724</v>
      </c>
      <c r="O71" s="1" t="s">
        <v>920</v>
      </c>
      <c r="P71" s="1" t="s">
        <v>954</v>
      </c>
      <c r="Q71" s="1" t="s">
        <v>922</v>
      </c>
      <c r="R71" s="1" t="s">
        <v>728</v>
      </c>
      <c r="S71" s="8">
        <v>631988</v>
      </c>
      <c r="T71" s="8">
        <v>2164.02</v>
      </c>
      <c r="U71" s="1" t="s">
        <v>923</v>
      </c>
    </row>
    <row r="72" s="1" customFormat="1" spans="1:21">
      <c r="A72" s="6">
        <v>43304.8310532407</v>
      </c>
      <c r="B72" s="3">
        <v>86909</v>
      </c>
      <c r="C72" s="3">
        <v>373</v>
      </c>
      <c r="D72" s="1" t="s">
        <v>256</v>
      </c>
      <c r="E72" s="1" t="s">
        <v>955</v>
      </c>
      <c r="F72" s="1" t="s">
        <v>956</v>
      </c>
      <c r="G72" s="3">
        <v>9910832</v>
      </c>
      <c r="H72" s="1" t="s">
        <v>730</v>
      </c>
      <c r="I72" s="1" t="s">
        <v>722</v>
      </c>
      <c r="J72" s="1" t="s">
        <v>723</v>
      </c>
      <c r="K72" s="3">
        <v>2</v>
      </c>
      <c r="L72" s="3">
        <v>400</v>
      </c>
      <c r="M72" s="7">
        <v>43304</v>
      </c>
      <c r="N72" s="1" t="s">
        <v>724</v>
      </c>
      <c r="O72" s="1" t="s">
        <v>957</v>
      </c>
      <c r="P72" s="1" t="s">
        <v>156</v>
      </c>
      <c r="Q72" s="1" t="s">
        <v>958</v>
      </c>
      <c r="R72" s="1" t="s">
        <v>731</v>
      </c>
      <c r="S72" s="8">
        <v>876800</v>
      </c>
      <c r="T72" s="8">
        <v>566.86</v>
      </c>
      <c r="U72" s="1" t="s">
        <v>959</v>
      </c>
    </row>
    <row r="73" s="1" customFormat="1" spans="1:21">
      <c r="A73" s="6">
        <v>43304.8240509259</v>
      </c>
      <c r="B73" s="3">
        <v>86908</v>
      </c>
      <c r="C73" s="3">
        <v>385</v>
      </c>
      <c r="D73" s="1" t="s">
        <v>248</v>
      </c>
      <c r="E73" s="1" t="s">
        <v>960</v>
      </c>
      <c r="F73" s="1" t="s">
        <v>961</v>
      </c>
      <c r="G73" s="3">
        <v>9910832</v>
      </c>
      <c r="H73" s="1" t="s">
        <v>730</v>
      </c>
      <c r="I73" s="1" t="s">
        <v>722</v>
      </c>
      <c r="J73" s="1" t="s">
        <v>723</v>
      </c>
      <c r="K73" s="3">
        <v>1</v>
      </c>
      <c r="L73" s="3">
        <v>200</v>
      </c>
      <c r="M73" s="7">
        <v>43304</v>
      </c>
      <c r="N73" s="1" t="s">
        <v>724</v>
      </c>
      <c r="O73" s="1" t="s">
        <v>920</v>
      </c>
      <c r="P73" s="1" t="s">
        <v>962</v>
      </c>
      <c r="Q73" s="1" t="s">
        <v>922</v>
      </c>
      <c r="R73" s="1" t="s">
        <v>731</v>
      </c>
      <c r="S73" s="8">
        <v>337905</v>
      </c>
      <c r="T73" s="8">
        <v>2941.14</v>
      </c>
      <c r="U73" s="1" t="s">
        <v>923</v>
      </c>
    </row>
    <row r="74" s="1" customFormat="1" spans="1:21">
      <c r="A74" s="6">
        <v>43304.823125</v>
      </c>
      <c r="B74" s="3">
        <v>86907</v>
      </c>
      <c r="C74" s="3">
        <v>385</v>
      </c>
      <c r="D74" s="1" t="s">
        <v>248</v>
      </c>
      <c r="E74" s="1" t="s">
        <v>960</v>
      </c>
      <c r="F74" s="1" t="s">
        <v>961</v>
      </c>
      <c r="G74" s="3">
        <v>9910832</v>
      </c>
      <c r="H74" s="1" t="s">
        <v>730</v>
      </c>
      <c r="I74" s="1" t="s">
        <v>722</v>
      </c>
      <c r="J74" s="1" t="s">
        <v>723</v>
      </c>
      <c r="K74" s="3">
        <v>1</v>
      </c>
      <c r="L74" s="3">
        <v>200</v>
      </c>
      <c r="M74" s="7">
        <v>43304</v>
      </c>
      <c r="N74" s="1" t="s">
        <v>724</v>
      </c>
      <c r="O74" s="1" t="s">
        <v>920</v>
      </c>
      <c r="P74" s="1" t="s">
        <v>963</v>
      </c>
      <c r="Q74" s="1" t="s">
        <v>922</v>
      </c>
      <c r="R74" s="1" t="s">
        <v>731</v>
      </c>
      <c r="S74" s="8">
        <v>337905</v>
      </c>
      <c r="T74" s="8">
        <v>3141.14</v>
      </c>
      <c r="U74" s="1" t="s">
        <v>923</v>
      </c>
    </row>
    <row r="75" s="1" customFormat="1" spans="1:21">
      <c r="A75" s="6">
        <v>43304.8214236111</v>
      </c>
      <c r="B75" s="3">
        <v>86906</v>
      </c>
      <c r="C75" s="3">
        <v>385</v>
      </c>
      <c r="D75" s="1" t="s">
        <v>248</v>
      </c>
      <c r="E75" s="1" t="s">
        <v>960</v>
      </c>
      <c r="F75" s="1" t="s">
        <v>961</v>
      </c>
      <c r="G75" s="3">
        <v>9910832</v>
      </c>
      <c r="H75" s="1" t="s">
        <v>730</v>
      </c>
      <c r="I75" s="1" t="s">
        <v>722</v>
      </c>
      <c r="J75" s="1" t="s">
        <v>723</v>
      </c>
      <c r="K75" s="3">
        <v>1</v>
      </c>
      <c r="L75" s="3">
        <v>200</v>
      </c>
      <c r="M75" s="7">
        <v>43304</v>
      </c>
      <c r="N75" s="1" t="s">
        <v>724</v>
      </c>
      <c r="O75" s="1" t="s">
        <v>920</v>
      </c>
      <c r="P75" s="1" t="s">
        <v>963</v>
      </c>
      <c r="Q75" s="1" t="s">
        <v>922</v>
      </c>
      <c r="R75" s="1" t="s">
        <v>731</v>
      </c>
      <c r="S75" s="8">
        <v>337905</v>
      </c>
      <c r="T75" s="8">
        <v>3341.14</v>
      </c>
      <c r="U75" s="1" t="s">
        <v>923</v>
      </c>
    </row>
    <row r="76" s="1" customFormat="1" spans="1:21">
      <c r="A76" s="6">
        <v>43304.8197106481</v>
      </c>
      <c r="B76" s="3">
        <v>86904</v>
      </c>
      <c r="C76" s="3">
        <v>718</v>
      </c>
      <c r="D76" s="1" t="s">
        <v>273</v>
      </c>
      <c r="E76" s="1" t="s">
        <v>964</v>
      </c>
      <c r="F76" s="1" t="s">
        <v>965</v>
      </c>
      <c r="G76" s="3">
        <v>9910832</v>
      </c>
      <c r="H76" s="1" t="s">
        <v>730</v>
      </c>
      <c r="I76" s="1" t="s">
        <v>722</v>
      </c>
      <c r="J76" s="1" t="s">
        <v>723</v>
      </c>
      <c r="K76" s="3">
        <v>2</v>
      </c>
      <c r="L76" s="3">
        <v>400</v>
      </c>
      <c r="M76" s="7">
        <v>43304</v>
      </c>
      <c r="N76" s="1" t="s">
        <v>724</v>
      </c>
      <c r="O76" s="1" t="s">
        <v>966</v>
      </c>
      <c r="P76" s="1" t="s">
        <v>967</v>
      </c>
      <c r="Q76" s="1" t="s">
        <v>968</v>
      </c>
      <c r="R76" s="1" t="s">
        <v>731</v>
      </c>
      <c r="S76" s="8">
        <v>621282</v>
      </c>
      <c r="T76" s="8">
        <v>587.95</v>
      </c>
      <c r="U76" s="1" t="s">
        <v>969</v>
      </c>
    </row>
    <row r="77" s="1" customFormat="1" spans="1:21">
      <c r="A77" s="6">
        <v>43304.8194907407</v>
      </c>
      <c r="B77" s="3">
        <v>86905</v>
      </c>
      <c r="C77" s="3">
        <v>539</v>
      </c>
      <c r="D77" s="1" t="s">
        <v>283</v>
      </c>
      <c r="E77" s="1" t="s">
        <v>970</v>
      </c>
      <c r="F77" s="1" t="s">
        <v>971</v>
      </c>
      <c r="G77" s="3">
        <v>9910835</v>
      </c>
      <c r="H77" s="1" t="s">
        <v>745</v>
      </c>
      <c r="I77" s="1" t="s">
        <v>746</v>
      </c>
      <c r="J77" s="1" t="s">
        <v>723</v>
      </c>
      <c r="K77" s="3">
        <v>1</v>
      </c>
      <c r="L77" s="3">
        <v>400</v>
      </c>
      <c r="M77" s="7">
        <v>43304</v>
      </c>
      <c r="N77" s="1" t="s">
        <v>724</v>
      </c>
      <c r="O77" s="1" t="s">
        <v>972</v>
      </c>
      <c r="P77" s="1" t="s">
        <v>973</v>
      </c>
      <c r="Q77" s="1" t="s">
        <v>974</v>
      </c>
      <c r="R77" s="1" t="s">
        <v>747</v>
      </c>
      <c r="S77" s="8">
        <v>341724</v>
      </c>
      <c r="T77" s="8">
        <v>2840.64</v>
      </c>
      <c r="U77" s="1" t="s">
        <v>975</v>
      </c>
    </row>
    <row r="78" s="1" customFormat="1" spans="1:21">
      <c r="A78" s="6">
        <v>43304.8192476852</v>
      </c>
      <c r="B78" s="3">
        <v>86903</v>
      </c>
      <c r="C78" s="3">
        <v>718</v>
      </c>
      <c r="D78" s="1" t="s">
        <v>273</v>
      </c>
      <c r="E78" s="1" t="s">
        <v>964</v>
      </c>
      <c r="F78" s="1" t="s">
        <v>965</v>
      </c>
      <c r="G78" s="3">
        <v>9910833</v>
      </c>
      <c r="H78" s="1" t="s">
        <v>721</v>
      </c>
      <c r="I78" s="1" t="s">
        <v>722</v>
      </c>
      <c r="J78" s="1" t="s">
        <v>723</v>
      </c>
      <c r="K78" s="3">
        <v>1</v>
      </c>
      <c r="L78" s="3">
        <v>200</v>
      </c>
      <c r="M78" s="7">
        <v>43304</v>
      </c>
      <c r="N78" s="1" t="s">
        <v>724</v>
      </c>
      <c r="O78" s="1" t="s">
        <v>966</v>
      </c>
      <c r="P78" s="1" t="s">
        <v>967</v>
      </c>
      <c r="Q78" s="1" t="s">
        <v>968</v>
      </c>
      <c r="R78" s="1" t="s">
        <v>728</v>
      </c>
      <c r="S78" s="8">
        <v>621282</v>
      </c>
      <c r="T78" s="8">
        <v>787.95</v>
      </c>
      <c r="U78" s="1" t="s">
        <v>969</v>
      </c>
    </row>
    <row r="79" s="1" customFormat="1" spans="1:21">
      <c r="A79" s="6">
        <v>43304.8185532407</v>
      </c>
      <c r="B79" s="3">
        <v>86901</v>
      </c>
      <c r="C79" s="3">
        <v>712</v>
      </c>
      <c r="D79" s="1" t="s">
        <v>249</v>
      </c>
      <c r="E79" s="1" t="s">
        <v>976</v>
      </c>
      <c r="F79" s="1" t="s">
        <v>977</v>
      </c>
      <c r="G79" s="3">
        <v>9910892</v>
      </c>
      <c r="H79" s="1" t="s">
        <v>787</v>
      </c>
      <c r="I79" s="1" t="s">
        <v>788</v>
      </c>
      <c r="J79" s="1" t="s">
        <v>789</v>
      </c>
      <c r="K79" s="3">
        <v>1</v>
      </c>
      <c r="L79" s="3">
        <v>1000</v>
      </c>
      <c r="M79" s="7">
        <v>43304</v>
      </c>
      <c r="N79" s="1" t="s">
        <v>724</v>
      </c>
      <c r="O79" s="1" t="s">
        <v>947</v>
      </c>
      <c r="P79" s="1" t="s">
        <v>978</v>
      </c>
      <c r="Q79" s="1" t="s">
        <v>949</v>
      </c>
      <c r="R79" s="1" t="s">
        <v>792</v>
      </c>
      <c r="S79" s="8">
        <v>578653</v>
      </c>
      <c r="T79" s="8">
        <v>3495.21</v>
      </c>
      <c r="U79" s="1" t="s">
        <v>950</v>
      </c>
    </row>
    <row r="80" s="1" customFormat="1" spans="1:21">
      <c r="A80" s="6">
        <v>43304.8179166667</v>
      </c>
      <c r="B80" s="3">
        <v>86902</v>
      </c>
      <c r="C80" s="3">
        <v>570</v>
      </c>
      <c r="D80" s="1" t="s">
        <v>241</v>
      </c>
      <c r="E80" s="1" t="s">
        <v>979</v>
      </c>
      <c r="F80" s="1" t="s">
        <v>980</v>
      </c>
      <c r="G80" s="3">
        <v>9910892</v>
      </c>
      <c r="H80" s="1" t="s">
        <v>787</v>
      </c>
      <c r="I80" s="1" t="s">
        <v>788</v>
      </c>
      <c r="J80" s="1" t="s">
        <v>789</v>
      </c>
      <c r="K80" s="3">
        <v>1</v>
      </c>
      <c r="L80" s="3">
        <v>1000</v>
      </c>
      <c r="M80" s="7">
        <v>43304</v>
      </c>
      <c r="N80" s="1" t="s">
        <v>724</v>
      </c>
      <c r="O80" s="1" t="s">
        <v>941</v>
      </c>
      <c r="P80" s="1" t="s">
        <v>981</v>
      </c>
      <c r="Q80" s="1" t="s">
        <v>943</v>
      </c>
      <c r="R80" s="1" t="s">
        <v>792</v>
      </c>
      <c r="S80" s="8">
        <v>3136080</v>
      </c>
      <c r="T80" s="8">
        <v>1322.34</v>
      </c>
      <c r="U80" s="1" t="s">
        <v>944</v>
      </c>
    </row>
    <row r="81" s="1" customFormat="1" spans="1:21">
      <c r="A81" s="6">
        <v>43304.8148611111</v>
      </c>
      <c r="B81" s="3">
        <v>86900</v>
      </c>
      <c r="C81" s="3">
        <v>730</v>
      </c>
      <c r="D81" s="1" t="s">
        <v>260</v>
      </c>
      <c r="E81" s="1" t="s">
        <v>982</v>
      </c>
      <c r="F81" s="1" t="s">
        <v>983</v>
      </c>
      <c r="G81" s="3">
        <v>9910872</v>
      </c>
      <c r="H81" s="1" t="s">
        <v>766</v>
      </c>
      <c r="I81" s="1" t="s">
        <v>767</v>
      </c>
      <c r="J81" s="1" t="s">
        <v>742</v>
      </c>
      <c r="K81" s="3">
        <v>1</v>
      </c>
      <c r="L81" s="3">
        <v>1000</v>
      </c>
      <c r="M81" s="7">
        <v>43304</v>
      </c>
      <c r="N81" s="1" t="s">
        <v>724</v>
      </c>
      <c r="O81" s="1" t="s">
        <v>984</v>
      </c>
      <c r="P81" s="1" t="s">
        <v>985</v>
      </c>
      <c r="Q81" s="1" t="s">
        <v>986</v>
      </c>
      <c r="R81" s="1" t="s">
        <v>771</v>
      </c>
      <c r="S81" s="8">
        <v>3409154</v>
      </c>
      <c r="T81" s="8">
        <v>1007.6</v>
      </c>
      <c r="U81" s="1" t="s">
        <v>987</v>
      </c>
    </row>
    <row r="82" s="1" customFormat="1" spans="1:21">
      <c r="A82" s="6">
        <v>43304.8141550926</v>
      </c>
      <c r="B82" s="3">
        <v>86899</v>
      </c>
      <c r="C82" s="3">
        <v>515</v>
      </c>
      <c r="D82" s="1" t="s">
        <v>243</v>
      </c>
      <c r="E82" s="1" t="s">
        <v>988</v>
      </c>
      <c r="F82" s="1" t="s">
        <v>989</v>
      </c>
      <c r="G82" s="3">
        <v>9910852</v>
      </c>
      <c r="H82" s="1" t="s">
        <v>840</v>
      </c>
      <c r="I82" s="1" t="s">
        <v>746</v>
      </c>
      <c r="J82" s="1" t="s">
        <v>841</v>
      </c>
      <c r="K82" s="3">
        <v>1</v>
      </c>
      <c r="L82" s="3">
        <v>400</v>
      </c>
      <c r="M82" s="7">
        <v>43304</v>
      </c>
      <c r="N82" s="1" t="s">
        <v>724</v>
      </c>
      <c r="O82" s="1" t="s">
        <v>775</v>
      </c>
      <c r="P82" s="1" t="s">
        <v>156</v>
      </c>
      <c r="Q82" s="1" t="s">
        <v>776</v>
      </c>
      <c r="R82" s="1" t="s">
        <v>845</v>
      </c>
      <c r="S82" s="8">
        <v>927359</v>
      </c>
      <c r="T82" s="8">
        <v>429.76</v>
      </c>
      <c r="U82" s="1" t="s">
        <v>777</v>
      </c>
    </row>
    <row r="83" s="1" customFormat="1" spans="1:21">
      <c r="A83" s="6">
        <v>43304.8122685185</v>
      </c>
      <c r="B83" s="3">
        <v>86898</v>
      </c>
      <c r="C83" s="3">
        <v>737</v>
      </c>
      <c r="D83" s="1" t="s">
        <v>299</v>
      </c>
      <c r="E83" s="1" t="s">
        <v>990</v>
      </c>
      <c r="F83" s="1" t="s">
        <v>991</v>
      </c>
      <c r="G83" s="3">
        <v>9910853</v>
      </c>
      <c r="H83" s="1" t="s">
        <v>835</v>
      </c>
      <c r="I83" s="1" t="s">
        <v>788</v>
      </c>
      <c r="J83" s="1" t="s">
        <v>789</v>
      </c>
      <c r="K83" s="3">
        <v>1</v>
      </c>
      <c r="L83" s="3">
        <v>1000</v>
      </c>
      <c r="M83" s="7">
        <v>43304</v>
      </c>
      <c r="N83" s="1" t="s">
        <v>724</v>
      </c>
      <c r="O83" s="1" t="s">
        <v>992</v>
      </c>
      <c r="P83" s="1" t="s">
        <v>993</v>
      </c>
      <c r="Q83" s="1" t="s">
        <v>994</v>
      </c>
      <c r="R83" s="1" t="s">
        <v>837</v>
      </c>
      <c r="S83" s="8">
        <v>837398</v>
      </c>
      <c r="T83" s="8">
        <v>3323.64</v>
      </c>
      <c r="U83" s="1" t="s">
        <v>995</v>
      </c>
    </row>
    <row r="84" s="1" customFormat="1" spans="1:21">
      <c r="A84" s="6">
        <v>43304.8117824074</v>
      </c>
      <c r="B84" s="3">
        <v>86897</v>
      </c>
      <c r="C84" s="3">
        <v>570</v>
      </c>
      <c r="D84" s="1" t="s">
        <v>241</v>
      </c>
      <c r="E84" s="1" t="s">
        <v>996</v>
      </c>
      <c r="F84" s="1" t="s">
        <v>997</v>
      </c>
      <c r="G84" s="3">
        <v>9910852</v>
      </c>
      <c r="H84" s="1" t="s">
        <v>840</v>
      </c>
      <c r="I84" s="1" t="s">
        <v>746</v>
      </c>
      <c r="J84" s="1" t="s">
        <v>841</v>
      </c>
      <c r="K84" s="3">
        <v>1</v>
      </c>
      <c r="L84" s="3">
        <v>400</v>
      </c>
      <c r="M84" s="7">
        <v>43304</v>
      </c>
      <c r="N84" s="1" t="s">
        <v>724</v>
      </c>
      <c r="O84" s="1" t="s">
        <v>941</v>
      </c>
      <c r="P84" s="1" t="s">
        <v>998</v>
      </c>
      <c r="Q84" s="1" t="s">
        <v>943</v>
      </c>
      <c r="R84" s="1" t="s">
        <v>845</v>
      </c>
      <c r="S84" s="8">
        <v>404213</v>
      </c>
      <c r="T84" s="8">
        <v>2023.28</v>
      </c>
      <c r="U84" s="1" t="s">
        <v>944</v>
      </c>
    </row>
    <row r="85" s="1" customFormat="1" spans="1:21">
      <c r="A85" s="6">
        <v>43304.8011805556</v>
      </c>
      <c r="B85" s="3">
        <v>86896</v>
      </c>
      <c r="C85" s="3">
        <v>726</v>
      </c>
      <c r="D85" s="1" t="s">
        <v>275</v>
      </c>
      <c r="E85" s="1" t="s">
        <v>999</v>
      </c>
      <c r="F85" s="1" t="s">
        <v>1000</v>
      </c>
      <c r="G85" s="3">
        <v>9910834</v>
      </c>
      <c r="H85" s="1" t="s">
        <v>741</v>
      </c>
      <c r="I85" s="1" t="s">
        <v>722</v>
      </c>
      <c r="J85" s="1" t="s">
        <v>742</v>
      </c>
      <c r="K85" s="3">
        <v>1</v>
      </c>
      <c r="L85" s="3">
        <v>200</v>
      </c>
      <c r="M85" s="7">
        <v>43304</v>
      </c>
      <c r="N85" s="1" t="s">
        <v>724</v>
      </c>
      <c r="O85" s="1" t="s">
        <v>1001</v>
      </c>
      <c r="P85" s="1" t="s">
        <v>1002</v>
      </c>
      <c r="Q85" s="1" t="s">
        <v>1003</v>
      </c>
      <c r="R85" s="1" t="s">
        <v>744</v>
      </c>
      <c r="S85" s="8">
        <v>3153545</v>
      </c>
      <c r="T85" s="8">
        <v>207.18</v>
      </c>
      <c r="U85" s="1" t="s">
        <v>1004</v>
      </c>
    </row>
    <row r="86" s="1" customFormat="1" spans="1:21">
      <c r="A86" s="6">
        <v>43304.7938888889</v>
      </c>
      <c r="B86" s="3">
        <v>86894</v>
      </c>
      <c r="C86" s="3">
        <v>514</v>
      </c>
      <c r="D86" s="1" t="s">
        <v>250</v>
      </c>
      <c r="E86" s="1" t="s">
        <v>1005</v>
      </c>
      <c r="F86" s="1" t="s">
        <v>1006</v>
      </c>
      <c r="G86" s="3">
        <v>9910833</v>
      </c>
      <c r="H86" s="1" t="s">
        <v>721</v>
      </c>
      <c r="I86" s="1" t="s">
        <v>722</v>
      </c>
      <c r="J86" s="1" t="s">
        <v>723</v>
      </c>
      <c r="K86" s="3">
        <v>3</v>
      </c>
      <c r="L86" s="3">
        <v>600</v>
      </c>
      <c r="M86" s="7">
        <v>43304</v>
      </c>
      <c r="N86" s="1" t="s">
        <v>724</v>
      </c>
      <c r="O86" s="1" t="s">
        <v>1007</v>
      </c>
      <c r="P86" s="1" t="s">
        <v>1008</v>
      </c>
      <c r="Q86" s="1" t="s">
        <v>1009</v>
      </c>
      <c r="R86" s="1" t="s">
        <v>728</v>
      </c>
      <c r="S86" s="8">
        <v>680760</v>
      </c>
      <c r="T86" s="8">
        <v>1877.73</v>
      </c>
      <c r="U86" s="1" t="s">
        <v>1010</v>
      </c>
    </row>
    <row r="87" s="1" customFormat="1" spans="1:21">
      <c r="A87" s="6">
        <v>43304.7937615741</v>
      </c>
      <c r="B87" s="3">
        <v>86893</v>
      </c>
      <c r="C87" s="3">
        <v>385</v>
      </c>
      <c r="D87" s="1" t="s">
        <v>248</v>
      </c>
      <c r="E87" s="1" t="s">
        <v>1011</v>
      </c>
      <c r="F87" s="1" t="s">
        <v>1012</v>
      </c>
      <c r="G87" s="3">
        <v>9910833</v>
      </c>
      <c r="H87" s="1" t="s">
        <v>721</v>
      </c>
      <c r="I87" s="1" t="s">
        <v>722</v>
      </c>
      <c r="J87" s="1" t="s">
        <v>723</v>
      </c>
      <c r="K87" s="3">
        <v>1</v>
      </c>
      <c r="L87" s="3">
        <v>200</v>
      </c>
      <c r="M87" s="7">
        <v>43304</v>
      </c>
      <c r="N87" s="1" t="s">
        <v>724</v>
      </c>
      <c r="O87" s="1" t="s">
        <v>920</v>
      </c>
      <c r="P87" s="1" t="s">
        <v>1013</v>
      </c>
      <c r="Q87" s="1" t="s">
        <v>922</v>
      </c>
      <c r="R87" s="1" t="s">
        <v>728</v>
      </c>
      <c r="S87" s="8">
        <v>835975</v>
      </c>
      <c r="T87" s="8">
        <v>938.37</v>
      </c>
      <c r="U87" s="1" t="s">
        <v>923</v>
      </c>
    </row>
    <row r="88" s="1" customFormat="1" spans="1:21">
      <c r="A88" s="6">
        <v>43304.7890046296</v>
      </c>
      <c r="B88" s="3">
        <v>86892</v>
      </c>
      <c r="C88" s="3">
        <v>56</v>
      </c>
      <c r="D88" s="1" t="s">
        <v>245</v>
      </c>
      <c r="E88" s="1" t="s">
        <v>1014</v>
      </c>
      <c r="F88" s="1" t="s">
        <v>1015</v>
      </c>
      <c r="G88" s="3">
        <v>9910832</v>
      </c>
      <c r="H88" s="1" t="s">
        <v>730</v>
      </c>
      <c r="I88" s="1" t="s">
        <v>722</v>
      </c>
      <c r="J88" s="1" t="s">
        <v>723</v>
      </c>
      <c r="K88" s="3">
        <v>5</v>
      </c>
      <c r="L88" s="3">
        <v>1000</v>
      </c>
      <c r="M88" s="7">
        <v>43303</v>
      </c>
      <c r="N88" s="1" t="s">
        <v>724</v>
      </c>
      <c r="O88" s="1" t="s">
        <v>796</v>
      </c>
      <c r="P88" s="1" t="s">
        <v>1016</v>
      </c>
      <c r="Q88" s="1" t="s">
        <v>798</v>
      </c>
      <c r="R88" s="1" t="s">
        <v>731</v>
      </c>
      <c r="S88" s="8">
        <v>81692</v>
      </c>
      <c r="T88" s="8">
        <v>7101.06</v>
      </c>
      <c r="U88" s="1" t="s">
        <v>799</v>
      </c>
    </row>
    <row r="89" s="1" customFormat="1" spans="1:21">
      <c r="A89" s="6">
        <v>43304.7847337963</v>
      </c>
      <c r="B89" s="3">
        <v>86891</v>
      </c>
      <c r="C89" s="3">
        <v>357</v>
      </c>
      <c r="D89" s="1" t="s">
        <v>297</v>
      </c>
      <c r="E89" s="1" t="s">
        <v>1017</v>
      </c>
      <c r="F89" s="1" t="s">
        <v>1018</v>
      </c>
      <c r="G89" s="3">
        <v>9910872</v>
      </c>
      <c r="H89" s="1" t="s">
        <v>766</v>
      </c>
      <c r="I89" s="1" t="s">
        <v>767</v>
      </c>
      <c r="J89" s="1" t="s">
        <v>742</v>
      </c>
      <c r="K89" s="3">
        <v>1</v>
      </c>
      <c r="L89" s="3">
        <v>1000</v>
      </c>
      <c r="M89" s="7">
        <v>43303</v>
      </c>
      <c r="N89" s="1" t="s">
        <v>724</v>
      </c>
      <c r="O89" s="1" t="s">
        <v>1019</v>
      </c>
      <c r="P89" s="1" t="s">
        <v>1020</v>
      </c>
      <c r="Q89" s="1" t="s">
        <v>1021</v>
      </c>
      <c r="R89" s="1" t="s">
        <v>771</v>
      </c>
      <c r="S89" s="8">
        <v>702275</v>
      </c>
      <c r="T89" s="8">
        <v>2723.68</v>
      </c>
      <c r="U89" s="1" t="s">
        <v>1022</v>
      </c>
    </row>
    <row r="90" s="1" customFormat="1" spans="1:21">
      <c r="A90" s="6">
        <v>43304.783275463</v>
      </c>
      <c r="B90" s="3">
        <v>86889</v>
      </c>
      <c r="C90" s="3">
        <v>724</v>
      </c>
      <c r="D90" s="1" t="s">
        <v>257</v>
      </c>
      <c r="E90" s="1" t="s">
        <v>1023</v>
      </c>
      <c r="F90" s="1" t="s">
        <v>1024</v>
      </c>
      <c r="G90" s="3">
        <v>9910832</v>
      </c>
      <c r="H90" s="1" t="s">
        <v>730</v>
      </c>
      <c r="I90" s="1" t="s">
        <v>722</v>
      </c>
      <c r="J90" s="1" t="s">
        <v>723</v>
      </c>
      <c r="K90" s="3">
        <v>2</v>
      </c>
      <c r="L90" s="3">
        <v>400</v>
      </c>
      <c r="M90" s="7">
        <v>43304</v>
      </c>
      <c r="N90" s="1" t="s">
        <v>1025</v>
      </c>
      <c r="O90" s="1" t="s">
        <v>1026</v>
      </c>
      <c r="P90" s="1" t="s">
        <v>156</v>
      </c>
      <c r="Q90" s="1" t="s">
        <v>1027</v>
      </c>
      <c r="R90" s="1" t="s">
        <v>731</v>
      </c>
      <c r="S90" s="8">
        <v>463812</v>
      </c>
      <c r="T90" s="8">
        <v>973.4</v>
      </c>
      <c r="U90" s="1" t="s">
        <v>1028</v>
      </c>
    </row>
    <row r="91" s="1" customFormat="1" spans="1:21">
      <c r="A91" s="6">
        <v>43304.782974537</v>
      </c>
      <c r="B91" s="3">
        <v>86888</v>
      </c>
      <c r="C91" s="3">
        <v>549</v>
      </c>
      <c r="D91" s="1" t="s">
        <v>254</v>
      </c>
      <c r="E91" s="1" t="s">
        <v>1029</v>
      </c>
      <c r="F91" s="1" t="s">
        <v>1030</v>
      </c>
      <c r="G91" s="3">
        <v>9910833</v>
      </c>
      <c r="H91" s="1" t="s">
        <v>721</v>
      </c>
      <c r="I91" s="1" t="s">
        <v>722</v>
      </c>
      <c r="J91" s="1" t="s">
        <v>723</v>
      </c>
      <c r="K91" s="3">
        <v>1</v>
      </c>
      <c r="L91" s="3">
        <v>200</v>
      </c>
      <c r="M91" s="7">
        <v>43304</v>
      </c>
      <c r="N91" s="1" t="s">
        <v>724</v>
      </c>
      <c r="O91" s="1" t="s">
        <v>908</v>
      </c>
      <c r="P91" s="1" t="s">
        <v>156</v>
      </c>
      <c r="Q91" s="1" t="s">
        <v>909</v>
      </c>
      <c r="R91" s="1" t="s">
        <v>728</v>
      </c>
      <c r="S91" s="8">
        <v>406162</v>
      </c>
      <c r="T91" s="8">
        <v>652.41</v>
      </c>
      <c r="U91" s="1" t="s">
        <v>910</v>
      </c>
    </row>
    <row r="92" s="1" customFormat="1" spans="1:21">
      <c r="A92" s="6">
        <v>43304.7828472222</v>
      </c>
      <c r="B92" s="3">
        <v>86887</v>
      </c>
      <c r="C92" s="3">
        <v>724</v>
      </c>
      <c r="D92" s="1" t="s">
        <v>257</v>
      </c>
      <c r="E92" s="1" t="s">
        <v>1023</v>
      </c>
      <c r="F92" s="1" t="s">
        <v>1024</v>
      </c>
      <c r="G92" s="3">
        <v>9910833</v>
      </c>
      <c r="H92" s="1" t="s">
        <v>721</v>
      </c>
      <c r="I92" s="1" t="s">
        <v>722</v>
      </c>
      <c r="J92" s="1" t="s">
        <v>723</v>
      </c>
      <c r="K92" s="3">
        <v>2</v>
      </c>
      <c r="L92" s="3">
        <v>400</v>
      </c>
      <c r="M92" s="7">
        <v>43304</v>
      </c>
      <c r="N92" s="1" t="s">
        <v>1025</v>
      </c>
      <c r="O92" s="1" t="s">
        <v>1026</v>
      </c>
      <c r="P92" s="1" t="s">
        <v>156</v>
      </c>
      <c r="Q92" s="1" t="s">
        <v>1027</v>
      </c>
      <c r="R92" s="1" t="s">
        <v>728</v>
      </c>
      <c r="S92" s="8">
        <v>463812</v>
      </c>
      <c r="T92" s="8">
        <v>973.4</v>
      </c>
      <c r="U92" s="1" t="s">
        <v>1028</v>
      </c>
    </row>
    <row r="93" s="1" customFormat="1" spans="1:21">
      <c r="A93" s="6">
        <v>43304.77625</v>
      </c>
      <c r="B93" s="3">
        <v>86886</v>
      </c>
      <c r="C93" s="3">
        <v>385</v>
      </c>
      <c r="D93" s="1" t="s">
        <v>248</v>
      </c>
      <c r="E93" s="1" t="s">
        <v>1011</v>
      </c>
      <c r="F93" s="1" t="s">
        <v>1012</v>
      </c>
      <c r="G93" s="3">
        <v>9910872</v>
      </c>
      <c r="H93" s="1" t="s">
        <v>766</v>
      </c>
      <c r="I93" s="1" t="s">
        <v>767</v>
      </c>
      <c r="J93" s="1" t="s">
        <v>742</v>
      </c>
      <c r="K93" s="3">
        <v>2</v>
      </c>
      <c r="L93" s="3">
        <v>2000</v>
      </c>
      <c r="M93" s="7">
        <v>43304</v>
      </c>
      <c r="N93" s="1" t="s">
        <v>724</v>
      </c>
      <c r="O93" s="1" t="s">
        <v>920</v>
      </c>
      <c r="P93" s="1" t="s">
        <v>1013</v>
      </c>
      <c r="Q93" s="1" t="s">
        <v>922</v>
      </c>
      <c r="R93" s="1" t="s">
        <v>771</v>
      </c>
      <c r="S93" s="8">
        <v>835975</v>
      </c>
      <c r="T93" s="8">
        <v>2938.37</v>
      </c>
      <c r="U93" s="1" t="s">
        <v>923</v>
      </c>
    </row>
    <row r="94" s="1" customFormat="1" spans="1:21">
      <c r="A94" s="6">
        <v>43304.774224537</v>
      </c>
      <c r="B94" s="3">
        <v>86885</v>
      </c>
      <c r="C94" s="3">
        <v>570</v>
      </c>
      <c r="D94" s="1" t="s">
        <v>241</v>
      </c>
      <c r="E94" s="1" t="s">
        <v>1031</v>
      </c>
      <c r="F94" s="1" t="s">
        <v>1032</v>
      </c>
      <c r="G94" s="3">
        <v>9910833</v>
      </c>
      <c r="H94" s="1" t="s">
        <v>721</v>
      </c>
      <c r="I94" s="1" t="s">
        <v>722</v>
      </c>
      <c r="J94" s="1" t="s">
        <v>723</v>
      </c>
      <c r="K94" s="3">
        <v>1</v>
      </c>
      <c r="L94" s="3">
        <v>200</v>
      </c>
      <c r="M94" s="7">
        <v>43304</v>
      </c>
      <c r="N94" s="1" t="s">
        <v>724</v>
      </c>
      <c r="O94" s="1" t="s">
        <v>941</v>
      </c>
      <c r="P94" s="1" t="s">
        <v>1033</v>
      </c>
      <c r="Q94" s="1" t="s">
        <v>943</v>
      </c>
      <c r="R94" s="1" t="s">
        <v>728</v>
      </c>
      <c r="S94" s="8">
        <v>702142</v>
      </c>
      <c r="T94" s="8">
        <v>706.76</v>
      </c>
      <c r="U94" s="1" t="s">
        <v>944</v>
      </c>
    </row>
    <row r="95" s="1" customFormat="1" spans="1:21">
      <c r="A95" s="6">
        <v>43304.7737037037</v>
      </c>
      <c r="B95" s="3">
        <v>86884</v>
      </c>
      <c r="C95" s="3">
        <v>712</v>
      </c>
      <c r="D95" s="1" t="s">
        <v>249</v>
      </c>
      <c r="E95" s="1" t="s">
        <v>1034</v>
      </c>
      <c r="F95" s="1" t="s">
        <v>1035</v>
      </c>
      <c r="G95" s="3">
        <v>9910835</v>
      </c>
      <c r="H95" s="1" t="s">
        <v>745</v>
      </c>
      <c r="I95" s="1" t="s">
        <v>746</v>
      </c>
      <c r="J95" s="1" t="s">
        <v>723</v>
      </c>
      <c r="K95" s="3">
        <v>1</v>
      </c>
      <c r="L95" s="3">
        <v>400</v>
      </c>
      <c r="M95" s="7">
        <v>43304</v>
      </c>
      <c r="N95" s="1" t="s">
        <v>724</v>
      </c>
      <c r="O95" s="1" t="s">
        <v>947</v>
      </c>
      <c r="P95" s="1" t="s">
        <v>1036</v>
      </c>
      <c r="Q95" s="1" t="s">
        <v>949</v>
      </c>
      <c r="R95" s="1" t="s">
        <v>747</v>
      </c>
      <c r="S95" s="8">
        <v>558742</v>
      </c>
      <c r="T95" s="8">
        <v>510.32</v>
      </c>
      <c r="U95" s="1" t="s">
        <v>950</v>
      </c>
    </row>
    <row r="96" s="1" customFormat="1" spans="1:21">
      <c r="A96" s="6">
        <v>43304.7731944444</v>
      </c>
      <c r="B96" s="3">
        <v>86883</v>
      </c>
      <c r="C96" s="3">
        <v>712</v>
      </c>
      <c r="D96" s="1" t="s">
        <v>249</v>
      </c>
      <c r="E96" s="1" t="s">
        <v>1034</v>
      </c>
      <c r="F96" s="1" t="s">
        <v>1035</v>
      </c>
      <c r="G96" s="3">
        <v>9910835</v>
      </c>
      <c r="H96" s="1" t="s">
        <v>745</v>
      </c>
      <c r="I96" s="1" t="s">
        <v>746</v>
      </c>
      <c r="J96" s="1" t="s">
        <v>723</v>
      </c>
      <c r="K96" s="3">
        <v>1</v>
      </c>
      <c r="L96" s="3">
        <v>400</v>
      </c>
      <c r="M96" s="7">
        <v>43304</v>
      </c>
      <c r="N96" s="1" t="s">
        <v>724</v>
      </c>
      <c r="O96" s="1" t="s">
        <v>947</v>
      </c>
      <c r="P96" s="1" t="s">
        <v>1036</v>
      </c>
      <c r="Q96" s="1" t="s">
        <v>949</v>
      </c>
      <c r="R96" s="1" t="s">
        <v>747</v>
      </c>
      <c r="S96" s="8">
        <v>558742</v>
      </c>
      <c r="T96" s="8">
        <v>910.32</v>
      </c>
      <c r="U96" s="1" t="s">
        <v>950</v>
      </c>
    </row>
    <row r="97" s="1" customFormat="1" spans="1:21">
      <c r="A97" s="6">
        <v>43304.7727314815</v>
      </c>
      <c r="B97" s="3">
        <v>86882</v>
      </c>
      <c r="C97" s="3">
        <v>712</v>
      </c>
      <c r="D97" s="1" t="s">
        <v>249</v>
      </c>
      <c r="E97" s="1" t="s">
        <v>1034</v>
      </c>
      <c r="F97" s="1" t="s">
        <v>1035</v>
      </c>
      <c r="G97" s="3">
        <v>9910832</v>
      </c>
      <c r="H97" s="1" t="s">
        <v>730</v>
      </c>
      <c r="I97" s="1" t="s">
        <v>722</v>
      </c>
      <c r="J97" s="1" t="s">
        <v>723</v>
      </c>
      <c r="K97" s="3">
        <v>2</v>
      </c>
      <c r="L97" s="3">
        <v>400</v>
      </c>
      <c r="M97" s="7">
        <v>43304</v>
      </c>
      <c r="N97" s="1" t="s">
        <v>724</v>
      </c>
      <c r="O97" s="1" t="s">
        <v>947</v>
      </c>
      <c r="P97" s="1" t="s">
        <v>1037</v>
      </c>
      <c r="Q97" s="1" t="s">
        <v>949</v>
      </c>
      <c r="R97" s="1" t="s">
        <v>731</v>
      </c>
      <c r="S97" s="8">
        <v>558742</v>
      </c>
      <c r="T97" s="8">
        <v>1310.32</v>
      </c>
      <c r="U97" s="1" t="s">
        <v>950</v>
      </c>
    </row>
    <row r="98" s="1" customFormat="1" spans="1:21">
      <c r="A98" s="6">
        <v>43304.762337963</v>
      </c>
      <c r="B98" s="3">
        <v>86877</v>
      </c>
      <c r="C98" s="3">
        <v>101453</v>
      </c>
      <c r="D98" s="1" t="s">
        <v>267</v>
      </c>
      <c r="E98" s="1" t="s">
        <v>1038</v>
      </c>
      <c r="F98" s="1" t="s">
        <v>156</v>
      </c>
      <c r="G98" s="3">
        <v>9910835</v>
      </c>
      <c r="H98" s="1" t="s">
        <v>745</v>
      </c>
      <c r="I98" s="1" t="s">
        <v>746</v>
      </c>
      <c r="J98" s="1" t="s">
        <v>723</v>
      </c>
      <c r="K98" s="3">
        <v>1</v>
      </c>
      <c r="L98" s="3">
        <v>400</v>
      </c>
      <c r="M98" s="7">
        <v>43304</v>
      </c>
      <c r="N98" s="1" t="s">
        <v>724</v>
      </c>
      <c r="O98" s="1" t="s">
        <v>757</v>
      </c>
      <c r="P98" s="1" t="s">
        <v>1039</v>
      </c>
      <c r="Q98" s="1" t="s">
        <v>759</v>
      </c>
      <c r="R98" s="1" t="s">
        <v>747</v>
      </c>
      <c r="S98" s="8">
        <v>3645217</v>
      </c>
      <c r="T98" s="8">
        <v>513.61</v>
      </c>
      <c r="U98" s="1" t="s">
        <v>760</v>
      </c>
    </row>
    <row r="99" s="1" customFormat="1" spans="1:21">
      <c r="A99" s="6">
        <v>43304.7615972222</v>
      </c>
      <c r="B99" s="3">
        <v>86876</v>
      </c>
      <c r="C99" s="3">
        <v>101453</v>
      </c>
      <c r="D99" s="1" t="s">
        <v>267</v>
      </c>
      <c r="E99" s="1" t="s">
        <v>1040</v>
      </c>
      <c r="F99" s="1" t="s">
        <v>156</v>
      </c>
      <c r="G99" s="3">
        <v>9910835</v>
      </c>
      <c r="H99" s="1" t="s">
        <v>745</v>
      </c>
      <c r="I99" s="1" t="s">
        <v>746</v>
      </c>
      <c r="J99" s="1" t="s">
        <v>723</v>
      </c>
      <c r="K99" s="3">
        <v>1</v>
      </c>
      <c r="L99" s="3">
        <v>400</v>
      </c>
      <c r="M99" s="7">
        <v>43304</v>
      </c>
      <c r="N99" s="1" t="s">
        <v>724</v>
      </c>
      <c r="O99" s="1" t="s">
        <v>757</v>
      </c>
      <c r="P99" s="1" t="s">
        <v>1041</v>
      </c>
      <c r="Q99" s="1" t="s">
        <v>759</v>
      </c>
      <c r="R99" s="1" t="s">
        <v>747</v>
      </c>
      <c r="S99" s="8">
        <v>3639538</v>
      </c>
      <c r="T99" s="8">
        <v>441.36</v>
      </c>
      <c r="U99" s="1" t="s">
        <v>760</v>
      </c>
    </row>
    <row r="100" s="1" customFormat="1" spans="1:21">
      <c r="A100" s="6">
        <v>43304.7608101852</v>
      </c>
      <c r="B100" s="3">
        <v>86875</v>
      </c>
      <c r="C100" s="3">
        <v>101453</v>
      </c>
      <c r="D100" s="1" t="s">
        <v>267</v>
      </c>
      <c r="E100" s="1" t="s">
        <v>1040</v>
      </c>
      <c r="F100" s="1" t="s">
        <v>156</v>
      </c>
      <c r="G100" s="3">
        <v>9910853</v>
      </c>
      <c r="H100" s="1" t="s">
        <v>835</v>
      </c>
      <c r="I100" s="1" t="s">
        <v>788</v>
      </c>
      <c r="J100" s="1" t="s">
        <v>789</v>
      </c>
      <c r="K100" s="3">
        <v>1</v>
      </c>
      <c r="L100" s="3">
        <v>1000</v>
      </c>
      <c r="M100" s="7">
        <v>43304</v>
      </c>
      <c r="N100" s="1" t="s">
        <v>724</v>
      </c>
      <c r="O100" s="1" t="s">
        <v>757</v>
      </c>
      <c r="P100" s="1" t="s">
        <v>1041</v>
      </c>
      <c r="Q100" s="1" t="s">
        <v>759</v>
      </c>
      <c r="R100" s="1" t="s">
        <v>837</v>
      </c>
      <c r="S100" s="8">
        <v>3639538</v>
      </c>
      <c r="T100" s="8">
        <v>1441.36</v>
      </c>
      <c r="U100" s="1" t="s">
        <v>760</v>
      </c>
    </row>
    <row r="101" s="1" customFormat="1" spans="1:21">
      <c r="A101" s="6">
        <v>43304.7599537037</v>
      </c>
      <c r="B101" s="3">
        <v>86874</v>
      </c>
      <c r="C101" s="3">
        <v>101453</v>
      </c>
      <c r="D101" s="1" t="s">
        <v>267</v>
      </c>
      <c r="E101" s="1" t="s">
        <v>755</v>
      </c>
      <c r="F101" s="1" t="s">
        <v>756</v>
      </c>
      <c r="G101" s="3">
        <v>9910835</v>
      </c>
      <c r="H101" s="1" t="s">
        <v>745</v>
      </c>
      <c r="I101" s="1" t="s">
        <v>746</v>
      </c>
      <c r="J101" s="1" t="s">
        <v>723</v>
      </c>
      <c r="K101" s="3">
        <v>1</v>
      </c>
      <c r="L101" s="3">
        <v>400</v>
      </c>
      <c r="M101" s="7">
        <v>43304</v>
      </c>
      <c r="N101" s="1" t="s">
        <v>724</v>
      </c>
      <c r="O101" s="1" t="s">
        <v>757</v>
      </c>
      <c r="P101" s="1" t="s">
        <v>1042</v>
      </c>
      <c r="Q101" s="1" t="s">
        <v>759</v>
      </c>
      <c r="R101" s="1" t="s">
        <v>747</v>
      </c>
      <c r="S101" s="8">
        <v>411627</v>
      </c>
      <c r="T101" s="8">
        <v>2551.53</v>
      </c>
      <c r="U101" s="1" t="s">
        <v>760</v>
      </c>
    </row>
    <row r="102" s="1" customFormat="1" spans="1:21">
      <c r="A102" s="6">
        <v>43304.7593865741</v>
      </c>
      <c r="B102" s="3">
        <v>86873</v>
      </c>
      <c r="C102" s="3">
        <v>101453</v>
      </c>
      <c r="D102" s="1" t="s">
        <v>267</v>
      </c>
      <c r="E102" s="1" t="s">
        <v>1043</v>
      </c>
      <c r="F102" s="1" t="s">
        <v>1044</v>
      </c>
      <c r="G102" s="3">
        <v>9910832</v>
      </c>
      <c r="H102" s="1" t="s">
        <v>730</v>
      </c>
      <c r="I102" s="1" t="s">
        <v>722</v>
      </c>
      <c r="J102" s="1" t="s">
        <v>723</v>
      </c>
      <c r="K102" s="3">
        <v>1</v>
      </c>
      <c r="L102" s="3">
        <v>200</v>
      </c>
      <c r="M102" s="7">
        <v>43304</v>
      </c>
      <c r="N102" s="1" t="s">
        <v>724</v>
      </c>
      <c r="O102" s="1" t="s">
        <v>757</v>
      </c>
      <c r="P102" s="1" t="s">
        <v>1045</v>
      </c>
      <c r="Q102" s="1" t="s">
        <v>759</v>
      </c>
      <c r="R102" s="1" t="s">
        <v>731</v>
      </c>
      <c r="S102" s="8">
        <v>4141046</v>
      </c>
      <c r="T102" s="8">
        <v>209.7</v>
      </c>
      <c r="U102" s="1" t="s">
        <v>760</v>
      </c>
    </row>
    <row r="103" s="1" customFormat="1" spans="1:21">
      <c r="A103" s="6">
        <v>43304.7583217593</v>
      </c>
      <c r="B103" s="3">
        <v>86872</v>
      </c>
      <c r="C103" s="3">
        <v>101453</v>
      </c>
      <c r="D103" s="1" t="s">
        <v>267</v>
      </c>
      <c r="E103" s="1" t="s">
        <v>1043</v>
      </c>
      <c r="F103" s="1" t="s">
        <v>1044</v>
      </c>
      <c r="G103" s="3">
        <v>9910834</v>
      </c>
      <c r="H103" s="1" t="s">
        <v>741</v>
      </c>
      <c r="I103" s="1" t="s">
        <v>722</v>
      </c>
      <c r="J103" s="1" t="s">
        <v>742</v>
      </c>
      <c r="K103" s="3">
        <v>1</v>
      </c>
      <c r="L103" s="3">
        <v>200</v>
      </c>
      <c r="M103" s="7">
        <v>43304</v>
      </c>
      <c r="N103" s="1" t="s">
        <v>724</v>
      </c>
      <c r="O103" s="1" t="s">
        <v>757</v>
      </c>
      <c r="P103" s="1" t="s">
        <v>1046</v>
      </c>
      <c r="Q103" s="1" t="s">
        <v>759</v>
      </c>
      <c r="R103" s="1" t="s">
        <v>744</v>
      </c>
      <c r="S103" s="8">
        <v>4141046</v>
      </c>
      <c r="T103" s="8">
        <v>409.7</v>
      </c>
      <c r="U103" s="1" t="s">
        <v>760</v>
      </c>
    </row>
    <row r="104" s="1" customFormat="1" spans="1:21">
      <c r="A104" s="6">
        <v>43304.7519444444</v>
      </c>
      <c r="B104" s="3">
        <v>86871</v>
      </c>
      <c r="C104" s="3">
        <v>743</v>
      </c>
      <c r="D104" s="1" t="s">
        <v>281</v>
      </c>
      <c r="E104" s="1" t="s">
        <v>1047</v>
      </c>
      <c r="F104" s="1" t="s">
        <v>156</v>
      </c>
      <c r="G104" s="3">
        <v>9910835</v>
      </c>
      <c r="H104" s="1" t="s">
        <v>745</v>
      </c>
      <c r="I104" s="1" t="s">
        <v>746</v>
      </c>
      <c r="J104" s="1" t="s">
        <v>723</v>
      </c>
      <c r="K104" s="3">
        <v>2</v>
      </c>
      <c r="L104" s="3">
        <v>800</v>
      </c>
      <c r="M104" s="7">
        <v>43304</v>
      </c>
      <c r="N104" s="1" t="s">
        <v>724</v>
      </c>
      <c r="O104" s="1" t="s">
        <v>1048</v>
      </c>
      <c r="P104" s="1" t="s">
        <v>1049</v>
      </c>
      <c r="Q104" s="1" t="s">
        <v>1050</v>
      </c>
      <c r="R104" s="1" t="s">
        <v>747</v>
      </c>
      <c r="S104" s="8">
        <v>3518906</v>
      </c>
      <c r="T104" s="8">
        <v>1598.19</v>
      </c>
      <c r="U104" s="1" t="s">
        <v>1051</v>
      </c>
    </row>
    <row r="105" s="1" customFormat="1" spans="1:21">
      <c r="A105" s="6">
        <v>43304.7497685185</v>
      </c>
      <c r="B105" s="3">
        <v>86890</v>
      </c>
      <c r="C105" s="3">
        <v>56</v>
      </c>
      <c r="D105" s="1" t="s">
        <v>245</v>
      </c>
      <c r="E105" s="1" t="s">
        <v>1052</v>
      </c>
      <c r="F105" s="1" t="s">
        <v>1053</v>
      </c>
      <c r="G105" s="3">
        <v>9910833</v>
      </c>
      <c r="H105" s="1" t="s">
        <v>721</v>
      </c>
      <c r="I105" s="1" t="s">
        <v>722</v>
      </c>
      <c r="J105" s="1" t="s">
        <v>723</v>
      </c>
      <c r="K105" s="3">
        <v>4</v>
      </c>
      <c r="L105" s="3">
        <v>800</v>
      </c>
      <c r="M105" s="7">
        <v>43304</v>
      </c>
      <c r="N105" s="1" t="s">
        <v>724</v>
      </c>
      <c r="O105" s="1" t="s">
        <v>796</v>
      </c>
      <c r="P105" s="1" t="s">
        <v>1054</v>
      </c>
      <c r="Q105" s="1" t="s">
        <v>798</v>
      </c>
      <c r="R105" s="1" t="s">
        <v>728</v>
      </c>
      <c r="S105" s="8">
        <v>162893</v>
      </c>
      <c r="T105" s="8">
        <v>920.9</v>
      </c>
      <c r="U105" s="1" t="s">
        <v>799</v>
      </c>
    </row>
    <row r="106" s="1" customFormat="1" spans="1:21">
      <c r="A106" s="6">
        <v>43304.7489351852</v>
      </c>
      <c r="B106" s="3">
        <v>86870</v>
      </c>
      <c r="C106" s="3">
        <v>743</v>
      </c>
      <c r="D106" s="1" t="s">
        <v>281</v>
      </c>
      <c r="E106" s="1" t="s">
        <v>1055</v>
      </c>
      <c r="F106" s="1" t="s">
        <v>1056</v>
      </c>
      <c r="G106" s="3">
        <v>9910835</v>
      </c>
      <c r="H106" s="1" t="s">
        <v>745</v>
      </c>
      <c r="I106" s="1" t="s">
        <v>746</v>
      </c>
      <c r="J106" s="1" t="s">
        <v>723</v>
      </c>
      <c r="K106" s="3">
        <v>1</v>
      </c>
      <c r="L106" s="3">
        <v>400</v>
      </c>
      <c r="M106" s="7">
        <v>43304</v>
      </c>
      <c r="N106" s="1" t="s">
        <v>724</v>
      </c>
      <c r="O106" s="1" t="s">
        <v>1048</v>
      </c>
      <c r="P106" s="1" t="s">
        <v>1057</v>
      </c>
      <c r="Q106" s="1" t="s">
        <v>1050</v>
      </c>
      <c r="R106" s="1" t="s">
        <v>747</v>
      </c>
      <c r="S106" s="8">
        <v>210226</v>
      </c>
      <c r="T106" s="8">
        <v>965.45</v>
      </c>
      <c r="U106" s="1" t="s">
        <v>1051</v>
      </c>
    </row>
    <row r="107" s="1" customFormat="1" spans="1:21">
      <c r="A107" s="6">
        <v>43304.7483796296</v>
      </c>
      <c r="B107" s="3">
        <v>86869</v>
      </c>
      <c r="C107" s="3">
        <v>743</v>
      </c>
      <c r="D107" s="1" t="s">
        <v>281</v>
      </c>
      <c r="E107" s="1" t="s">
        <v>1055</v>
      </c>
      <c r="F107" s="1" t="s">
        <v>1056</v>
      </c>
      <c r="G107" s="3">
        <v>9910833</v>
      </c>
      <c r="H107" s="1" t="s">
        <v>721</v>
      </c>
      <c r="I107" s="1" t="s">
        <v>722</v>
      </c>
      <c r="J107" s="1" t="s">
        <v>723</v>
      </c>
      <c r="K107" s="3">
        <v>2</v>
      </c>
      <c r="L107" s="3">
        <v>400</v>
      </c>
      <c r="M107" s="7">
        <v>43304</v>
      </c>
      <c r="N107" s="1" t="s">
        <v>724</v>
      </c>
      <c r="O107" s="1" t="s">
        <v>1048</v>
      </c>
      <c r="P107" s="1" t="s">
        <v>1057</v>
      </c>
      <c r="Q107" s="1" t="s">
        <v>1050</v>
      </c>
      <c r="R107" s="1" t="s">
        <v>728</v>
      </c>
      <c r="S107" s="8">
        <v>210226</v>
      </c>
      <c r="T107" s="8">
        <v>965.45</v>
      </c>
      <c r="U107" s="1" t="s">
        <v>1051</v>
      </c>
    </row>
    <row r="108" s="1" customFormat="1" spans="1:21">
      <c r="A108" s="6">
        <v>43304.7466319444</v>
      </c>
      <c r="B108" s="3">
        <v>86867</v>
      </c>
      <c r="C108" s="3">
        <v>570</v>
      </c>
      <c r="D108" s="1" t="s">
        <v>241</v>
      </c>
      <c r="E108" s="1" t="s">
        <v>1058</v>
      </c>
      <c r="F108" s="1" t="s">
        <v>1059</v>
      </c>
      <c r="G108" s="3">
        <v>9910833</v>
      </c>
      <c r="H108" s="1" t="s">
        <v>721</v>
      </c>
      <c r="I108" s="1" t="s">
        <v>722</v>
      </c>
      <c r="J108" s="1" t="s">
        <v>723</v>
      </c>
      <c r="K108" s="3">
        <v>1</v>
      </c>
      <c r="L108" s="3">
        <v>200</v>
      </c>
      <c r="M108" s="7">
        <v>43304</v>
      </c>
      <c r="N108" s="1" t="s">
        <v>724</v>
      </c>
      <c r="O108" s="1" t="s">
        <v>941</v>
      </c>
      <c r="P108" s="1" t="s">
        <v>1060</v>
      </c>
      <c r="Q108" s="1" t="s">
        <v>943</v>
      </c>
      <c r="R108" s="1" t="s">
        <v>728</v>
      </c>
      <c r="S108" s="8">
        <v>475658</v>
      </c>
      <c r="T108" s="8">
        <v>272.44</v>
      </c>
      <c r="U108" s="1" t="s">
        <v>944</v>
      </c>
    </row>
    <row r="109" s="1" customFormat="1" spans="1:21">
      <c r="A109" s="6">
        <v>43304.7455671296</v>
      </c>
      <c r="B109" s="3">
        <v>86866</v>
      </c>
      <c r="C109" s="3">
        <v>570</v>
      </c>
      <c r="D109" s="1" t="s">
        <v>241</v>
      </c>
      <c r="E109" s="1" t="s">
        <v>1058</v>
      </c>
      <c r="F109" s="1" t="s">
        <v>1059</v>
      </c>
      <c r="G109" s="3">
        <v>9910834</v>
      </c>
      <c r="H109" s="1" t="s">
        <v>741</v>
      </c>
      <c r="I109" s="1" t="s">
        <v>722</v>
      </c>
      <c r="J109" s="1" t="s">
        <v>742</v>
      </c>
      <c r="K109" s="3">
        <v>1</v>
      </c>
      <c r="L109" s="3">
        <v>200</v>
      </c>
      <c r="M109" s="7">
        <v>43304</v>
      </c>
      <c r="N109" s="1" t="s">
        <v>724</v>
      </c>
      <c r="O109" s="1" t="s">
        <v>941</v>
      </c>
      <c r="P109" s="1" t="s">
        <v>1060</v>
      </c>
      <c r="Q109" s="1" t="s">
        <v>943</v>
      </c>
      <c r="R109" s="1" t="s">
        <v>744</v>
      </c>
      <c r="S109" s="8">
        <v>475658</v>
      </c>
      <c r="T109" s="8">
        <v>472.44</v>
      </c>
      <c r="U109" s="1" t="s">
        <v>944</v>
      </c>
    </row>
    <row r="110" s="1" customFormat="1" spans="1:21">
      <c r="A110" s="6">
        <v>43304.7433564815</v>
      </c>
      <c r="B110" s="3">
        <v>86868</v>
      </c>
      <c r="C110" s="3">
        <v>743</v>
      </c>
      <c r="D110" s="1" t="s">
        <v>281</v>
      </c>
      <c r="E110" s="1" t="s">
        <v>1061</v>
      </c>
      <c r="F110" s="1" t="s">
        <v>1062</v>
      </c>
      <c r="G110" s="3">
        <v>9910835</v>
      </c>
      <c r="H110" s="1" t="s">
        <v>745</v>
      </c>
      <c r="I110" s="1" t="s">
        <v>746</v>
      </c>
      <c r="J110" s="1" t="s">
        <v>723</v>
      </c>
      <c r="K110" s="3">
        <v>1</v>
      </c>
      <c r="L110" s="3">
        <v>400</v>
      </c>
      <c r="M110" s="7">
        <v>43304</v>
      </c>
      <c r="N110" s="1" t="s">
        <v>724</v>
      </c>
      <c r="O110" s="1" t="s">
        <v>1048</v>
      </c>
      <c r="P110" s="1" t="s">
        <v>1063</v>
      </c>
      <c r="Q110" s="1" t="s">
        <v>1050</v>
      </c>
      <c r="R110" s="1" t="s">
        <v>747</v>
      </c>
      <c r="S110" s="8">
        <v>890797</v>
      </c>
      <c r="T110" s="8">
        <v>1534.14</v>
      </c>
      <c r="U110" s="1" t="s">
        <v>1051</v>
      </c>
    </row>
    <row r="111" s="1" customFormat="1" spans="1:21">
      <c r="A111" s="6">
        <v>43304.7431828704</v>
      </c>
      <c r="B111" s="3">
        <v>86865</v>
      </c>
      <c r="C111" s="3">
        <v>570</v>
      </c>
      <c r="D111" s="1" t="s">
        <v>241</v>
      </c>
      <c r="E111" s="1" t="s">
        <v>1058</v>
      </c>
      <c r="F111" s="1" t="s">
        <v>1059</v>
      </c>
      <c r="G111" s="3">
        <v>9910892</v>
      </c>
      <c r="H111" s="1" t="s">
        <v>787</v>
      </c>
      <c r="I111" s="1" t="s">
        <v>788</v>
      </c>
      <c r="J111" s="1" t="s">
        <v>789</v>
      </c>
      <c r="K111" s="3">
        <v>1</v>
      </c>
      <c r="L111" s="3">
        <v>1000</v>
      </c>
      <c r="M111" s="7">
        <v>43304</v>
      </c>
      <c r="N111" s="1" t="s">
        <v>724</v>
      </c>
      <c r="O111" s="1" t="s">
        <v>941</v>
      </c>
      <c r="P111" s="1" t="s">
        <v>1060</v>
      </c>
      <c r="Q111" s="1" t="s">
        <v>943</v>
      </c>
      <c r="R111" s="1" t="s">
        <v>792</v>
      </c>
      <c r="S111" s="8">
        <v>475658</v>
      </c>
      <c r="T111" s="8">
        <v>1472.44</v>
      </c>
      <c r="U111" s="1" t="s">
        <v>944</v>
      </c>
    </row>
    <row r="112" s="1" customFormat="1" spans="1:21">
      <c r="A112" s="6">
        <v>43304.7399305556</v>
      </c>
      <c r="B112" s="3">
        <v>86864</v>
      </c>
      <c r="C112" s="3">
        <v>515</v>
      </c>
      <c r="D112" s="1" t="s">
        <v>243</v>
      </c>
      <c r="E112" s="1" t="s">
        <v>1064</v>
      </c>
      <c r="F112" s="1" t="s">
        <v>1065</v>
      </c>
      <c r="G112" s="3">
        <v>9910892</v>
      </c>
      <c r="H112" s="1" t="s">
        <v>787</v>
      </c>
      <c r="I112" s="1" t="s">
        <v>788</v>
      </c>
      <c r="J112" s="1" t="s">
        <v>789</v>
      </c>
      <c r="K112" s="3">
        <v>1</v>
      </c>
      <c r="L112" s="3">
        <v>1000</v>
      </c>
      <c r="M112" s="7">
        <v>43304</v>
      </c>
      <c r="N112" s="1" t="s">
        <v>724</v>
      </c>
      <c r="O112" s="1" t="s">
        <v>775</v>
      </c>
      <c r="P112" s="1" t="s">
        <v>156</v>
      </c>
      <c r="Q112" s="1" t="s">
        <v>776</v>
      </c>
      <c r="R112" s="1" t="s">
        <v>792</v>
      </c>
      <c r="S112" s="8">
        <v>643482</v>
      </c>
      <c r="T112" s="8">
        <v>1702.07</v>
      </c>
      <c r="U112" s="1" t="s">
        <v>777</v>
      </c>
    </row>
    <row r="113" s="1" customFormat="1" spans="1:21">
      <c r="A113" s="6">
        <v>43304.7393055556</v>
      </c>
      <c r="B113" s="3">
        <v>86863</v>
      </c>
      <c r="C113" s="3">
        <v>515</v>
      </c>
      <c r="D113" s="1" t="s">
        <v>243</v>
      </c>
      <c r="E113" s="1" t="s">
        <v>1064</v>
      </c>
      <c r="F113" s="1" t="s">
        <v>1065</v>
      </c>
      <c r="G113" s="3">
        <v>9910833</v>
      </c>
      <c r="H113" s="1" t="s">
        <v>721</v>
      </c>
      <c r="I113" s="1" t="s">
        <v>722</v>
      </c>
      <c r="J113" s="1" t="s">
        <v>723</v>
      </c>
      <c r="K113" s="3">
        <v>1</v>
      </c>
      <c r="L113" s="3">
        <v>200</v>
      </c>
      <c r="M113" s="7">
        <v>43304</v>
      </c>
      <c r="N113" s="1" t="s">
        <v>724</v>
      </c>
      <c r="O113" s="1" t="s">
        <v>775</v>
      </c>
      <c r="P113" s="1" t="s">
        <v>156</v>
      </c>
      <c r="Q113" s="1" t="s">
        <v>776</v>
      </c>
      <c r="R113" s="1" t="s">
        <v>728</v>
      </c>
      <c r="S113" s="8">
        <v>643482</v>
      </c>
      <c r="T113" s="8">
        <v>1902.07</v>
      </c>
      <c r="U113" s="1" t="s">
        <v>777</v>
      </c>
    </row>
    <row r="114" s="1" customFormat="1" spans="1:21">
      <c r="A114" s="6">
        <v>43304.7385185185</v>
      </c>
      <c r="B114" s="3">
        <v>86862</v>
      </c>
      <c r="C114" s="3">
        <v>515</v>
      </c>
      <c r="D114" s="1" t="s">
        <v>243</v>
      </c>
      <c r="E114" s="1" t="s">
        <v>1064</v>
      </c>
      <c r="F114" s="1" t="s">
        <v>1065</v>
      </c>
      <c r="G114" s="3">
        <v>9910834</v>
      </c>
      <c r="H114" s="1" t="s">
        <v>741</v>
      </c>
      <c r="I114" s="1" t="s">
        <v>722</v>
      </c>
      <c r="J114" s="1" t="s">
        <v>742</v>
      </c>
      <c r="K114" s="3">
        <v>1</v>
      </c>
      <c r="L114" s="3">
        <v>200</v>
      </c>
      <c r="M114" s="7">
        <v>43304</v>
      </c>
      <c r="N114" s="1" t="s">
        <v>724</v>
      </c>
      <c r="O114" s="1" t="s">
        <v>775</v>
      </c>
      <c r="P114" s="1" t="s">
        <v>156</v>
      </c>
      <c r="Q114" s="1" t="s">
        <v>776</v>
      </c>
      <c r="R114" s="1" t="s">
        <v>744</v>
      </c>
      <c r="S114" s="8">
        <v>643482</v>
      </c>
      <c r="T114" s="8">
        <v>2102.07</v>
      </c>
      <c r="U114" s="1" t="s">
        <v>777</v>
      </c>
    </row>
    <row r="115" s="1" customFormat="1" spans="1:21">
      <c r="A115" s="6">
        <v>43304.7284375</v>
      </c>
      <c r="B115" s="3">
        <v>86860</v>
      </c>
      <c r="C115" s="3">
        <v>311</v>
      </c>
      <c r="D115" s="1" t="s">
        <v>266</v>
      </c>
      <c r="E115" s="1" t="s">
        <v>1066</v>
      </c>
      <c r="F115" s="1" t="s">
        <v>1067</v>
      </c>
      <c r="G115" s="3">
        <v>9910832</v>
      </c>
      <c r="H115" s="1" t="s">
        <v>730</v>
      </c>
      <c r="I115" s="1" t="s">
        <v>722</v>
      </c>
      <c r="J115" s="1" t="s">
        <v>723</v>
      </c>
      <c r="K115" s="3">
        <v>2</v>
      </c>
      <c r="L115" s="3">
        <v>400</v>
      </c>
      <c r="M115" s="7">
        <v>43304</v>
      </c>
      <c r="N115" s="1" t="s">
        <v>724</v>
      </c>
      <c r="O115" s="1" t="s">
        <v>1068</v>
      </c>
      <c r="P115" s="1" t="s">
        <v>1069</v>
      </c>
      <c r="Q115" s="1" t="s">
        <v>1070</v>
      </c>
      <c r="R115" s="1" t="s">
        <v>731</v>
      </c>
      <c r="S115" s="8">
        <v>666833</v>
      </c>
      <c r="T115" s="8">
        <v>1450</v>
      </c>
      <c r="U115" s="1" t="s">
        <v>1071</v>
      </c>
    </row>
    <row r="116" s="1" customFormat="1" spans="1:21">
      <c r="A116" s="6">
        <v>43304.7264236111</v>
      </c>
      <c r="B116" s="3">
        <v>86859</v>
      </c>
      <c r="C116" s="3">
        <v>570</v>
      </c>
      <c r="D116" s="1" t="s">
        <v>241</v>
      </c>
      <c r="E116" s="1" t="s">
        <v>1072</v>
      </c>
      <c r="F116" s="1" t="s">
        <v>1073</v>
      </c>
      <c r="G116" s="3">
        <v>9910832</v>
      </c>
      <c r="H116" s="1" t="s">
        <v>730</v>
      </c>
      <c r="I116" s="1" t="s">
        <v>722</v>
      </c>
      <c r="J116" s="1" t="s">
        <v>723</v>
      </c>
      <c r="K116" s="3">
        <v>1</v>
      </c>
      <c r="L116" s="3">
        <v>200</v>
      </c>
      <c r="M116" s="7">
        <v>43304</v>
      </c>
      <c r="N116" s="1" t="s">
        <v>724</v>
      </c>
      <c r="O116" s="1" t="s">
        <v>941</v>
      </c>
      <c r="P116" s="1" t="s">
        <v>1074</v>
      </c>
      <c r="Q116" s="1" t="s">
        <v>943</v>
      </c>
      <c r="R116" s="1" t="s">
        <v>731</v>
      </c>
      <c r="S116" s="8">
        <v>916149</v>
      </c>
      <c r="T116" s="8">
        <v>381.21</v>
      </c>
      <c r="U116" s="1" t="s">
        <v>944</v>
      </c>
    </row>
    <row r="117" s="1" customFormat="1" spans="1:21">
      <c r="A117" s="6">
        <v>43304.7119560185</v>
      </c>
      <c r="B117" s="3">
        <v>86858</v>
      </c>
      <c r="C117" s="3">
        <v>385</v>
      </c>
      <c r="D117" s="1" t="s">
        <v>248</v>
      </c>
      <c r="E117" s="1" t="s">
        <v>1075</v>
      </c>
      <c r="F117" s="1" t="s">
        <v>1076</v>
      </c>
      <c r="G117" s="3">
        <v>9910835</v>
      </c>
      <c r="H117" s="1" t="s">
        <v>745</v>
      </c>
      <c r="I117" s="1" t="s">
        <v>746</v>
      </c>
      <c r="J117" s="1" t="s">
        <v>723</v>
      </c>
      <c r="K117" s="3">
        <v>1</v>
      </c>
      <c r="L117" s="3">
        <v>400</v>
      </c>
      <c r="M117" s="7">
        <v>43304</v>
      </c>
      <c r="N117" s="1" t="s">
        <v>724</v>
      </c>
      <c r="O117" s="1" t="s">
        <v>920</v>
      </c>
      <c r="P117" s="1" t="s">
        <v>1077</v>
      </c>
      <c r="Q117" s="1" t="s">
        <v>922</v>
      </c>
      <c r="R117" s="1" t="s">
        <v>747</v>
      </c>
      <c r="S117" s="8">
        <v>3613494</v>
      </c>
      <c r="T117" s="8">
        <v>651.6</v>
      </c>
      <c r="U117" s="1" t="s">
        <v>923</v>
      </c>
    </row>
    <row r="118" s="1" customFormat="1" spans="1:21">
      <c r="A118" s="6">
        <v>43304.7113773148</v>
      </c>
      <c r="B118" s="3">
        <v>86857</v>
      </c>
      <c r="C118" s="3">
        <v>385</v>
      </c>
      <c r="D118" s="1" t="s">
        <v>248</v>
      </c>
      <c r="E118" s="1" t="s">
        <v>1075</v>
      </c>
      <c r="F118" s="1" t="s">
        <v>1076</v>
      </c>
      <c r="G118" s="3">
        <v>9910833</v>
      </c>
      <c r="H118" s="1" t="s">
        <v>721</v>
      </c>
      <c r="I118" s="1" t="s">
        <v>722</v>
      </c>
      <c r="J118" s="1" t="s">
        <v>723</v>
      </c>
      <c r="K118" s="3">
        <v>2</v>
      </c>
      <c r="L118" s="3">
        <v>400</v>
      </c>
      <c r="M118" s="7">
        <v>43304</v>
      </c>
      <c r="N118" s="1" t="s">
        <v>724</v>
      </c>
      <c r="O118" s="1" t="s">
        <v>920</v>
      </c>
      <c r="P118" s="1" t="s">
        <v>1077</v>
      </c>
      <c r="Q118" s="1" t="s">
        <v>922</v>
      </c>
      <c r="R118" s="1" t="s">
        <v>728</v>
      </c>
      <c r="S118" s="8">
        <v>3613494</v>
      </c>
      <c r="T118" s="8">
        <v>1051.6</v>
      </c>
      <c r="U118" s="1" t="s">
        <v>923</v>
      </c>
    </row>
    <row r="119" s="1" customFormat="1" spans="1:21">
      <c r="A119" s="6">
        <v>43304.7105092593</v>
      </c>
      <c r="B119" s="3">
        <v>86856</v>
      </c>
      <c r="C119" s="3">
        <v>385</v>
      </c>
      <c r="D119" s="1" t="s">
        <v>248</v>
      </c>
      <c r="E119" s="1" t="s">
        <v>1078</v>
      </c>
      <c r="F119" s="1" t="s">
        <v>1079</v>
      </c>
      <c r="G119" s="3">
        <v>9910834</v>
      </c>
      <c r="H119" s="1" t="s">
        <v>741</v>
      </c>
      <c r="I119" s="1" t="s">
        <v>722</v>
      </c>
      <c r="J119" s="1" t="s">
        <v>742</v>
      </c>
      <c r="K119" s="3">
        <v>1</v>
      </c>
      <c r="L119" s="3">
        <v>200</v>
      </c>
      <c r="M119" s="7">
        <v>43304</v>
      </c>
      <c r="N119" s="1" t="s">
        <v>724</v>
      </c>
      <c r="O119" s="1" t="s">
        <v>920</v>
      </c>
      <c r="P119" s="1" t="s">
        <v>1080</v>
      </c>
      <c r="Q119" s="1" t="s">
        <v>922</v>
      </c>
      <c r="R119" s="1" t="s">
        <v>744</v>
      </c>
      <c r="S119" s="8">
        <v>3493011</v>
      </c>
      <c r="T119" s="8">
        <v>351.45</v>
      </c>
      <c r="U119" s="1" t="s">
        <v>923</v>
      </c>
    </row>
    <row r="120" s="1" customFormat="1" spans="1:21">
      <c r="A120" s="6">
        <v>43304.7097569444</v>
      </c>
      <c r="B120" s="3">
        <v>86853</v>
      </c>
      <c r="C120" s="3">
        <v>385</v>
      </c>
      <c r="D120" s="1" t="s">
        <v>248</v>
      </c>
      <c r="E120" s="1" t="s">
        <v>1078</v>
      </c>
      <c r="F120" s="1" t="s">
        <v>1079</v>
      </c>
      <c r="G120" s="3">
        <v>9910832</v>
      </c>
      <c r="H120" s="1" t="s">
        <v>730</v>
      </c>
      <c r="I120" s="1" t="s">
        <v>722</v>
      </c>
      <c r="J120" s="1" t="s">
        <v>723</v>
      </c>
      <c r="K120" s="3">
        <v>1</v>
      </c>
      <c r="L120" s="3">
        <v>200</v>
      </c>
      <c r="M120" s="7">
        <v>43304</v>
      </c>
      <c r="N120" s="1" t="s">
        <v>724</v>
      </c>
      <c r="O120" s="1" t="s">
        <v>920</v>
      </c>
      <c r="P120" s="1" t="s">
        <v>1080</v>
      </c>
      <c r="Q120" s="1" t="s">
        <v>922</v>
      </c>
      <c r="R120" s="1" t="s">
        <v>731</v>
      </c>
      <c r="S120" s="8">
        <v>3493011</v>
      </c>
      <c r="T120" s="8">
        <v>551.45</v>
      </c>
      <c r="U120" s="1" t="s">
        <v>923</v>
      </c>
    </row>
    <row r="121" s="1" customFormat="1" spans="1:21">
      <c r="A121" s="6">
        <v>43304.7082291667</v>
      </c>
      <c r="B121" s="3">
        <v>86850</v>
      </c>
      <c r="C121" s="3">
        <v>385</v>
      </c>
      <c r="D121" s="1" t="s">
        <v>248</v>
      </c>
      <c r="E121" s="1" t="s">
        <v>1078</v>
      </c>
      <c r="F121" s="1" t="s">
        <v>1079</v>
      </c>
      <c r="G121" s="3">
        <v>9910835</v>
      </c>
      <c r="H121" s="1" t="s">
        <v>745</v>
      </c>
      <c r="I121" s="1" t="s">
        <v>746</v>
      </c>
      <c r="J121" s="1" t="s">
        <v>723</v>
      </c>
      <c r="K121" s="3">
        <v>1</v>
      </c>
      <c r="L121" s="3">
        <v>400</v>
      </c>
      <c r="M121" s="7">
        <v>43304</v>
      </c>
      <c r="N121" s="1" t="s">
        <v>724</v>
      </c>
      <c r="O121" s="1" t="s">
        <v>920</v>
      </c>
      <c r="P121" s="1" t="s">
        <v>1080</v>
      </c>
      <c r="Q121" s="1" t="s">
        <v>922</v>
      </c>
      <c r="R121" s="1" t="s">
        <v>747</v>
      </c>
      <c r="S121" s="8">
        <v>3493011</v>
      </c>
      <c r="T121" s="8">
        <v>951.45</v>
      </c>
      <c r="U121" s="1" t="s">
        <v>923</v>
      </c>
    </row>
    <row r="122" s="1" customFormat="1" spans="1:21">
      <c r="A122" s="6">
        <v>43304.7081597222</v>
      </c>
      <c r="B122" s="3">
        <v>86852</v>
      </c>
      <c r="C122" s="3">
        <v>570</v>
      </c>
      <c r="D122" s="1" t="s">
        <v>241</v>
      </c>
      <c r="E122" s="1" t="s">
        <v>1081</v>
      </c>
      <c r="F122" s="1" t="s">
        <v>1082</v>
      </c>
      <c r="G122" s="3">
        <v>9910833</v>
      </c>
      <c r="H122" s="1" t="s">
        <v>721</v>
      </c>
      <c r="I122" s="1" t="s">
        <v>722</v>
      </c>
      <c r="J122" s="1" t="s">
        <v>723</v>
      </c>
      <c r="K122" s="3">
        <v>1</v>
      </c>
      <c r="L122" s="3">
        <v>200</v>
      </c>
      <c r="M122" s="7">
        <v>43304</v>
      </c>
      <c r="N122" s="1" t="s">
        <v>724</v>
      </c>
      <c r="O122" s="1" t="s">
        <v>941</v>
      </c>
      <c r="P122" s="1" t="s">
        <v>1083</v>
      </c>
      <c r="Q122" s="1" t="s">
        <v>943</v>
      </c>
      <c r="R122" s="1" t="s">
        <v>728</v>
      </c>
      <c r="S122" s="8">
        <v>814593</v>
      </c>
      <c r="T122" s="8">
        <v>412.38</v>
      </c>
      <c r="U122" s="1" t="s">
        <v>944</v>
      </c>
    </row>
    <row r="123" s="1" customFormat="1" spans="1:21">
      <c r="A123" s="6">
        <v>43304.7022106481</v>
      </c>
      <c r="B123" s="3">
        <v>86849</v>
      </c>
      <c r="C123" s="3">
        <v>385</v>
      </c>
      <c r="D123" s="1" t="s">
        <v>248</v>
      </c>
      <c r="E123" s="1" t="s">
        <v>1084</v>
      </c>
      <c r="F123" s="1" t="s">
        <v>1085</v>
      </c>
      <c r="G123" s="3">
        <v>9910835</v>
      </c>
      <c r="H123" s="1" t="s">
        <v>745</v>
      </c>
      <c r="I123" s="1" t="s">
        <v>746</v>
      </c>
      <c r="J123" s="1" t="s">
        <v>723</v>
      </c>
      <c r="K123" s="3">
        <v>1</v>
      </c>
      <c r="L123" s="3">
        <v>400</v>
      </c>
      <c r="M123" s="7">
        <v>43304</v>
      </c>
      <c r="N123" s="1" t="s">
        <v>724</v>
      </c>
      <c r="O123" s="1" t="s">
        <v>920</v>
      </c>
      <c r="P123" s="1" t="s">
        <v>1086</v>
      </c>
      <c r="Q123" s="1" t="s">
        <v>922</v>
      </c>
      <c r="R123" s="1" t="s">
        <v>747</v>
      </c>
      <c r="S123" s="8">
        <v>3762316</v>
      </c>
      <c r="T123" s="8">
        <v>513.15</v>
      </c>
      <c r="U123" s="1" t="s">
        <v>923</v>
      </c>
    </row>
    <row r="124" s="1" customFormat="1" spans="1:21">
      <c r="A124" s="6">
        <v>43304.701724537</v>
      </c>
      <c r="B124" s="3">
        <v>86848</v>
      </c>
      <c r="C124" s="3">
        <v>341</v>
      </c>
      <c r="D124" s="1" t="s">
        <v>253</v>
      </c>
      <c r="E124" s="1" t="s">
        <v>1087</v>
      </c>
      <c r="F124" s="1" t="s">
        <v>1088</v>
      </c>
      <c r="G124" s="3">
        <v>9910833</v>
      </c>
      <c r="H124" s="1" t="s">
        <v>721</v>
      </c>
      <c r="I124" s="1" t="s">
        <v>722</v>
      </c>
      <c r="J124" s="1" t="s">
        <v>723</v>
      </c>
      <c r="K124" s="3">
        <v>1</v>
      </c>
      <c r="L124" s="3">
        <v>200</v>
      </c>
      <c r="M124" s="7">
        <v>43304</v>
      </c>
      <c r="N124" s="1" t="s">
        <v>724</v>
      </c>
      <c r="O124" s="1" t="s">
        <v>1089</v>
      </c>
      <c r="P124" s="1" t="s">
        <v>1090</v>
      </c>
      <c r="Q124" s="1" t="s">
        <v>1091</v>
      </c>
      <c r="R124" s="1" t="s">
        <v>728</v>
      </c>
      <c r="S124" s="8">
        <v>165744</v>
      </c>
      <c r="T124" s="8">
        <v>1087.73</v>
      </c>
      <c r="U124" s="1" t="s">
        <v>1092</v>
      </c>
    </row>
    <row r="125" s="1" customFormat="1" spans="1:21">
      <c r="A125" s="6">
        <v>43304.7010185185</v>
      </c>
      <c r="B125" s="3">
        <v>86846</v>
      </c>
      <c r="C125" s="3">
        <v>385</v>
      </c>
      <c r="D125" s="1" t="s">
        <v>248</v>
      </c>
      <c r="E125" s="1" t="s">
        <v>1084</v>
      </c>
      <c r="F125" s="1" t="s">
        <v>1085</v>
      </c>
      <c r="G125" s="3">
        <v>9910833</v>
      </c>
      <c r="H125" s="1" t="s">
        <v>721</v>
      </c>
      <c r="I125" s="1" t="s">
        <v>722</v>
      </c>
      <c r="J125" s="1" t="s">
        <v>723</v>
      </c>
      <c r="K125" s="3">
        <v>2</v>
      </c>
      <c r="L125" s="3">
        <v>400</v>
      </c>
      <c r="M125" s="7">
        <v>43304</v>
      </c>
      <c r="N125" s="1" t="s">
        <v>724</v>
      </c>
      <c r="O125" s="1" t="s">
        <v>920</v>
      </c>
      <c r="P125" s="1" t="s">
        <v>1093</v>
      </c>
      <c r="Q125" s="1" t="s">
        <v>922</v>
      </c>
      <c r="R125" s="1" t="s">
        <v>728</v>
      </c>
      <c r="S125" s="8">
        <v>3762316</v>
      </c>
      <c r="T125" s="8">
        <v>913.15</v>
      </c>
      <c r="U125" s="1" t="s">
        <v>923</v>
      </c>
    </row>
    <row r="126" s="1" customFormat="1" spans="1:21">
      <c r="A126" s="6">
        <v>43304.7009375</v>
      </c>
      <c r="B126" s="3">
        <v>86855</v>
      </c>
      <c r="C126" s="3">
        <v>549</v>
      </c>
      <c r="D126" s="1" t="s">
        <v>254</v>
      </c>
      <c r="E126" s="1" t="s">
        <v>1094</v>
      </c>
      <c r="F126" s="1" t="s">
        <v>1095</v>
      </c>
      <c r="G126" s="3">
        <v>9910833</v>
      </c>
      <c r="H126" s="1" t="s">
        <v>721</v>
      </c>
      <c r="I126" s="1" t="s">
        <v>722</v>
      </c>
      <c r="J126" s="1" t="s">
        <v>723</v>
      </c>
      <c r="K126" s="3">
        <v>2</v>
      </c>
      <c r="L126" s="3">
        <v>400</v>
      </c>
      <c r="M126" s="7">
        <v>43304</v>
      </c>
      <c r="N126" s="1" t="s">
        <v>1025</v>
      </c>
      <c r="O126" s="1" t="s">
        <v>908</v>
      </c>
      <c r="P126" s="1" t="s">
        <v>156</v>
      </c>
      <c r="Q126" s="1" t="s">
        <v>909</v>
      </c>
      <c r="R126" s="1" t="s">
        <v>728</v>
      </c>
      <c r="S126" s="8">
        <v>3475498</v>
      </c>
      <c r="T126" s="8">
        <v>412.28</v>
      </c>
      <c r="U126" s="1" t="s">
        <v>910</v>
      </c>
    </row>
    <row r="127" s="1" customFormat="1" spans="1:21">
      <c r="A127" s="6">
        <v>43304.7007523148</v>
      </c>
      <c r="B127" s="3">
        <v>86847</v>
      </c>
      <c r="C127" s="3">
        <v>341</v>
      </c>
      <c r="D127" s="1" t="s">
        <v>253</v>
      </c>
      <c r="E127" s="1" t="s">
        <v>1087</v>
      </c>
      <c r="F127" s="1" t="s">
        <v>1088</v>
      </c>
      <c r="G127" s="3">
        <v>9910832</v>
      </c>
      <c r="H127" s="1" t="s">
        <v>730</v>
      </c>
      <c r="I127" s="1" t="s">
        <v>722</v>
      </c>
      <c r="J127" s="1" t="s">
        <v>723</v>
      </c>
      <c r="K127" s="3">
        <v>1</v>
      </c>
      <c r="L127" s="3">
        <v>200</v>
      </c>
      <c r="M127" s="7">
        <v>43304</v>
      </c>
      <c r="N127" s="1" t="s">
        <v>724</v>
      </c>
      <c r="O127" s="1" t="s">
        <v>1089</v>
      </c>
      <c r="P127" s="1" t="s">
        <v>1096</v>
      </c>
      <c r="Q127" s="1" t="s">
        <v>1091</v>
      </c>
      <c r="R127" s="1" t="s">
        <v>731</v>
      </c>
      <c r="S127" s="8">
        <v>165744</v>
      </c>
      <c r="T127" s="8">
        <v>1087.73</v>
      </c>
      <c r="U127" s="1" t="s">
        <v>1092</v>
      </c>
    </row>
    <row r="128" s="1" customFormat="1" spans="1:21">
      <c r="A128" s="6">
        <v>43304.7002662037</v>
      </c>
      <c r="B128" s="3">
        <v>86854</v>
      </c>
      <c r="C128" s="3">
        <v>549</v>
      </c>
      <c r="D128" s="1" t="s">
        <v>254</v>
      </c>
      <c r="E128" s="1" t="s">
        <v>1094</v>
      </c>
      <c r="F128" s="1" t="s">
        <v>1095</v>
      </c>
      <c r="G128" s="3">
        <v>9910833</v>
      </c>
      <c r="H128" s="1" t="s">
        <v>721</v>
      </c>
      <c r="I128" s="1" t="s">
        <v>722</v>
      </c>
      <c r="J128" s="1" t="s">
        <v>723</v>
      </c>
      <c r="K128" s="3">
        <v>2</v>
      </c>
      <c r="L128" s="3">
        <v>400</v>
      </c>
      <c r="M128" s="7">
        <v>43304</v>
      </c>
      <c r="N128" s="1" t="s">
        <v>724</v>
      </c>
      <c r="O128" s="1" t="s">
        <v>908</v>
      </c>
      <c r="P128" s="1" t="s">
        <v>156</v>
      </c>
      <c r="Q128" s="1" t="s">
        <v>909</v>
      </c>
      <c r="R128" s="1" t="s">
        <v>728</v>
      </c>
      <c r="S128" s="8">
        <v>3475498</v>
      </c>
      <c r="T128" s="8">
        <v>412.28</v>
      </c>
      <c r="U128" s="1" t="s">
        <v>910</v>
      </c>
    </row>
    <row r="129" s="1" customFormat="1" spans="1:21">
      <c r="A129" s="6">
        <v>43304.699537037</v>
      </c>
      <c r="B129" s="3">
        <v>86895</v>
      </c>
      <c r="C129" s="3">
        <v>511</v>
      </c>
      <c r="D129" s="1" t="s">
        <v>258</v>
      </c>
      <c r="E129" s="1" t="s">
        <v>1097</v>
      </c>
      <c r="F129" s="1" t="s">
        <v>1098</v>
      </c>
      <c r="G129" s="3">
        <v>9910833</v>
      </c>
      <c r="H129" s="1" t="s">
        <v>721</v>
      </c>
      <c r="I129" s="1" t="s">
        <v>722</v>
      </c>
      <c r="J129" s="1" t="s">
        <v>723</v>
      </c>
      <c r="K129" s="3">
        <v>1</v>
      </c>
      <c r="L129" s="3">
        <v>200</v>
      </c>
      <c r="M129" s="7">
        <v>43304</v>
      </c>
      <c r="N129" s="1" t="s">
        <v>724</v>
      </c>
      <c r="O129" s="1" t="s">
        <v>1099</v>
      </c>
      <c r="P129" s="1" t="s">
        <v>156</v>
      </c>
      <c r="Q129" s="1" t="s">
        <v>1100</v>
      </c>
      <c r="R129" s="1" t="s">
        <v>728</v>
      </c>
      <c r="S129" s="8">
        <v>760607</v>
      </c>
      <c r="T129" s="8">
        <v>769.53</v>
      </c>
      <c r="U129" s="1" t="s">
        <v>1101</v>
      </c>
    </row>
    <row r="130" s="1" customFormat="1" spans="1:21">
      <c r="A130" s="6">
        <v>43304.6945023148</v>
      </c>
      <c r="B130" s="3">
        <v>86843</v>
      </c>
      <c r="C130" s="3">
        <v>355</v>
      </c>
      <c r="D130" s="1" t="s">
        <v>261</v>
      </c>
      <c r="E130" s="1" t="s">
        <v>1102</v>
      </c>
      <c r="F130" s="1" t="s">
        <v>1103</v>
      </c>
      <c r="G130" s="3">
        <v>9910852</v>
      </c>
      <c r="H130" s="1" t="s">
        <v>840</v>
      </c>
      <c r="I130" s="1" t="s">
        <v>746</v>
      </c>
      <c r="J130" s="1" t="s">
        <v>841</v>
      </c>
      <c r="K130" s="3">
        <v>1</v>
      </c>
      <c r="L130" s="3">
        <v>400</v>
      </c>
      <c r="M130" s="7">
        <v>43304</v>
      </c>
      <c r="N130" s="1" t="s">
        <v>724</v>
      </c>
      <c r="O130" s="1" t="s">
        <v>1104</v>
      </c>
      <c r="P130" s="1" t="s">
        <v>1105</v>
      </c>
      <c r="Q130" s="1" t="s">
        <v>1106</v>
      </c>
      <c r="R130" s="1" t="s">
        <v>845</v>
      </c>
      <c r="S130" s="8">
        <v>3274731</v>
      </c>
      <c r="T130" s="8">
        <v>579.1</v>
      </c>
      <c r="U130" s="1" t="s">
        <v>1107</v>
      </c>
    </row>
    <row r="131" s="1" customFormat="1" spans="1:21">
      <c r="A131" s="6">
        <v>43304.6933333333</v>
      </c>
      <c r="B131" s="3">
        <v>86845</v>
      </c>
      <c r="C131" s="3">
        <v>385</v>
      </c>
      <c r="D131" s="1" t="s">
        <v>248</v>
      </c>
      <c r="E131" s="1" t="s">
        <v>1108</v>
      </c>
      <c r="F131" s="1" t="s">
        <v>1109</v>
      </c>
      <c r="G131" s="3">
        <v>9910833</v>
      </c>
      <c r="H131" s="1" t="s">
        <v>721</v>
      </c>
      <c r="I131" s="1" t="s">
        <v>722</v>
      </c>
      <c r="J131" s="1" t="s">
        <v>723</v>
      </c>
      <c r="K131" s="3">
        <v>1</v>
      </c>
      <c r="L131" s="3">
        <v>200</v>
      </c>
      <c r="M131" s="7">
        <v>43304</v>
      </c>
      <c r="N131" s="1" t="s">
        <v>724</v>
      </c>
      <c r="O131" s="1" t="s">
        <v>920</v>
      </c>
      <c r="P131" s="1" t="s">
        <v>1110</v>
      </c>
      <c r="Q131" s="1" t="s">
        <v>922</v>
      </c>
      <c r="R131" s="1" t="s">
        <v>728</v>
      </c>
      <c r="S131" s="8">
        <v>3626516</v>
      </c>
      <c r="T131" s="8">
        <v>250.64</v>
      </c>
      <c r="U131" s="1" t="s">
        <v>923</v>
      </c>
    </row>
    <row r="132" s="1" customFormat="1" spans="1:21">
      <c r="A132" s="6">
        <v>43304.6917361111</v>
      </c>
      <c r="B132" s="3">
        <v>86851</v>
      </c>
      <c r="C132" s="3">
        <v>570</v>
      </c>
      <c r="D132" s="1" t="s">
        <v>241</v>
      </c>
      <c r="E132" s="1" t="s">
        <v>1081</v>
      </c>
      <c r="F132" s="1" t="s">
        <v>1082</v>
      </c>
      <c r="G132" s="3">
        <v>9910832</v>
      </c>
      <c r="H132" s="1" t="s">
        <v>730</v>
      </c>
      <c r="I132" s="1" t="s">
        <v>722</v>
      </c>
      <c r="J132" s="1" t="s">
        <v>723</v>
      </c>
      <c r="K132" s="3">
        <v>1</v>
      </c>
      <c r="L132" s="3">
        <v>200</v>
      </c>
      <c r="M132" s="7">
        <v>43304</v>
      </c>
      <c r="N132" s="1" t="s">
        <v>724</v>
      </c>
      <c r="O132" s="1" t="s">
        <v>941</v>
      </c>
      <c r="P132" s="1" t="s">
        <v>1083</v>
      </c>
      <c r="Q132" s="1" t="s">
        <v>943</v>
      </c>
      <c r="R132" s="1" t="s">
        <v>731</v>
      </c>
      <c r="S132" s="8">
        <v>814593</v>
      </c>
      <c r="T132" s="8">
        <v>412.38</v>
      </c>
      <c r="U132" s="1" t="s">
        <v>944</v>
      </c>
    </row>
    <row r="133" s="1" customFormat="1" spans="1:21">
      <c r="A133" s="6">
        <v>43304.6906712963</v>
      </c>
      <c r="B133" s="3">
        <v>86844</v>
      </c>
      <c r="C133" s="3">
        <v>385</v>
      </c>
      <c r="D133" s="1" t="s">
        <v>248</v>
      </c>
      <c r="E133" s="1" t="s">
        <v>1108</v>
      </c>
      <c r="F133" s="1" t="s">
        <v>1109</v>
      </c>
      <c r="G133" s="3">
        <v>9910832</v>
      </c>
      <c r="H133" s="1" t="s">
        <v>730</v>
      </c>
      <c r="I133" s="1" t="s">
        <v>722</v>
      </c>
      <c r="J133" s="1" t="s">
        <v>723</v>
      </c>
      <c r="K133" s="3">
        <v>2</v>
      </c>
      <c r="L133" s="3">
        <v>400</v>
      </c>
      <c r="M133" s="7">
        <v>43304</v>
      </c>
      <c r="N133" s="1" t="s">
        <v>724</v>
      </c>
      <c r="O133" s="1" t="s">
        <v>920</v>
      </c>
      <c r="P133" s="1" t="s">
        <v>1111</v>
      </c>
      <c r="Q133" s="1" t="s">
        <v>922</v>
      </c>
      <c r="R133" s="1" t="s">
        <v>731</v>
      </c>
      <c r="S133" s="8">
        <v>3626516</v>
      </c>
      <c r="T133" s="8">
        <v>650.64</v>
      </c>
      <c r="U133" s="1" t="s">
        <v>923</v>
      </c>
    </row>
    <row r="134" s="1" customFormat="1" spans="1:21">
      <c r="A134" s="6">
        <v>43304.6887268519</v>
      </c>
      <c r="B134" s="3">
        <v>86842</v>
      </c>
      <c r="C134" s="3">
        <v>385</v>
      </c>
      <c r="D134" s="1" t="s">
        <v>248</v>
      </c>
      <c r="E134" s="1" t="s">
        <v>1112</v>
      </c>
      <c r="F134" s="1" t="s">
        <v>1113</v>
      </c>
      <c r="G134" s="3">
        <v>9910872</v>
      </c>
      <c r="H134" s="1" t="s">
        <v>766</v>
      </c>
      <c r="I134" s="1" t="s">
        <v>767</v>
      </c>
      <c r="J134" s="1" t="s">
        <v>742</v>
      </c>
      <c r="K134" s="3">
        <v>1</v>
      </c>
      <c r="L134" s="3">
        <v>1000</v>
      </c>
      <c r="M134" s="7">
        <v>43304</v>
      </c>
      <c r="N134" s="1" t="s">
        <v>724</v>
      </c>
      <c r="O134" s="1" t="s">
        <v>920</v>
      </c>
      <c r="P134" s="1" t="s">
        <v>1114</v>
      </c>
      <c r="Q134" s="1" t="s">
        <v>922</v>
      </c>
      <c r="R134" s="1" t="s">
        <v>771</v>
      </c>
      <c r="S134" s="8">
        <v>110183</v>
      </c>
      <c r="T134" s="8">
        <v>1526.1</v>
      </c>
      <c r="U134" s="1" t="s">
        <v>923</v>
      </c>
    </row>
    <row r="135" s="1" customFormat="1" spans="1:21">
      <c r="A135" s="6">
        <v>43304.6849074074</v>
      </c>
      <c r="B135" s="3">
        <v>86822</v>
      </c>
      <c r="C135" s="3">
        <v>365</v>
      </c>
      <c r="D135" s="1" t="s">
        <v>287</v>
      </c>
      <c r="E135" s="1" t="s">
        <v>1115</v>
      </c>
      <c r="F135" s="1" t="s">
        <v>1116</v>
      </c>
      <c r="G135" s="3">
        <v>9910853</v>
      </c>
      <c r="H135" s="1" t="s">
        <v>835</v>
      </c>
      <c r="I135" s="1" t="s">
        <v>788</v>
      </c>
      <c r="J135" s="1" t="s">
        <v>789</v>
      </c>
      <c r="K135" s="3">
        <v>1</v>
      </c>
      <c r="L135" s="3">
        <v>1000</v>
      </c>
      <c r="M135" s="7">
        <v>43611</v>
      </c>
      <c r="N135" s="1" t="s">
        <v>724</v>
      </c>
      <c r="O135" s="1" t="s">
        <v>1117</v>
      </c>
      <c r="P135" s="1" t="s">
        <v>1118</v>
      </c>
      <c r="Q135" s="1" t="s">
        <v>1119</v>
      </c>
      <c r="R135" s="1" t="s">
        <v>837</v>
      </c>
      <c r="S135" s="8">
        <v>238705</v>
      </c>
      <c r="T135" s="8">
        <v>1553.06</v>
      </c>
      <c r="U135" s="1" t="s">
        <v>1120</v>
      </c>
    </row>
    <row r="136" s="1" customFormat="1" spans="1:21">
      <c r="A136" s="6">
        <v>43304.6836342593</v>
      </c>
      <c r="B136" s="3">
        <v>86803</v>
      </c>
      <c r="C136" s="3">
        <v>365</v>
      </c>
      <c r="D136" s="1" t="s">
        <v>287</v>
      </c>
      <c r="E136" s="1" t="s">
        <v>1115</v>
      </c>
      <c r="F136" s="1" t="s">
        <v>1116</v>
      </c>
      <c r="G136" s="3">
        <v>9910832</v>
      </c>
      <c r="H136" s="1" t="s">
        <v>730</v>
      </c>
      <c r="I136" s="1" t="s">
        <v>722</v>
      </c>
      <c r="J136" s="1" t="s">
        <v>723</v>
      </c>
      <c r="K136" s="3">
        <v>1</v>
      </c>
      <c r="L136" s="3">
        <v>200</v>
      </c>
      <c r="M136" s="7">
        <v>43831</v>
      </c>
      <c r="N136" s="1" t="s">
        <v>724</v>
      </c>
      <c r="O136" s="1" t="s">
        <v>1117</v>
      </c>
      <c r="P136" s="1" t="s">
        <v>1118</v>
      </c>
      <c r="Q136" s="1" t="s">
        <v>1119</v>
      </c>
      <c r="R136" s="1" t="s">
        <v>731</v>
      </c>
      <c r="S136" s="8">
        <v>238705</v>
      </c>
      <c r="T136" s="8">
        <v>1753.06</v>
      </c>
      <c r="U136" s="1" t="s">
        <v>1120</v>
      </c>
    </row>
    <row r="137" s="1" customFormat="1" spans="1:21">
      <c r="A137" s="6">
        <v>43304.682962963</v>
      </c>
      <c r="B137" s="3">
        <v>86802</v>
      </c>
      <c r="C137" s="3">
        <v>377</v>
      </c>
      <c r="D137" s="1" t="s">
        <v>313</v>
      </c>
      <c r="E137" s="1" t="s">
        <v>1121</v>
      </c>
      <c r="F137" s="1" t="s">
        <v>1122</v>
      </c>
      <c r="G137" s="3">
        <v>9910852</v>
      </c>
      <c r="H137" s="1" t="s">
        <v>840</v>
      </c>
      <c r="I137" s="1" t="s">
        <v>746</v>
      </c>
      <c r="J137" s="1" t="s">
        <v>841</v>
      </c>
      <c r="K137" s="3">
        <v>1</v>
      </c>
      <c r="L137" s="3">
        <v>400</v>
      </c>
      <c r="M137" s="7">
        <v>43304</v>
      </c>
      <c r="N137" s="1" t="s">
        <v>724</v>
      </c>
      <c r="O137" s="1" t="s">
        <v>1123</v>
      </c>
      <c r="P137" s="1" t="s">
        <v>1124</v>
      </c>
      <c r="Q137" s="1" t="s">
        <v>1125</v>
      </c>
      <c r="R137" s="1" t="s">
        <v>845</v>
      </c>
      <c r="S137" s="8">
        <v>357998</v>
      </c>
      <c r="T137" s="8">
        <v>556.83</v>
      </c>
      <c r="U137" s="1" t="s">
        <v>1126</v>
      </c>
    </row>
    <row r="138" s="1" customFormat="1" spans="1:21">
      <c r="A138" s="6">
        <v>43304.6670138889</v>
      </c>
      <c r="B138" s="3">
        <v>86762</v>
      </c>
      <c r="C138" s="3">
        <v>730</v>
      </c>
      <c r="D138" s="1" t="s">
        <v>260</v>
      </c>
      <c r="E138" s="1" t="s">
        <v>1127</v>
      </c>
      <c r="F138" s="1" t="s">
        <v>1128</v>
      </c>
      <c r="G138" s="3">
        <v>9910833</v>
      </c>
      <c r="H138" s="1" t="s">
        <v>721</v>
      </c>
      <c r="I138" s="1" t="s">
        <v>722</v>
      </c>
      <c r="J138" s="1" t="s">
        <v>723</v>
      </c>
      <c r="K138" s="3">
        <v>1</v>
      </c>
      <c r="L138" s="3">
        <v>200</v>
      </c>
      <c r="M138" s="7">
        <v>43304</v>
      </c>
      <c r="N138" s="1" t="s">
        <v>724</v>
      </c>
      <c r="O138" s="1" t="s">
        <v>984</v>
      </c>
      <c r="P138" s="1" t="s">
        <v>1129</v>
      </c>
      <c r="Q138" s="1" t="s">
        <v>986</v>
      </c>
      <c r="R138" s="1" t="s">
        <v>728</v>
      </c>
      <c r="S138" s="8">
        <v>4352390</v>
      </c>
      <c r="T138" s="8">
        <v>230.99</v>
      </c>
      <c r="U138" s="1" t="s">
        <v>987</v>
      </c>
    </row>
    <row r="139" s="1" customFormat="1" spans="1:21">
      <c r="A139" s="6">
        <v>43304.6609143519</v>
      </c>
      <c r="B139" s="3">
        <v>86782</v>
      </c>
      <c r="C139" s="3">
        <v>365</v>
      </c>
      <c r="D139" s="1" t="s">
        <v>287</v>
      </c>
      <c r="E139" s="1" t="s">
        <v>1115</v>
      </c>
      <c r="F139" s="1" t="s">
        <v>1116</v>
      </c>
      <c r="G139" s="3">
        <v>9910835</v>
      </c>
      <c r="H139" s="1" t="s">
        <v>745</v>
      </c>
      <c r="I139" s="1" t="s">
        <v>746</v>
      </c>
      <c r="J139" s="1" t="s">
        <v>723</v>
      </c>
      <c r="K139" s="3">
        <v>1</v>
      </c>
      <c r="L139" s="3">
        <v>400</v>
      </c>
      <c r="M139" s="7">
        <v>43304</v>
      </c>
      <c r="N139" s="1" t="s">
        <v>724</v>
      </c>
      <c r="O139" s="1" t="s">
        <v>1117</v>
      </c>
      <c r="P139" s="1" t="s">
        <v>1118</v>
      </c>
      <c r="Q139" s="1" t="s">
        <v>1119</v>
      </c>
      <c r="R139" s="1" t="s">
        <v>747</v>
      </c>
      <c r="S139" s="8">
        <v>238705</v>
      </c>
      <c r="T139" s="8">
        <v>2153.06</v>
      </c>
      <c r="U139" s="1" t="s">
        <v>1120</v>
      </c>
    </row>
    <row r="140" s="1" customFormat="1" spans="1:21">
      <c r="A140" s="6">
        <v>43304.6561921296</v>
      </c>
      <c r="B140" s="3">
        <v>86742</v>
      </c>
      <c r="C140" s="3">
        <v>339</v>
      </c>
      <c r="D140" s="1" t="s">
        <v>312</v>
      </c>
      <c r="E140" s="1" t="s">
        <v>1130</v>
      </c>
      <c r="F140" s="1" t="s">
        <v>1131</v>
      </c>
      <c r="G140" s="3">
        <v>9910852</v>
      </c>
      <c r="H140" s="1" t="s">
        <v>840</v>
      </c>
      <c r="I140" s="1" t="s">
        <v>746</v>
      </c>
      <c r="J140" s="1" t="s">
        <v>841</v>
      </c>
      <c r="K140" s="3">
        <v>1</v>
      </c>
      <c r="L140" s="3">
        <v>400</v>
      </c>
      <c r="M140" s="7">
        <v>43304</v>
      </c>
      <c r="N140" s="1" t="s">
        <v>724</v>
      </c>
      <c r="O140" s="1" t="s">
        <v>1132</v>
      </c>
      <c r="P140" s="1" t="s">
        <v>1133</v>
      </c>
      <c r="Q140" s="1" t="s">
        <v>1134</v>
      </c>
      <c r="R140" s="1" t="s">
        <v>845</v>
      </c>
      <c r="S140" s="8">
        <v>70190</v>
      </c>
      <c r="T140" s="8">
        <v>425.96</v>
      </c>
      <c r="U140" s="1" t="s">
        <v>1135</v>
      </c>
    </row>
    <row r="141" s="1" customFormat="1" spans="1:21">
      <c r="A141" s="6">
        <v>43304.653125</v>
      </c>
      <c r="B141" s="3">
        <v>86741</v>
      </c>
      <c r="C141" s="3">
        <v>355</v>
      </c>
      <c r="D141" s="1" t="s">
        <v>261</v>
      </c>
      <c r="E141" s="1" t="s">
        <v>1136</v>
      </c>
      <c r="F141" s="1" t="s">
        <v>1137</v>
      </c>
      <c r="G141" s="3">
        <v>9910835</v>
      </c>
      <c r="H141" s="1" t="s">
        <v>745</v>
      </c>
      <c r="I141" s="1" t="s">
        <v>746</v>
      </c>
      <c r="J141" s="1" t="s">
        <v>723</v>
      </c>
      <c r="K141" s="3">
        <v>1</v>
      </c>
      <c r="L141" s="3">
        <v>400</v>
      </c>
      <c r="M141" s="7">
        <v>43304</v>
      </c>
      <c r="N141" s="1" t="s">
        <v>724</v>
      </c>
      <c r="O141" s="1" t="s">
        <v>1104</v>
      </c>
      <c r="P141" s="1" t="s">
        <v>1138</v>
      </c>
      <c r="Q141" s="1" t="s">
        <v>1106</v>
      </c>
      <c r="R141" s="1" t="s">
        <v>747</v>
      </c>
      <c r="S141" s="8">
        <v>3820051</v>
      </c>
      <c r="T141" s="8">
        <v>474.36</v>
      </c>
      <c r="U141" s="1" t="s">
        <v>1107</v>
      </c>
    </row>
    <row r="142" s="1" customFormat="1" spans="1:21">
      <c r="A142" s="6">
        <v>43304.6400925926</v>
      </c>
      <c r="B142" s="3">
        <v>86738</v>
      </c>
      <c r="C142" s="3">
        <v>744</v>
      </c>
      <c r="D142" s="1" t="s">
        <v>276</v>
      </c>
      <c r="E142" s="1" t="s">
        <v>1139</v>
      </c>
      <c r="F142" s="1" t="s">
        <v>1140</v>
      </c>
      <c r="G142" s="3">
        <v>9910832</v>
      </c>
      <c r="H142" s="1" t="s">
        <v>730</v>
      </c>
      <c r="I142" s="1" t="s">
        <v>722</v>
      </c>
      <c r="J142" s="1" t="s">
        <v>723</v>
      </c>
      <c r="K142" s="3">
        <v>1</v>
      </c>
      <c r="L142" s="3">
        <v>200</v>
      </c>
      <c r="M142" s="7">
        <v>43304</v>
      </c>
      <c r="N142" s="1" t="s">
        <v>724</v>
      </c>
      <c r="O142" s="1" t="s">
        <v>1141</v>
      </c>
      <c r="P142" s="1" t="s">
        <v>1142</v>
      </c>
      <c r="Q142" s="1" t="s">
        <v>1143</v>
      </c>
      <c r="R142" s="1" t="s">
        <v>731</v>
      </c>
      <c r="S142" s="8">
        <v>3442729</v>
      </c>
      <c r="T142" s="8">
        <v>208.34</v>
      </c>
      <c r="U142" s="1" t="s">
        <v>1144</v>
      </c>
    </row>
    <row r="143" s="1" customFormat="1" spans="1:21">
      <c r="A143" s="6">
        <v>43304.6389351852</v>
      </c>
      <c r="B143" s="3">
        <v>86740</v>
      </c>
      <c r="C143" s="3">
        <v>571</v>
      </c>
      <c r="D143" s="1" t="s">
        <v>262</v>
      </c>
      <c r="E143" s="1" t="s">
        <v>1145</v>
      </c>
      <c r="F143" s="1" t="s">
        <v>1146</v>
      </c>
      <c r="G143" s="3">
        <v>9910892</v>
      </c>
      <c r="H143" s="1" t="s">
        <v>787</v>
      </c>
      <c r="I143" s="1" t="s">
        <v>788</v>
      </c>
      <c r="J143" s="1" t="s">
        <v>789</v>
      </c>
      <c r="K143" s="3">
        <v>2</v>
      </c>
      <c r="L143" s="3">
        <v>2000</v>
      </c>
      <c r="M143" s="7">
        <v>43304</v>
      </c>
      <c r="N143" s="1" t="s">
        <v>724</v>
      </c>
      <c r="O143" s="1" t="s">
        <v>790</v>
      </c>
      <c r="P143" s="1" t="s">
        <v>156</v>
      </c>
      <c r="Q143" s="1" t="s">
        <v>791</v>
      </c>
      <c r="R143" s="1" t="s">
        <v>792</v>
      </c>
      <c r="S143" s="8">
        <v>595548</v>
      </c>
      <c r="T143" s="8">
        <v>2580.37</v>
      </c>
      <c r="U143" s="1" t="s">
        <v>793</v>
      </c>
    </row>
    <row r="144" s="1" customFormat="1" spans="1:21">
      <c r="A144" s="6">
        <v>43304.6299189815</v>
      </c>
      <c r="B144" s="3">
        <v>86739</v>
      </c>
      <c r="C144" s="3">
        <v>102478</v>
      </c>
      <c r="D144" s="1" t="s">
        <v>302</v>
      </c>
      <c r="E144" s="1" t="s">
        <v>1147</v>
      </c>
      <c r="F144" s="1" t="s">
        <v>1148</v>
      </c>
      <c r="G144" s="3">
        <v>9910853</v>
      </c>
      <c r="H144" s="1" t="s">
        <v>835</v>
      </c>
      <c r="I144" s="1" t="s">
        <v>788</v>
      </c>
      <c r="J144" s="1" t="s">
        <v>789</v>
      </c>
      <c r="K144" s="3">
        <v>1</v>
      </c>
      <c r="L144" s="3">
        <v>1000</v>
      </c>
      <c r="M144" s="7">
        <v>43304</v>
      </c>
      <c r="N144" s="1" t="s">
        <v>724</v>
      </c>
      <c r="O144" s="1" t="s">
        <v>1149</v>
      </c>
      <c r="P144" s="1" t="s">
        <v>1150</v>
      </c>
      <c r="Q144" s="1" t="s">
        <v>1151</v>
      </c>
      <c r="R144" s="1" t="s">
        <v>837</v>
      </c>
      <c r="S144" s="8">
        <v>356258</v>
      </c>
      <c r="T144" s="8">
        <v>1159.16</v>
      </c>
      <c r="U144" s="1" t="s">
        <v>1152</v>
      </c>
    </row>
    <row r="145" s="1" customFormat="1" spans="1:21">
      <c r="A145" s="6">
        <v>43304.627037037</v>
      </c>
      <c r="B145" s="3">
        <v>86737</v>
      </c>
      <c r="C145" s="3">
        <v>56</v>
      </c>
      <c r="D145" s="1" t="s">
        <v>245</v>
      </c>
      <c r="E145" s="1" t="s">
        <v>1153</v>
      </c>
      <c r="F145" s="1" t="s">
        <v>1154</v>
      </c>
      <c r="G145" s="3">
        <v>9910833</v>
      </c>
      <c r="H145" s="1" t="s">
        <v>721</v>
      </c>
      <c r="I145" s="1" t="s">
        <v>722</v>
      </c>
      <c r="J145" s="1" t="s">
        <v>723</v>
      </c>
      <c r="K145" s="3">
        <v>1</v>
      </c>
      <c r="L145" s="3">
        <v>200</v>
      </c>
      <c r="M145" s="7">
        <v>43304</v>
      </c>
      <c r="N145" s="1" t="s">
        <v>724</v>
      </c>
      <c r="O145" s="1" t="s">
        <v>796</v>
      </c>
      <c r="P145" s="1" t="s">
        <v>1155</v>
      </c>
      <c r="Q145" s="1" t="s">
        <v>798</v>
      </c>
      <c r="R145" s="1" t="s">
        <v>728</v>
      </c>
      <c r="S145" s="8">
        <v>12558</v>
      </c>
      <c r="T145" s="8">
        <v>1080.54</v>
      </c>
      <c r="U145" s="1" t="s">
        <v>799</v>
      </c>
    </row>
    <row r="146" s="1" customFormat="1" spans="1:21">
      <c r="A146" s="6">
        <v>43304.6250347222</v>
      </c>
      <c r="B146" s="3">
        <v>86736</v>
      </c>
      <c r="C146" s="3">
        <v>341</v>
      </c>
      <c r="D146" s="1" t="s">
        <v>253</v>
      </c>
      <c r="E146" s="1" t="s">
        <v>1156</v>
      </c>
      <c r="F146" s="1" t="s">
        <v>1157</v>
      </c>
      <c r="G146" s="3">
        <v>9910832</v>
      </c>
      <c r="H146" s="1" t="s">
        <v>730</v>
      </c>
      <c r="I146" s="1" t="s">
        <v>722</v>
      </c>
      <c r="J146" s="1" t="s">
        <v>723</v>
      </c>
      <c r="K146" s="3">
        <v>1</v>
      </c>
      <c r="L146" s="3">
        <v>200</v>
      </c>
      <c r="M146" s="7">
        <v>43304</v>
      </c>
      <c r="N146" s="1" t="s">
        <v>724</v>
      </c>
      <c r="O146" s="1" t="s">
        <v>1089</v>
      </c>
      <c r="P146" s="1" t="s">
        <v>156</v>
      </c>
      <c r="Q146" s="1" t="s">
        <v>1091</v>
      </c>
      <c r="R146" s="1" t="s">
        <v>731</v>
      </c>
      <c r="S146" s="8">
        <v>3641093</v>
      </c>
      <c r="T146" s="8">
        <v>579.58</v>
      </c>
      <c r="U146" s="1" t="s">
        <v>1092</v>
      </c>
    </row>
    <row r="147" s="1" customFormat="1" spans="1:21">
      <c r="A147" s="6">
        <v>43304.6243518519</v>
      </c>
      <c r="B147" s="3">
        <v>86735</v>
      </c>
      <c r="C147" s="3">
        <v>341</v>
      </c>
      <c r="D147" s="1" t="s">
        <v>253</v>
      </c>
      <c r="E147" s="1" t="s">
        <v>1158</v>
      </c>
      <c r="F147" s="1" t="s">
        <v>1159</v>
      </c>
      <c r="G147" s="3">
        <v>9910832</v>
      </c>
      <c r="H147" s="1" t="s">
        <v>730</v>
      </c>
      <c r="I147" s="1" t="s">
        <v>722</v>
      </c>
      <c r="J147" s="1" t="s">
        <v>723</v>
      </c>
      <c r="K147" s="3">
        <v>1</v>
      </c>
      <c r="L147" s="3">
        <v>200</v>
      </c>
      <c r="M147" s="7">
        <v>43304</v>
      </c>
      <c r="N147" s="1" t="s">
        <v>724</v>
      </c>
      <c r="O147" s="1" t="s">
        <v>1089</v>
      </c>
      <c r="P147" s="1" t="s">
        <v>156</v>
      </c>
      <c r="Q147" s="1" t="s">
        <v>1091</v>
      </c>
      <c r="R147" s="1" t="s">
        <v>731</v>
      </c>
      <c r="S147" s="8">
        <v>4036663</v>
      </c>
      <c r="T147" s="8">
        <v>293.63</v>
      </c>
      <c r="U147" s="1" t="s">
        <v>1092</v>
      </c>
    </row>
    <row r="148" s="1" customFormat="1" spans="1:21">
      <c r="A148" s="6">
        <v>43304.6238888889</v>
      </c>
      <c r="B148" s="3">
        <v>86734</v>
      </c>
      <c r="C148" s="3">
        <v>341</v>
      </c>
      <c r="D148" s="1" t="s">
        <v>253</v>
      </c>
      <c r="E148" s="1" t="s">
        <v>1160</v>
      </c>
      <c r="F148" s="1" t="s">
        <v>1161</v>
      </c>
      <c r="G148" s="3">
        <v>9910872</v>
      </c>
      <c r="H148" s="1" t="s">
        <v>766</v>
      </c>
      <c r="I148" s="1" t="s">
        <v>767</v>
      </c>
      <c r="J148" s="1" t="s">
        <v>742</v>
      </c>
      <c r="K148" s="3">
        <v>2</v>
      </c>
      <c r="L148" s="3">
        <v>2000</v>
      </c>
      <c r="M148" s="7">
        <v>43304</v>
      </c>
      <c r="N148" s="1" t="s">
        <v>724</v>
      </c>
      <c r="O148" s="1" t="s">
        <v>1089</v>
      </c>
      <c r="P148" s="1" t="s">
        <v>156</v>
      </c>
      <c r="Q148" s="1" t="s">
        <v>1091</v>
      </c>
      <c r="R148" s="1" t="s">
        <v>771</v>
      </c>
      <c r="S148" s="8">
        <v>675310</v>
      </c>
      <c r="T148" s="8">
        <v>2472.09</v>
      </c>
      <c r="U148" s="1" t="s">
        <v>1092</v>
      </c>
    </row>
    <row r="149" s="1" customFormat="1" spans="1:21">
      <c r="A149" s="6">
        <v>43304.6237037037</v>
      </c>
      <c r="B149" s="3">
        <v>86733</v>
      </c>
      <c r="C149" s="3">
        <v>341</v>
      </c>
      <c r="D149" s="1" t="s">
        <v>253</v>
      </c>
      <c r="E149" s="1" t="s">
        <v>1162</v>
      </c>
      <c r="F149" s="1" t="s">
        <v>1163</v>
      </c>
      <c r="G149" s="3">
        <v>9910872</v>
      </c>
      <c r="H149" s="1" t="s">
        <v>766</v>
      </c>
      <c r="I149" s="1" t="s">
        <v>767</v>
      </c>
      <c r="J149" s="1" t="s">
        <v>742</v>
      </c>
      <c r="K149" s="3">
        <v>1</v>
      </c>
      <c r="L149" s="3">
        <v>1000</v>
      </c>
      <c r="M149" s="7">
        <v>43304</v>
      </c>
      <c r="N149" s="1" t="s">
        <v>724</v>
      </c>
      <c r="O149" s="1" t="s">
        <v>1089</v>
      </c>
      <c r="P149" s="1" t="s">
        <v>156</v>
      </c>
      <c r="Q149" s="1" t="s">
        <v>1091</v>
      </c>
      <c r="R149" s="1" t="s">
        <v>771</v>
      </c>
      <c r="S149" s="8">
        <v>226983</v>
      </c>
      <c r="T149" s="8">
        <v>1159.51</v>
      </c>
      <c r="U149" s="1" t="s">
        <v>1092</v>
      </c>
    </row>
    <row r="150" s="1" customFormat="1" spans="1:21">
      <c r="A150" s="6">
        <v>43304.6209953704</v>
      </c>
      <c r="B150" s="3">
        <v>86732</v>
      </c>
      <c r="C150" s="3">
        <v>572</v>
      </c>
      <c r="D150" s="1" t="s">
        <v>277</v>
      </c>
      <c r="E150" s="1" t="s">
        <v>1164</v>
      </c>
      <c r="F150" s="1" t="s">
        <v>1165</v>
      </c>
      <c r="G150" s="3">
        <v>9910833</v>
      </c>
      <c r="H150" s="1" t="s">
        <v>721</v>
      </c>
      <c r="I150" s="1" t="s">
        <v>722</v>
      </c>
      <c r="J150" s="1" t="s">
        <v>723</v>
      </c>
      <c r="K150" s="3">
        <v>1</v>
      </c>
      <c r="L150" s="3">
        <v>200</v>
      </c>
      <c r="M150" s="7">
        <v>43304</v>
      </c>
      <c r="N150" s="1" t="s">
        <v>724</v>
      </c>
      <c r="O150" s="1" t="s">
        <v>1166</v>
      </c>
      <c r="P150" s="1" t="s">
        <v>1167</v>
      </c>
      <c r="Q150" s="1" t="s">
        <v>1168</v>
      </c>
      <c r="R150" s="1" t="s">
        <v>728</v>
      </c>
      <c r="S150" s="8">
        <v>4162578</v>
      </c>
      <c r="T150" s="8">
        <v>238.68</v>
      </c>
      <c r="U150" s="1" t="s">
        <v>1169</v>
      </c>
    </row>
    <row r="151" s="1" customFormat="1" spans="1:21">
      <c r="A151" s="6">
        <v>43304.6010185185</v>
      </c>
      <c r="B151" s="3">
        <v>86731</v>
      </c>
      <c r="C151" s="3">
        <v>385</v>
      </c>
      <c r="D151" s="1" t="s">
        <v>248</v>
      </c>
      <c r="E151" s="1" t="s">
        <v>1170</v>
      </c>
      <c r="F151" s="1" t="s">
        <v>1171</v>
      </c>
      <c r="G151" s="3">
        <v>9910832</v>
      </c>
      <c r="H151" s="1" t="s">
        <v>730</v>
      </c>
      <c r="I151" s="1" t="s">
        <v>722</v>
      </c>
      <c r="J151" s="1" t="s">
        <v>723</v>
      </c>
      <c r="K151" s="3">
        <v>2</v>
      </c>
      <c r="L151" s="3">
        <v>400</v>
      </c>
      <c r="M151" s="7">
        <v>43304</v>
      </c>
      <c r="N151" s="1" t="s">
        <v>724</v>
      </c>
      <c r="O151" s="1" t="s">
        <v>920</v>
      </c>
      <c r="P151" s="1" t="s">
        <v>1172</v>
      </c>
      <c r="Q151" s="1" t="s">
        <v>922</v>
      </c>
      <c r="R151" s="1" t="s">
        <v>731</v>
      </c>
      <c r="S151" s="8">
        <v>3081869</v>
      </c>
      <c r="T151" s="8">
        <v>456.4</v>
      </c>
      <c r="U151" s="1" t="s">
        <v>923</v>
      </c>
    </row>
    <row r="152" s="1" customFormat="1" spans="1:21">
      <c r="A152" s="6">
        <v>43304.5846527778</v>
      </c>
      <c r="B152" s="3">
        <v>86730</v>
      </c>
      <c r="C152" s="3">
        <v>103198</v>
      </c>
      <c r="D152" s="1" t="s">
        <v>318</v>
      </c>
      <c r="E152" s="1" t="s">
        <v>1173</v>
      </c>
      <c r="F152" s="1" t="s">
        <v>1174</v>
      </c>
      <c r="G152" s="3">
        <v>9910833</v>
      </c>
      <c r="H152" s="1" t="s">
        <v>721</v>
      </c>
      <c r="I152" s="1" t="s">
        <v>722</v>
      </c>
      <c r="J152" s="1" t="s">
        <v>723</v>
      </c>
      <c r="K152" s="3">
        <v>1</v>
      </c>
      <c r="L152" s="3">
        <v>200</v>
      </c>
      <c r="M152" s="7">
        <v>43304</v>
      </c>
      <c r="N152" s="1" t="s">
        <v>724</v>
      </c>
      <c r="O152" s="1" t="s">
        <v>1175</v>
      </c>
      <c r="P152" s="1" t="s">
        <v>156</v>
      </c>
      <c r="Q152" s="1" t="s">
        <v>1176</v>
      </c>
      <c r="R152" s="1" t="s">
        <v>728</v>
      </c>
      <c r="S152" s="8">
        <v>4376534</v>
      </c>
      <c r="T152" s="8">
        <v>273</v>
      </c>
      <c r="U152" s="1" t="s">
        <v>1177</v>
      </c>
    </row>
    <row r="153" s="1" customFormat="1" spans="1:21">
      <c r="A153" s="6">
        <v>43304.5831018519</v>
      </c>
      <c r="B153" s="3">
        <v>86729</v>
      </c>
      <c r="C153" s="3">
        <v>570</v>
      </c>
      <c r="D153" s="1" t="s">
        <v>241</v>
      </c>
      <c r="E153" s="1" t="s">
        <v>1178</v>
      </c>
      <c r="F153" s="1" t="s">
        <v>1179</v>
      </c>
      <c r="G153" s="3">
        <v>9910834</v>
      </c>
      <c r="H153" s="1" t="s">
        <v>741</v>
      </c>
      <c r="I153" s="1" t="s">
        <v>722</v>
      </c>
      <c r="J153" s="1" t="s">
        <v>742</v>
      </c>
      <c r="K153" s="3">
        <v>1</v>
      </c>
      <c r="L153" s="3">
        <v>200</v>
      </c>
      <c r="M153" s="7">
        <v>43302</v>
      </c>
      <c r="N153" s="1" t="s">
        <v>724</v>
      </c>
      <c r="O153" s="1" t="s">
        <v>941</v>
      </c>
      <c r="P153" s="1" t="s">
        <v>1180</v>
      </c>
      <c r="Q153" s="1" t="s">
        <v>943</v>
      </c>
      <c r="R153" s="1" t="s">
        <v>744</v>
      </c>
      <c r="S153" s="8">
        <v>3771738</v>
      </c>
      <c r="T153" s="8">
        <v>220.69</v>
      </c>
      <c r="U153" s="1" t="s">
        <v>944</v>
      </c>
    </row>
    <row r="154" s="1" customFormat="1" spans="1:21">
      <c r="A154" s="6">
        <v>43304.5525462963</v>
      </c>
      <c r="B154" s="3">
        <v>86728</v>
      </c>
      <c r="C154" s="3">
        <v>511</v>
      </c>
      <c r="D154" s="1" t="s">
        <v>258</v>
      </c>
      <c r="E154" s="1" t="s">
        <v>1181</v>
      </c>
      <c r="F154" s="1" t="s">
        <v>1182</v>
      </c>
      <c r="G154" s="3">
        <v>9910833</v>
      </c>
      <c r="H154" s="1" t="s">
        <v>721</v>
      </c>
      <c r="I154" s="1" t="s">
        <v>722</v>
      </c>
      <c r="J154" s="1" t="s">
        <v>723</v>
      </c>
      <c r="K154" s="3">
        <v>1</v>
      </c>
      <c r="L154" s="3">
        <v>200</v>
      </c>
      <c r="M154" s="7">
        <v>43304</v>
      </c>
      <c r="N154" s="1" t="s">
        <v>724</v>
      </c>
      <c r="O154" s="1" t="s">
        <v>1099</v>
      </c>
      <c r="P154" s="1" t="s">
        <v>156</v>
      </c>
      <c r="Q154" s="1" t="s">
        <v>1100</v>
      </c>
      <c r="R154" s="1" t="s">
        <v>728</v>
      </c>
      <c r="S154" s="8">
        <v>3166874</v>
      </c>
      <c r="T154" s="8">
        <v>213.17</v>
      </c>
      <c r="U154" s="1" t="s">
        <v>1101</v>
      </c>
    </row>
    <row r="155" s="1" customFormat="1" spans="1:21">
      <c r="A155" s="6">
        <v>43304.5510300926</v>
      </c>
      <c r="B155" s="3">
        <v>86727</v>
      </c>
      <c r="C155" s="3">
        <v>511</v>
      </c>
      <c r="D155" s="1" t="s">
        <v>258</v>
      </c>
      <c r="E155" s="1" t="s">
        <v>1183</v>
      </c>
      <c r="F155" s="1" t="s">
        <v>1184</v>
      </c>
      <c r="G155" s="3">
        <v>9910833</v>
      </c>
      <c r="H155" s="1" t="s">
        <v>721</v>
      </c>
      <c r="I155" s="1" t="s">
        <v>722</v>
      </c>
      <c r="J155" s="1" t="s">
        <v>723</v>
      </c>
      <c r="K155" s="3">
        <v>2</v>
      </c>
      <c r="L155" s="3">
        <v>400</v>
      </c>
      <c r="M155" s="7">
        <v>43304</v>
      </c>
      <c r="N155" s="1" t="s">
        <v>724</v>
      </c>
      <c r="O155" s="1" t="s">
        <v>1099</v>
      </c>
      <c r="P155" s="1" t="s">
        <v>1185</v>
      </c>
      <c r="Q155" s="1" t="s">
        <v>1100</v>
      </c>
      <c r="R155" s="1" t="s">
        <v>728</v>
      </c>
      <c r="S155" s="8">
        <v>3477456</v>
      </c>
      <c r="T155" s="8">
        <v>1519.13</v>
      </c>
      <c r="U155" s="1" t="s">
        <v>1101</v>
      </c>
    </row>
    <row r="156" s="1" customFormat="1" spans="1:21">
      <c r="A156" s="6">
        <v>43304.5505092593</v>
      </c>
      <c r="B156" s="3">
        <v>86726</v>
      </c>
      <c r="C156" s="3">
        <v>511</v>
      </c>
      <c r="D156" s="1" t="s">
        <v>258</v>
      </c>
      <c r="E156" s="1" t="s">
        <v>1183</v>
      </c>
      <c r="F156" s="1" t="s">
        <v>1184</v>
      </c>
      <c r="G156" s="3">
        <v>9910833</v>
      </c>
      <c r="H156" s="1" t="s">
        <v>721</v>
      </c>
      <c r="I156" s="1" t="s">
        <v>722</v>
      </c>
      <c r="J156" s="1" t="s">
        <v>723</v>
      </c>
      <c r="K156" s="3">
        <v>2</v>
      </c>
      <c r="L156" s="3">
        <v>400</v>
      </c>
      <c r="M156" s="7">
        <v>43304</v>
      </c>
      <c r="N156" s="1" t="s">
        <v>724</v>
      </c>
      <c r="O156" s="1" t="s">
        <v>1099</v>
      </c>
      <c r="P156" s="1" t="s">
        <v>1186</v>
      </c>
      <c r="Q156" s="1" t="s">
        <v>1100</v>
      </c>
      <c r="R156" s="1" t="s">
        <v>728</v>
      </c>
      <c r="S156" s="8">
        <v>3477456</v>
      </c>
      <c r="T156" s="8">
        <v>1519.13</v>
      </c>
      <c r="U156" s="1" t="s">
        <v>1101</v>
      </c>
    </row>
    <row r="157" s="1" customFormat="1" spans="1:21">
      <c r="A157" s="6">
        <v>43304.5484606481</v>
      </c>
      <c r="B157" s="3">
        <v>86725</v>
      </c>
      <c r="C157" s="3">
        <v>511</v>
      </c>
      <c r="D157" s="1" t="s">
        <v>258</v>
      </c>
      <c r="E157" s="1" t="s">
        <v>1183</v>
      </c>
      <c r="F157" s="1" t="s">
        <v>1184</v>
      </c>
      <c r="G157" s="3">
        <v>9910833</v>
      </c>
      <c r="H157" s="1" t="s">
        <v>721</v>
      </c>
      <c r="I157" s="1" t="s">
        <v>722</v>
      </c>
      <c r="J157" s="1" t="s">
        <v>723</v>
      </c>
      <c r="K157" s="3">
        <v>1</v>
      </c>
      <c r="L157" s="3">
        <v>200</v>
      </c>
      <c r="M157" s="7">
        <v>43304</v>
      </c>
      <c r="N157" s="1" t="s">
        <v>724</v>
      </c>
      <c r="O157" s="1" t="s">
        <v>1099</v>
      </c>
      <c r="P157" s="1" t="s">
        <v>1187</v>
      </c>
      <c r="Q157" s="1" t="s">
        <v>1100</v>
      </c>
      <c r="R157" s="1" t="s">
        <v>728</v>
      </c>
      <c r="S157" s="8">
        <v>3477456</v>
      </c>
      <c r="T157" s="8">
        <v>1519.13</v>
      </c>
      <c r="U157" s="1" t="s">
        <v>1101</v>
      </c>
    </row>
    <row r="158" s="1" customFormat="1" spans="1:21">
      <c r="A158" s="6">
        <v>43304.5328009259</v>
      </c>
      <c r="B158" s="3">
        <v>86724</v>
      </c>
      <c r="C158" s="3">
        <v>515</v>
      </c>
      <c r="D158" s="1" t="s">
        <v>243</v>
      </c>
      <c r="E158" s="1" t="s">
        <v>1188</v>
      </c>
      <c r="F158" s="1" t="s">
        <v>1189</v>
      </c>
      <c r="G158" s="3">
        <v>9910892</v>
      </c>
      <c r="H158" s="1" t="s">
        <v>787</v>
      </c>
      <c r="I158" s="1" t="s">
        <v>788</v>
      </c>
      <c r="J158" s="1" t="s">
        <v>789</v>
      </c>
      <c r="K158" s="3">
        <v>1</v>
      </c>
      <c r="L158" s="3">
        <v>1000</v>
      </c>
      <c r="M158" s="7">
        <v>43304</v>
      </c>
      <c r="N158" s="1" t="s">
        <v>724</v>
      </c>
      <c r="O158" s="1" t="s">
        <v>775</v>
      </c>
      <c r="P158" s="1" t="s">
        <v>156</v>
      </c>
      <c r="Q158" s="1" t="s">
        <v>776</v>
      </c>
      <c r="R158" s="1" t="s">
        <v>792</v>
      </c>
      <c r="S158" s="8">
        <v>814014</v>
      </c>
      <c r="T158" s="8">
        <v>1664.02</v>
      </c>
      <c r="U158" s="1" t="s">
        <v>777</v>
      </c>
    </row>
    <row r="159" s="1" customFormat="1" spans="1:21">
      <c r="A159" s="6">
        <v>43304.5188541667</v>
      </c>
      <c r="B159" s="3">
        <v>86723</v>
      </c>
      <c r="C159" s="3">
        <v>584</v>
      </c>
      <c r="D159" s="1" t="s">
        <v>285</v>
      </c>
      <c r="E159" s="1" t="s">
        <v>1190</v>
      </c>
      <c r="F159" s="1" t="s">
        <v>1191</v>
      </c>
      <c r="G159" s="3">
        <v>9910835</v>
      </c>
      <c r="H159" s="1" t="s">
        <v>745</v>
      </c>
      <c r="I159" s="1" t="s">
        <v>746</v>
      </c>
      <c r="J159" s="1" t="s">
        <v>723</v>
      </c>
      <c r="K159" s="3">
        <v>1</v>
      </c>
      <c r="L159" s="3">
        <v>400</v>
      </c>
      <c r="M159" s="7">
        <v>43304</v>
      </c>
      <c r="N159" s="1" t="s">
        <v>724</v>
      </c>
      <c r="O159" s="1" t="s">
        <v>1192</v>
      </c>
      <c r="P159" s="1" t="s">
        <v>1193</v>
      </c>
      <c r="Q159" s="1" t="s">
        <v>1194</v>
      </c>
      <c r="R159" s="1" t="s">
        <v>747</v>
      </c>
      <c r="S159" s="8">
        <v>859821</v>
      </c>
      <c r="T159" s="8">
        <v>657.67</v>
      </c>
      <c r="U159" s="1" t="s">
        <v>1195</v>
      </c>
    </row>
    <row r="160" s="1" customFormat="1" spans="1:21">
      <c r="A160" s="6">
        <v>43304.5135648148</v>
      </c>
      <c r="B160" s="3">
        <v>86722</v>
      </c>
      <c r="C160" s="3">
        <v>514</v>
      </c>
      <c r="D160" s="1" t="s">
        <v>250</v>
      </c>
      <c r="E160" s="1" t="s">
        <v>1196</v>
      </c>
      <c r="F160" s="1" t="s">
        <v>1197</v>
      </c>
      <c r="G160" s="3">
        <v>9910833</v>
      </c>
      <c r="H160" s="1" t="s">
        <v>721</v>
      </c>
      <c r="I160" s="1" t="s">
        <v>722</v>
      </c>
      <c r="J160" s="1" t="s">
        <v>723</v>
      </c>
      <c r="K160" s="3">
        <v>3</v>
      </c>
      <c r="L160" s="3">
        <v>600</v>
      </c>
      <c r="M160" s="7">
        <v>43304</v>
      </c>
      <c r="N160" s="1" t="s">
        <v>724</v>
      </c>
      <c r="O160" s="1" t="s">
        <v>1007</v>
      </c>
      <c r="P160" s="1" t="s">
        <v>1198</v>
      </c>
      <c r="Q160" s="1" t="s">
        <v>1009</v>
      </c>
      <c r="R160" s="1" t="s">
        <v>728</v>
      </c>
      <c r="S160" s="8">
        <v>867220</v>
      </c>
      <c r="T160" s="8">
        <v>771.7</v>
      </c>
      <c r="U160" s="1" t="s">
        <v>1010</v>
      </c>
    </row>
    <row r="161" s="1" customFormat="1" spans="1:21">
      <c r="A161" s="6">
        <v>43304.512962963</v>
      </c>
      <c r="B161" s="3">
        <v>86721</v>
      </c>
      <c r="C161" s="3">
        <v>514</v>
      </c>
      <c r="D161" s="1" t="s">
        <v>250</v>
      </c>
      <c r="E161" s="1" t="s">
        <v>1199</v>
      </c>
      <c r="F161" s="1" t="s">
        <v>1200</v>
      </c>
      <c r="G161" s="3">
        <v>9910833</v>
      </c>
      <c r="H161" s="1" t="s">
        <v>721</v>
      </c>
      <c r="I161" s="1" t="s">
        <v>722</v>
      </c>
      <c r="J161" s="1" t="s">
        <v>723</v>
      </c>
      <c r="K161" s="3">
        <v>6</v>
      </c>
      <c r="L161" s="3">
        <v>1200</v>
      </c>
      <c r="M161" s="7">
        <v>43304</v>
      </c>
      <c r="N161" s="1" t="s">
        <v>724</v>
      </c>
      <c r="O161" s="1" t="s">
        <v>1007</v>
      </c>
      <c r="P161" s="1" t="s">
        <v>1201</v>
      </c>
      <c r="Q161" s="1" t="s">
        <v>1009</v>
      </c>
      <c r="R161" s="1" t="s">
        <v>728</v>
      </c>
      <c r="S161" s="8">
        <v>3402690</v>
      </c>
      <c r="T161" s="8">
        <v>1287.38</v>
      </c>
      <c r="U161" s="1" t="s">
        <v>1010</v>
      </c>
    </row>
    <row r="162" s="1" customFormat="1" spans="1:21">
      <c r="A162" s="6">
        <v>43304.5091203704</v>
      </c>
      <c r="B162" s="3">
        <v>86720</v>
      </c>
      <c r="C162" s="3">
        <v>343</v>
      </c>
      <c r="D162" s="1" t="s">
        <v>240</v>
      </c>
      <c r="E162" s="1" t="s">
        <v>1202</v>
      </c>
      <c r="F162" s="1" t="s">
        <v>1203</v>
      </c>
      <c r="G162" s="3">
        <v>9910833</v>
      </c>
      <c r="H162" s="1" t="s">
        <v>721</v>
      </c>
      <c r="I162" s="1" t="s">
        <v>722</v>
      </c>
      <c r="J162" s="1" t="s">
        <v>723</v>
      </c>
      <c r="K162" s="3">
        <v>2</v>
      </c>
      <c r="L162" s="3">
        <v>400</v>
      </c>
      <c r="M162" s="7">
        <v>43304</v>
      </c>
      <c r="N162" s="1" t="s">
        <v>724</v>
      </c>
      <c r="O162" s="1" t="s">
        <v>876</v>
      </c>
      <c r="P162" s="1" t="s">
        <v>1204</v>
      </c>
      <c r="Q162" s="1" t="s">
        <v>877</v>
      </c>
      <c r="R162" s="1" t="s">
        <v>728</v>
      </c>
      <c r="S162" s="8">
        <v>461735</v>
      </c>
      <c r="T162" s="8">
        <v>1702.11</v>
      </c>
      <c r="U162" s="1" t="s">
        <v>878</v>
      </c>
    </row>
    <row r="163" s="1" customFormat="1" spans="1:21">
      <c r="A163" s="6">
        <v>43304.5085416667</v>
      </c>
      <c r="B163" s="3">
        <v>86718</v>
      </c>
      <c r="C163" s="3">
        <v>343</v>
      </c>
      <c r="D163" s="1" t="s">
        <v>240</v>
      </c>
      <c r="E163" s="1" t="s">
        <v>1202</v>
      </c>
      <c r="F163" s="1" t="s">
        <v>1203</v>
      </c>
      <c r="G163" s="3">
        <v>9910835</v>
      </c>
      <c r="H163" s="1" t="s">
        <v>745</v>
      </c>
      <c r="I163" s="1" t="s">
        <v>746</v>
      </c>
      <c r="J163" s="1" t="s">
        <v>723</v>
      </c>
      <c r="K163" s="3">
        <v>1</v>
      </c>
      <c r="L163" s="3">
        <v>400</v>
      </c>
      <c r="M163" s="7">
        <v>43304</v>
      </c>
      <c r="N163" s="1" t="s">
        <v>724</v>
      </c>
      <c r="O163" s="1" t="s">
        <v>876</v>
      </c>
      <c r="P163" s="1" t="s">
        <v>156</v>
      </c>
      <c r="Q163" s="1" t="s">
        <v>877</v>
      </c>
      <c r="R163" s="1" t="s">
        <v>747</v>
      </c>
      <c r="S163" s="8">
        <v>461735</v>
      </c>
      <c r="T163" s="8">
        <v>2102.11</v>
      </c>
      <c r="U163" s="1" t="s">
        <v>878</v>
      </c>
    </row>
    <row r="164" s="1" customFormat="1" spans="1:21">
      <c r="A164" s="6">
        <v>43304.5084722222</v>
      </c>
      <c r="B164" s="3">
        <v>86719</v>
      </c>
      <c r="C164" s="3">
        <v>56</v>
      </c>
      <c r="D164" s="1" t="s">
        <v>245</v>
      </c>
      <c r="E164" s="1" t="s">
        <v>1205</v>
      </c>
      <c r="F164" s="1" t="s">
        <v>1113</v>
      </c>
      <c r="G164" s="3">
        <v>9910833</v>
      </c>
      <c r="H164" s="1" t="s">
        <v>721</v>
      </c>
      <c r="I164" s="1" t="s">
        <v>722</v>
      </c>
      <c r="J164" s="1" t="s">
        <v>723</v>
      </c>
      <c r="K164" s="3">
        <v>1</v>
      </c>
      <c r="L164" s="3">
        <v>200</v>
      </c>
      <c r="M164" s="7">
        <v>43304</v>
      </c>
      <c r="N164" s="1" t="s">
        <v>724</v>
      </c>
      <c r="O164" s="1" t="s">
        <v>796</v>
      </c>
      <c r="P164" s="1" t="s">
        <v>1206</v>
      </c>
      <c r="Q164" s="1" t="s">
        <v>798</v>
      </c>
      <c r="R164" s="1" t="s">
        <v>728</v>
      </c>
      <c r="S164" s="8">
        <v>440497</v>
      </c>
      <c r="T164" s="8">
        <v>700.99</v>
      </c>
      <c r="U164" s="1" t="s">
        <v>799</v>
      </c>
    </row>
    <row r="165" s="1" customFormat="1" spans="1:21">
      <c r="A165" s="6">
        <v>43304.507650463</v>
      </c>
      <c r="B165" s="3">
        <v>86717</v>
      </c>
      <c r="C165" s="3">
        <v>343</v>
      </c>
      <c r="D165" s="1" t="s">
        <v>240</v>
      </c>
      <c r="E165" s="1" t="s">
        <v>1202</v>
      </c>
      <c r="F165" s="1" t="s">
        <v>1203</v>
      </c>
      <c r="G165" s="3">
        <v>9910834</v>
      </c>
      <c r="H165" s="1" t="s">
        <v>741</v>
      </c>
      <c r="I165" s="1" t="s">
        <v>722</v>
      </c>
      <c r="J165" s="1" t="s">
        <v>742</v>
      </c>
      <c r="K165" s="3">
        <v>2</v>
      </c>
      <c r="L165" s="3">
        <v>400</v>
      </c>
      <c r="M165" s="7">
        <v>43304</v>
      </c>
      <c r="N165" s="1" t="s">
        <v>724</v>
      </c>
      <c r="O165" s="1" t="s">
        <v>876</v>
      </c>
      <c r="P165" s="1" t="s">
        <v>156</v>
      </c>
      <c r="Q165" s="1" t="s">
        <v>877</v>
      </c>
      <c r="R165" s="1" t="s">
        <v>744</v>
      </c>
      <c r="S165" s="8">
        <v>461735</v>
      </c>
      <c r="T165" s="8">
        <v>2502.11</v>
      </c>
      <c r="U165" s="1" t="s">
        <v>878</v>
      </c>
    </row>
    <row r="166" s="1" customFormat="1" spans="1:21">
      <c r="A166" s="6">
        <v>43304.5027777778</v>
      </c>
      <c r="B166" s="3">
        <v>86716</v>
      </c>
      <c r="C166" s="3">
        <v>514</v>
      </c>
      <c r="D166" s="1" t="s">
        <v>250</v>
      </c>
      <c r="E166" s="1" t="s">
        <v>1207</v>
      </c>
      <c r="F166" s="1" t="s">
        <v>1208</v>
      </c>
      <c r="G166" s="3">
        <v>9910833</v>
      </c>
      <c r="H166" s="1" t="s">
        <v>721</v>
      </c>
      <c r="I166" s="1" t="s">
        <v>722</v>
      </c>
      <c r="J166" s="1" t="s">
        <v>723</v>
      </c>
      <c r="K166" s="3">
        <v>1</v>
      </c>
      <c r="L166" s="3">
        <v>200</v>
      </c>
      <c r="M166" s="7">
        <v>43304</v>
      </c>
      <c r="N166" s="1" t="s">
        <v>724</v>
      </c>
      <c r="O166" s="1" t="s">
        <v>1007</v>
      </c>
      <c r="P166" s="1" t="s">
        <v>1209</v>
      </c>
      <c r="Q166" s="1" t="s">
        <v>1009</v>
      </c>
      <c r="R166" s="1" t="s">
        <v>728</v>
      </c>
      <c r="S166" s="8">
        <v>453182</v>
      </c>
      <c r="T166" s="8">
        <v>585.69</v>
      </c>
      <c r="U166" s="1" t="s">
        <v>1010</v>
      </c>
    </row>
    <row r="167" s="1" customFormat="1" spans="1:21">
      <c r="A167" s="6">
        <v>43304.5009722222</v>
      </c>
      <c r="B167" s="3">
        <v>86715</v>
      </c>
      <c r="C167" s="3">
        <v>514</v>
      </c>
      <c r="D167" s="1" t="s">
        <v>250</v>
      </c>
      <c r="E167" s="1" t="s">
        <v>1210</v>
      </c>
      <c r="F167" s="1" t="s">
        <v>1211</v>
      </c>
      <c r="G167" s="3">
        <v>9910833</v>
      </c>
      <c r="H167" s="1" t="s">
        <v>721</v>
      </c>
      <c r="I167" s="1" t="s">
        <v>722</v>
      </c>
      <c r="J167" s="1" t="s">
        <v>723</v>
      </c>
      <c r="K167" s="3">
        <v>6</v>
      </c>
      <c r="L167" s="3">
        <v>1200</v>
      </c>
      <c r="M167" s="7">
        <v>43304</v>
      </c>
      <c r="N167" s="1" t="s">
        <v>724</v>
      </c>
      <c r="O167" s="1" t="s">
        <v>1007</v>
      </c>
      <c r="P167" s="1" t="s">
        <v>1212</v>
      </c>
      <c r="Q167" s="1" t="s">
        <v>1009</v>
      </c>
      <c r="R167" s="1" t="s">
        <v>728</v>
      </c>
      <c r="S167" s="8">
        <v>375009</v>
      </c>
      <c r="T167" s="8">
        <v>1286.63</v>
      </c>
      <c r="U167" s="1" t="s">
        <v>1010</v>
      </c>
    </row>
    <row r="168" s="1" customFormat="1" spans="1:21">
      <c r="A168" s="6">
        <v>43304.4975810185</v>
      </c>
      <c r="B168" s="3">
        <v>86714</v>
      </c>
      <c r="C168" s="3">
        <v>578</v>
      </c>
      <c r="D168" s="1" t="s">
        <v>237</v>
      </c>
      <c r="E168" s="1" t="s">
        <v>1213</v>
      </c>
      <c r="F168" s="1" t="s">
        <v>1214</v>
      </c>
      <c r="G168" s="3">
        <v>9910872</v>
      </c>
      <c r="H168" s="1" t="s">
        <v>766</v>
      </c>
      <c r="I168" s="1" t="s">
        <v>767</v>
      </c>
      <c r="J168" s="1" t="s">
        <v>742</v>
      </c>
      <c r="K168" s="3">
        <v>1</v>
      </c>
      <c r="L168" s="3">
        <v>1000</v>
      </c>
      <c r="M168" s="7">
        <v>43304</v>
      </c>
      <c r="N168" s="1" t="s">
        <v>724</v>
      </c>
      <c r="O168" s="1" t="s">
        <v>768</v>
      </c>
      <c r="P168" s="1" t="s">
        <v>769</v>
      </c>
      <c r="Q168" s="1" t="s">
        <v>770</v>
      </c>
      <c r="R168" s="1" t="s">
        <v>771</v>
      </c>
      <c r="S168" s="8">
        <v>548019</v>
      </c>
      <c r="T168" s="8">
        <v>1144.66</v>
      </c>
      <c r="U168" s="1" t="s">
        <v>772</v>
      </c>
    </row>
    <row r="169" s="1" customFormat="1" spans="1:21">
      <c r="A169" s="6">
        <v>43304.4957060185</v>
      </c>
      <c r="B169" s="3">
        <v>86712</v>
      </c>
      <c r="C169" s="3">
        <v>570</v>
      </c>
      <c r="D169" s="1" t="s">
        <v>241</v>
      </c>
      <c r="E169" s="1" t="s">
        <v>1215</v>
      </c>
      <c r="F169" s="1" t="s">
        <v>1216</v>
      </c>
      <c r="G169" s="3">
        <v>9910833</v>
      </c>
      <c r="H169" s="1" t="s">
        <v>721</v>
      </c>
      <c r="I169" s="1" t="s">
        <v>722</v>
      </c>
      <c r="J169" s="1" t="s">
        <v>723</v>
      </c>
      <c r="K169" s="3">
        <v>1</v>
      </c>
      <c r="L169" s="3">
        <v>200</v>
      </c>
      <c r="M169" s="7">
        <v>43304</v>
      </c>
      <c r="N169" s="1" t="s">
        <v>724</v>
      </c>
      <c r="O169" s="1" t="s">
        <v>941</v>
      </c>
      <c r="P169" s="1" t="s">
        <v>1217</v>
      </c>
      <c r="Q169" s="1" t="s">
        <v>943</v>
      </c>
      <c r="R169" s="1" t="s">
        <v>728</v>
      </c>
      <c r="S169" s="8">
        <v>464744</v>
      </c>
      <c r="T169" s="8">
        <v>354.05</v>
      </c>
      <c r="U169" s="1" t="s">
        <v>944</v>
      </c>
    </row>
    <row r="170" s="1" customFormat="1" spans="1:21">
      <c r="A170" s="6">
        <v>43304.49375</v>
      </c>
      <c r="B170" s="3">
        <v>86713</v>
      </c>
      <c r="C170" s="3">
        <v>578</v>
      </c>
      <c r="D170" s="1" t="s">
        <v>237</v>
      </c>
      <c r="E170" s="1" t="s">
        <v>1218</v>
      </c>
      <c r="F170" s="1" t="s">
        <v>1219</v>
      </c>
      <c r="G170" s="3">
        <v>9910832</v>
      </c>
      <c r="H170" s="1" t="s">
        <v>730</v>
      </c>
      <c r="I170" s="1" t="s">
        <v>722</v>
      </c>
      <c r="J170" s="1" t="s">
        <v>723</v>
      </c>
      <c r="K170" s="3">
        <v>1</v>
      </c>
      <c r="L170" s="3">
        <v>200</v>
      </c>
      <c r="M170" s="7">
        <v>43304</v>
      </c>
      <c r="N170" s="1" t="s">
        <v>724</v>
      </c>
      <c r="O170" s="1" t="s">
        <v>768</v>
      </c>
      <c r="P170" s="1" t="s">
        <v>1220</v>
      </c>
      <c r="Q170" s="1" t="s">
        <v>770</v>
      </c>
      <c r="R170" s="1" t="s">
        <v>731</v>
      </c>
      <c r="S170" s="8">
        <v>549112</v>
      </c>
      <c r="T170" s="8">
        <v>361.7</v>
      </c>
      <c r="U170" s="1" t="s">
        <v>772</v>
      </c>
    </row>
    <row r="171" s="1" customFormat="1" spans="1:21">
      <c r="A171" s="6">
        <v>43304.4921064815</v>
      </c>
      <c r="B171" s="3">
        <v>86711</v>
      </c>
      <c r="C171" s="3">
        <v>578</v>
      </c>
      <c r="D171" s="1" t="s">
        <v>237</v>
      </c>
      <c r="E171" s="1" t="s">
        <v>1218</v>
      </c>
      <c r="F171" s="1" t="s">
        <v>1219</v>
      </c>
      <c r="G171" s="3">
        <v>9910833</v>
      </c>
      <c r="H171" s="1" t="s">
        <v>721</v>
      </c>
      <c r="I171" s="1" t="s">
        <v>722</v>
      </c>
      <c r="J171" s="1" t="s">
        <v>723</v>
      </c>
      <c r="K171" s="3">
        <v>2</v>
      </c>
      <c r="L171" s="3">
        <v>400</v>
      </c>
      <c r="M171" s="7">
        <v>43304</v>
      </c>
      <c r="N171" s="1" t="s">
        <v>724</v>
      </c>
      <c r="O171" s="1" t="s">
        <v>768</v>
      </c>
      <c r="P171" s="1" t="s">
        <v>1221</v>
      </c>
      <c r="Q171" s="1" t="s">
        <v>770</v>
      </c>
      <c r="R171" s="1" t="s">
        <v>728</v>
      </c>
      <c r="S171" s="8">
        <v>549112</v>
      </c>
      <c r="T171" s="8">
        <v>761.7</v>
      </c>
      <c r="U171" s="1" t="s">
        <v>772</v>
      </c>
    </row>
    <row r="172" s="1" customFormat="1" spans="1:21">
      <c r="A172" s="6">
        <v>43304.491087963</v>
      </c>
      <c r="B172" s="3">
        <v>86710</v>
      </c>
      <c r="C172" s="3">
        <v>578</v>
      </c>
      <c r="D172" s="1" t="s">
        <v>237</v>
      </c>
      <c r="E172" s="1" t="s">
        <v>1222</v>
      </c>
      <c r="F172" s="1" t="s">
        <v>1223</v>
      </c>
      <c r="G172" s="3">
        <v>9910892</v>
      </c>
      <c r="H172" s="1" t="s">
        <v>787</v>
      </c>
      <c r="I172" s="1" t="s">
        <v>788</v>
      </c>
      <c r="J172" s="1" t="s">
        <v>789</v>
      </c>
      <c r="K172" s="3">
        <v>1</v>
      </c>
      <c r="L172" s="3">
        <v>1000</v>
      </c>
      <c r="M172" s="7">
        <v>43304</v>
      </c>
      <c r="N172" s="1" t="s">
        <v>724</v>
      </c>
      <c r="O172" s="1" t="s">
        <v>768</v>
      </c>
      <c r="P172" s="1" t="s">
        <v>1224</v>
      </c>
      <c r="Q172" s="1" t="s">
        <v>770</v>
      </c>
      <c r="R172" s="1" t="s">
        <v>792</v>
      </c>
      <c r="S172" s="8">
        <v>642308</v>
      </c>
      <c r="T172" s="8">
        <v>1122.48</v>
      </c>
      <c r="U172" s="1" t="s">
        <v>772</v>
      </c>
    </row>
    <row r="173" s="1" customFormat="1" spans="1:21">
      <c r="A173" s="6">
        <v>43304.4895023148</v>
      </c>
      <c r="B173" s="3">
        <v>86709</v>
      </c>
      <c r="C173" s="3">
        <v>578</v>
      </c>
      <c r="D173" s="1" t="s">
        <v>237</v>
      </c>
      <c r="E173" s="1" t="s">
        <v>1222</v>
      </c>
      <c r="F173" s="1" t="s">
        <v>1223</v>
      </c>
      <c r="G173" s="3">
        <v>9910833</v>
      </c>
      <c r="H173" s="1" t="s">
        <v>721</v>
      </c>
      <c r="I173" s="1" t="s">
        <v>722</v>
      </c>
      <c r="J173" s="1" t="s">
        <v>723</v>
      </c>
      <c r="K173" s="3">
        <v>1</v>
      </c>
      <c r="L173" s="3">
        <v>200</v>
      </c>
      <c r="M173" s="7">
        <v>43304</v>
      </c>
      <c r="N173" s="1" t="s">
        <v>724</v>
      </c>
      <c r="O173" s="1" t="s">
        <v>768</v>
      </c>
      <c r="P173" s="1" t="s">
        <v>1224</v>
      </c>
      <c r="Q173" s="1" t="s">
        <v>770</v>
      </c>
      <c r="R173" s="1" t="s">
        <v>728</v>
      </c>
      <c r="S173" s="8">
        <v>642308</v>
      </c>
      <c r="T173" s="8">
        <v>1322.48</v>
      </c>
      <c r="U173" s="1" t="s">
        <v>772</v>
      </c>
    </row>
    <row r="174" s="1" customFormat="1" spans="1:21">
      <c r="A174" s="6">
        <v>43304.4859490741</v>
      </c>
      <c r="B174" s="3">
        <v>86708</v>
      </c>
      <c r="C174" s="3">
        <v>578</v>
      </c>
      <c r="D174" s="1" t="s">
        <v>237</v>
      </c>
      <c r="E174" s="1" t="s">
        <v>1225</v>
      </c>
      <c r="F174" s="1" t="s">
        <v>1226</v>
      </c>
      <c r="G174" s="3">
        <v>9910833</v>
      </c>
      <c r="H174" s="1" t="s">
        <v>721</v>
      </c>
      <c r="I174" s="1" t="s">
        <v>722</v>
      </c>
      <c r="J174" s="1" t="s">
        <v>723</v>
      </c>
      <c r="K174" s="3">
        <v>1</v>
      </c>
      <c r="L174" s="3">
        <v>200</v>
      </c>
      <c r="M174" s="7">
        <v>43304</v>
      </c>
      <c r="N174" s="1" t="s">
        <v>724</v>
      </c>
      <c r="O174" s="1" t="s">
        <v>768</v>
      </c>
      <c r="P174" s="1" t="s">
        <v>1227</v>
      </c>
      <c r="Q174" s="1" t="s">
        <v>770</v>
      </c>
      <c r="R174" s="1" t="s">
        <v>728</v>
      </c>
      <c r="S174" s="8">
        <v>432585</v>
      </c>
      <c r="T174" s="8">
        <v>242.26</v>
      </c>
      <c r="U174" s="1" t="s">
        <v>772</v>
      </c>
    </row>
    <row r="175" s="1" customFormat="1" spans="1:21">
      <c r="A175" s="6">
        <v>43304.4847685185</v>
      </c>
      <c r="B175" s="3">
        <v>86707</v>
      </c>
      <c r="C175" s="3">
        <v>514</v>
      </c>
      <c r="D175" s="1" t="s">
        <v>250</v>
      </c>
      <c r="E175" s="1" t="s">
        <v>1228</v>
      </c>
      <c r="F175" s="1" t="s">
        <v>1229</v>
      </c>
      <c r="G175" s="3">
        <v>9910832</v>
      </c>
      <c r="H175" s="1" t="s">
        <v>730</v>
      </c>
      <c r="I175" s="1" t="s">
        <v>722</v>
      </c>
      <c r="J175" s="1" t="s">
        <v>723</v>
      </c>
      <c r="K175" s="3">
        <v>2</v>
      </c>
      <c r="L175" s="3">
        <v>400</v>
      </c>
      <c r="M175" s="7">
        <v>43304</v>
      </c>
      <c r="N175" s="1" t="s">
        <v>724</v>
      </c>
      <c r="O175" s="1" t="s">
        <v>1007</v>
      </c>
      <c r="P175" s="1" t="s">
        <v>1230</v>
      </c>
      <c r="Q175" s="1" t="s">
        <v>1009</v>
      </c>
      <c r="R175" s="1" t="s">
        <v>731</v>
      </c>
      <c r="S175" s="8">
        <v>746595</v>
      </c>
      <c r="T175" s="8">
        <v>431.63</v>
      </c>
      <c r="U175" s="1" t="s">
        <v>1010</v>
      </c>
    </row>
    <row r="176" s="1" customFormat="1" spans="1:21">
      <c r="A176" s="6">
        <v>43304.4834490741</v>
      </c>
      <c r="B176" s="3">
        <v>86705</v>
      </c>
      <c r="C176" s="3">
        <v>570</v>
      </c>
      <c r="D176" s="1" t="s">
        <v>241</v>
      </c>
      <c r="E176" s="1" t="s">
        <v>1231</v>
      </c>
      <c r="F176" s="1" t="s">
        <v>1232</v>
      </c>
      <c r="G176" s="3">
        <v>9910833</v>
      </c>
      <c r="H176" s="1" t="s">
        <v>721</v>
      </c>
      <c r="I176" s="1" t="s">
        <v>722</v>
      </c>
      <c r="J176" s="1" t="s">
        <v>723</v>
      </c>
      <c r="K176" s="3">
        <v>1</v>
      </c>
      <c r="L176" s="3">
        <v>200</v>
      </c>
      <c r="M176" s="7">
        <v>43304</v>
      </c>
      <c r="N176" s="1" t="s">
        <v>724</v>
      </c>
      <c r="O176" s="1" t="s">
        <v>941</v>
      </c>
      <c r="P176" s="1" t="s">
        <v>1233</v>
      </c>
      <c r="Q176" s="1" t="s">
        <v>943</v>
      </c>
      <c r="R176" s="1" t="s">
        <v>728</v>
      </c>
      <c r="S176" s="8">
        <v>3437004</v>
      </c>
      <c r="T176" s="8">
        <v>337.34</v>
      </c>
      <c r="U176" s="1" t="s">
        <v>944</v>
      </c>
    </row>
    <row r="177" s="1" customFormat="1" spans="1:21">
      <c r="A177" s="6">
        <v>43304.4809143519</v>
      </c>
      <c r="B177" s="3">
        <v>86706</v>
      </c>
      <c r="C177" s="3">
        <v>343</v>
      </c>
      <c r="D177" s="1" t="s">
        <v>240</v>
      </c>
      <c r="E177" s="1" t="s">
        <v>1234</v>
      </c>
      <c r="F177" s="1" t="s">
        <v>1235</v>
      </c>
      <c r="G177" s="3">
        <v>9910835</v>
      </c>
      <c r="H177" s="1" t="s">
        <v>745</v>
      </c>
      <c r="I177" s="1" t="s">
        <v>746</v>
      </c>
      <c r="J177" s="1" t="s">
        <v>723</v>
      </c>
      <c r="K177" s="3">
        <v>1</v>
      </c>
      <c r="L177" s="3">
        <v>400</v>
      </c>
      <c r="M177" s="7">
        <v>43304</v>
      </c>
      <c r="N177" s="1" t="s">
        <v>724</v>
      </c>
      <c r="O177" s="1" t="s">
        <v>876</v>
      </c>
      <c r="P177" s="1" t="s">
        <v>1236</v>
      </c>
      <c r="Q177" s="1" t="s">
        <v>877</v>
      </c>
      <c r="R177" s="1" t="s">
        <v>747</v>
      </c>
      <c r="S177" s="8">
        <v>822258</v>
      </c>
      <c r="T177" s="8">
        <v>1505.4</v>
      </c>
      <c r="U177" s="1" t="s">
        <v>878</v>
      </c>
    </row>
    <row r="178" s="1" customFormat="1" spans="1:21">
      <c r="A178" s="6">
        <v>43304.4804398148</v>
      </c>
      <c r="B178" s="3">
        <v>86704</v>
      </c>
      <c r="C178" s="3">
        <v>343</v>
      </c>
      <c r="D178" s="1" t="s">
        <v>240</v>
      </c>
      <c r="E178" s="1" t="s">
        <v>1234</v>
      </c>
      <c r="F178" s="1" t="s">
        <v>1235</v>
      </c>
      <c r="G178" s="3">
        <v>9910892</v>
      </c>
      <c r="H178" s="1" t="s">
        <v>787</v>
      </c>
      <c r="I178" s="1" t="s">
        <v>788</v>
      </c>
      <c r="J178" s="1" t="s">
        <v>789</v>
      </c>
      <c r="K178" s="3">
        <v>2</v>
      </c>
      <c r="L178" s="3">
        <v>2000</v>
      </c>
      <c r="M178" s="7">
        <v>43304</v>
      </c>
      <c r="N178" s="1" t="s">
        <v>724</v>
      </c>
      <c r="O178" s="1" t="s">
        <v>876</v>
      </c>
      <c r="P178" s="1" t="s">
        <v>1236</v>
      </c>
      <c r="Q178" s="1" t="s">
        <v>877</v>
      </c>
      <c r="R178" s="1" t="s">
        <v>792</v>
      </c>
      <c r="S178" s="8">
        <v>822258</v>
      </c>
      <c r="T178" s="8">
        <v>3505.4</v>
      </c>
      <c r="U178" s="1" t="s">
        <v>878</v>
      </c>
    </row>
    <row r="179" s="1" customFormat="1" spans="1:21">
      <c r="A179" s="6">
        <v>43304.4793171296</v>
      </c>
      <c r="B179" s="3">
        <v>86703</v>
      </c>
      <c r="C179" s="3">
        <v>343</v>
      </c>
      <c r="D179" s="1" t="s">
        <v>240</v>
      </c>
      <c r="E179" s="1" t="s">
        <v>1234</v>
      </c>
      <c r="F179" s="1" t="s">
        <v>1235</v>
      </c>
      <c r="G179" s="3">
        <v>9910872</v>
      </c>
      <c r="H179" s="1" t="s">
        <v>766</v>
      </c>
      <c r="I179" s="1" t="s">
        <v>767</v>
      </c>
      <c r="J179" s="1" t="s">
        <v>742</v>
      </c>
      <c r="K179" s="3">
        <v>1</v>
      </c>
      <c r="L179" s="3">
        <v>1000</v>
      </c>
      <c r="M179" s="7">
        <v>43304</v>
      </c>
      <c r="N179" s="1" t="s">
        <v>724</v>
      </c>
      <c r="O179" s="1" t="s">
        <v>876</v>
      </c>
      <c r="P179" s="1" t="s">
        <v>1236</v>
      </c>
      <c r="Q179" s="1" t="s">
        <v>877</v>
      </c>
      <c r="R179" s="1" t="s">
        <v>771</v>
      </c>
      <c r="S179" s="8">
        <v>822258</v>
      </c>
      <c r="T179" s="8">
        <v>4505.4</v>
      </c>
      <c r="U179" s="1" t="s">
        <v>878</v>
      </c>
    </row>
    <row r="180" s="1" customFormat="1" spans="1:21">
      <c r="A180" s="6">
        <v>43304.478900463</v>
      </c>
      <c r="B180" s="3">
        <v>86702</v>
      </c>
      <c r="C180" s="3">
        <v>587</v>
      </c>
      <c r="D180" s="1" t="s">
        <v>252</v>
      </c>
      <c r="E180" s="1" t="s">
        <v>1237</v>
      </c>
      <c r="F180" s="1" t="s">
        <v>1238</v>
      </c>
      <c r="G180" s="3">
        <v>9910834</v>
      </c>
      <c r="H180" s="1" t="s">
        <v>741</v>
      </c>
      <c r="I180" s="1" t="s">
        <v>722</v>
      </c>
      <c r="J180" s="1" t="s">
        <v>742</v>
      </c>
      <c r="K180" s="3">
        <v>4</v>
      </c>
      <c r="L180" s="3">
        <v>800</v>
      </c>
      <c r="M180" s="7">
        <v>43303</v>
      </c>
      <c r="N180" s="1" t="s">
        <v>724</v>
      </c>
      <c r="O180" s="1" t="s">
        <v>1239</v>
      </c>
      <c r="P180" s="1" t="s">
        <v>1240</v>
      </c>
      <c r="Q180" s="1" t="s">
        <v>1241</v>
      </c>
      <c r="R180" s="1" t="s">
        <v>744</v>
      </c>
      <c r="S180" s="8">
        <v>3517189</v>
      </c>
      <c r="T180" s="8">
        <v>866.94</v>
      </c>
      <c r="U180" s="1" t="s">
        <v>1242</v>
      </c>
    </row>
    <row r="181" s="1" customFormat="1" spans="1:21">
      <c r="A181" s="6">
        <v>43304.4787037037</v>
      </c>
      <c r="B181" s="3">
        <v>86701</v>
      </c>
      <c r="C181" s="3">
        <v>343</v>
      </c>
      <c r="D181" s="1" t="s">
        <v>240</v>
      </c>
      <c r="E181" s="1" t="s">
        <v>1243</v>
      </c>
      <c r="F181" s="1" t="s">
        <v>1244</v>
      </c>
      <c r="G181" s="3">
        <v>9910872</v>
      </c>
      <c r="H181" s="1" t="s">
        <v>766</v>
      </c>
      <c r="I181" s="1" t="s">
        <v>767</v>
      </c>
      <c r="J181" s="1" t="s">
        <v>742</v>
      </c>
      <c r="K181" s="3">
        <v>1</v>
      </c>
      <c r="L181" s="3">
        <v>1000</v>
      </c>
      <c r="M181" s="7">
        <v>43304</v>
      </c>
      <c r="N181" s="1" t="s">
        <v>724</v>
      </c>
      <c r="O181" s="1" t="s">
        <v>876</v>
      </c>
      <c r="P181" s="1" t="s">
        <v>1245</v>
      </c>
      <c r="Q181" s="1" t="s">
        <v>877</v>
      </c>
      <c r="R181" s="1" t="s">
        <v>771</v>
      </c>
      <c r="S181" s="8">
        <v>355024</v>
      </c>
      <c r="T181" s="8">
        <v>1188.85</v>
      </c>
      <c r="U181" s="1" t="s">
        <v>878</v>
      </c>
    </row>
    <row r="182" s="1" customFormat="1" spans="1:21">
      <c r="A182" s="6">
        <v>43304.4783449074</v>
      </c>
      <c r="B182" s="3">
        <v>86700</v>
      </c>
      <c r="C182" s="3">
        <v>587</v>
      </c>
      <c r="D182" s="1" t="s">
        <v>252</v>
      </c>
      <c r="E182" s="1" t="s">
        <v>1246</v>
      </c>
      <c r="F182" s="1" t="s">
        <v>1247</v>
      </c>
      <c r="G182" s="3">
        <v>9910892</v>
      </c>
      <c r="H182" s="1" t="s">
        <v>787</v>
      </c>
      <c r="I182" s="1" t="s">
        <v>788</v>
      </c>
      <c r="J182" s="1" t="s">
        <v>789</v>
      </c>
      <c r="K182" s="3">
        <v>1</v>
      </c>
      <c r="L182" s="3">
        <v>1000</v>
      </c>
      <c r="M182" s="7">
        <v>43303</v>
      </c>
      <c r="N182" s="1" t="s">
        <v>724</v>
      </c>
      <c r="O182" s="1" t="s">
        <v>1239</v>
      </c>
      <c r="P182" s="1" t="s">
        <v>1248</v>
      </c>
      <c r="Q182" s="1" t="s">
        <v>1241</v>
      </c>
      <c r="R182" s="1" t="s">
        <v>792</v>
      </c>
      <c r="S182" s="8">
        <v>3129569</v>
      </c>
      <c r="T182" s="8">
        <v>1192.09</v>
      </c>
      <c r="U182" s="1" t="s">
        <v>1242</v>
      </c>
    </row>
    <row r="183" s="1" customFormat="1" spans="1:21">
      <c r="A183" s="6">
        <v>43304.4773148148</v>
      </c>
      <c r="B183" s="3">
        <v>86698</v>
      </c>
      <c r="C183" s="3">
        <v>587</v>
      </c>
      <c r="D183" s="1" t="s">
        <v>252</v>
      </c>
      <c r="E183" s="1" t="s">
        <v>1249</v>
      </c>
      <c r="F183" s="1" t="s">
        <v>1250</v>
      </c>
      <c r="G183" s="3">
        <v>9910832</v>
      </c>
      <c r="H183" s="1" t="s">
        <v>730</v>
      </c>
      <c r="I183" s="1" t="s">
        <v>722</v>
      </c>
      <c r="J183" s="1" t="s">
        <v>723</v>
      </c>
      <c r="K183" s="3">
        <v>2</v>
      </c>
      <c r="L183" s="3">
        <v>400</v>
      </c>
      <c r="M183" s="7">
        <v>43303</v>
      </c>
      <c r="N183" s="1" t="s">
        <v>724</v>
      </c>
      <c r="O183" s="1" t="s">
        <v>1239</v>
      </c>
      <c r="P183" s="1" t="s">
        <v>1251</v>
      </c>
      <c r="Q183" s="1" t="s">
        <v>1241</v>
      </c>
      <c r="R183" s="1" t="s">
        <v>731</v>
      </c>
      <c r="S183" s="8">
        <v>693657</v>
      </c>
      <c r="T183" s="8">
        <v>540.92</v>
      </c>
      <c r="U183" s="1" t="s">
        <v>1242</v>
      </c>
    </row>
    <row r="184" s="1" customFormat="1" spans="1:21">
      <c r="A184" s="6">
        <v>43304.4771527778</v>
      </c>
      <c r="B184" s="3">
        <v>86699</v>
      </c>
      <c r="C184" s="3">
        <v>343</v>
      </c>
      <c r="D184" s="1" t="s">
        <v>240</v>
      </c>
      <c r="E184" s="1" t="s">
        <v>1243</v>
      </c>
      <c r="F184" s="1" t="s">
        <v>1244</v>
      </c>
      <c r="G184" s="3">
        <v>9910834</v>
      </c>
      <c r="H184" s="1" t="s">
        <v>741</v>
      </c>
      <c r="I184" s="1" t="s">
        <v>722</v>
      </c>
      <c r="J184" s="1" t="s">
        <v>742</v>
      </c>
      <c r="K184" s="3">
        <v>2</v>
      </c>
      <c r="L184" s="3">
        <v>400</v>
      </c>
      <c r="M184" s="7">
        <v>43304</v>
      </c>
      <c r="N184" s="1" t="s">
        <v>724</v>
      </c>
      <c r="O184" s="1" t="s">
        <v>876</v>
      </c>
      <c r="P184" s="1" t="s">
        <v>1245</v>
      </c>
      <c r="Q184" s="1" t="s">
        <v>877</v>
      </c>
      <c r="R184" s="1" t="s">
        <v>744</v>
      </c>
      <c r="S184" s="8">
        <v>355024</v>
      </c>
      <c r="T184" s="8">
        <v>1588.85</v>
      </c>
      <c r="U184" s="1" t="s">
        <v>878</v>
      </c>
    </row>
    <row r="185" s="1" customFormat="1" spans="1:21">
      <c r="A185" s="6">
        <v>43304.4766087963</v>
      </c>
      <c r="B185" s="3">
        <v>86697</v>
      </c>
      <c r="C185" s="3">
        <v>587</v>
      </c>
      <c r="D185" s="1" t="s">
        <v>252</v>
      </c>
      <c r="E185" s="1" t="s">
        <v>1252</v>
      </c>
      <c r="F185" s="1" t="s">
        <v>1253</v>
      </c>
      <c r="G185" s="3">
        <v>9910833</v>
      </c>
      <c r="H185" s="1" t="s">
        <v>721</v>
      </c>
      <c r="I185" s="1" t="s">
        <v>722</v>
      </c>
      <c r="J185" s="1" t="s">
        <v>723</v>
      </c>
      <c r="K185" s="3">
        <v>1</v>
      </c>
      <c r="L185" s="3">
        <v>200</v>
      </c>
      <c r="M185" s="7">
        <v>43303</v>
      </c>
      <c r="N185" s="1" t="s">
        <v>724</v>
      </c>
      <c r="O185" s="1" t="s">
        <v>1239</v>
      </c>
      <c r="P185" s="1" t="s">
        <v>1254</v>
      </c>
      <c r="Q185" s="1" t="s">
        <v>1241</v>
      </c>
      <c r="R185" s="1" t="s">
        <v>728</v>
      </c>
      <c r="S185" s="8">
        <v>693678</v>
      </c>
      <c r="T185" s="8">
        <v>230.35</v>
      </c>
      <c r="U185" s="1" t="s">
        <v>1242</v>
      </c>
    </row>
    <row r="186" s="1" customFormat="1" spans="1:21">
      <c r="A186" s="6">
        <v>43304.4756712963</v>
      </c>
      <c r="B186" s="3">
        <v>86696</v>
      </c>
      <c r="C186" s="3">
        <v>587</v>
      </c>
      <c r="D186" s="1" t="s">
        <v>252</v>
      </c>
      <c r="E186" s="1" t="s">
        <v>1252</v>
      </c>
      <c r="F186" s="1" t="s">
        <v>1253</v>
      </c>
      <c r="G186" s="3">
        <v>9910852</v>
      </c>
      <c r="H186" s="1" t="s">
        <v>840</v>
      </c>
      <c r="I186" s="1" t="s">
        <v>746</v>
      </c>
      <c r="J186" s="1" t="s">
        <v>841</v>
      </c>
      <c r="K186" s="3">
        <v>1</v>
      </c>
      <c r="L186" s="3">
        <v>400</v>
      </c>
      <c r="M186" s="7">
        <v>43303</v>
      </c>
      <c r="N186" s="1" t="s">
        <v>724</v>
      </c>
      <c r="O186" s="1" t="s">
        <v>1239</v>
      </c>
      <c r="P186" s="1" t="s">
        <v>1255</v>
      </c>
      <c r="Q186" s="1" t="s">
        <v>1241</v>
      </c>
      <c r="R186" s="1" t="s">
        <v>845</v>
      </c>
      <c r="S186" s="8">
        <v>693678</v>
      </c>
      <c r="T186" s="8">
        <v>630.35</v>
      </c>
      <c r="U186" s="1" t="s">
        <v>1242</v>
      </c>
    </row>
    <row r="187" s="1" customFormat="1" spans="1:21">
      <c r="A187" s="6">
        <v>43304.4748611111</v>
      </c>
      <c r="B187" s="3">
        <v>86695</v>
      </c>
      <c r="C187" s="3">
        <v>587</v>
      </c>
      <c r="D187" s="1" t="s">
        <v>252</v>
      </c>
      <c r="E187" s="1" t="s">
        <v>1256</v>
      </c>
      <c r="F187" s="1" t="s">
        <v>1257</v>
      </c>
      <c r="G187" s="3">
        <v>9910852</v>
      </c>
      <c r="H187" s="1" t="s">
        <v>840</v>
      </c>
      <c r="I187" s="1" t="s">
        <v>746</v>
      </c>
      <c r="J187" s="1" t="s">
        <v>841</v>
      </c>
      <c r="K187" s="3">
        <v>2</v>
      </c>
      <c r="L187" s="3">
        <v>800</v>
      </c>
      <c r="M187" s="7">
        <v>43303</v>
      </c>
      <c r="N187" s="1" t="s">
        <v>724</v>
      </c>
      <c r="O187" s="1" t="s">
        <v>1239</v>
      </c>
      <c r="P187" s="1" t="s">
        <v>1258</v>
      </c>
      <c r="Q187" s="1" t="s">
        <v>1241</v>
      </c>
      <c r="R187" s="1" t="s">
        <v>845</v>
      </c>
      <c r="S187" s="8">
        <v>868988</v>
      </c>
      <c r="T187" s="8">
        <v>947.21</v>
      </c>
      <c r="U187" s="1" t="s">
        <v>1242</v>
      </c>
    </row>
    <row r="188" s="1" customFormat="1" spans="1:21">
      <c r="A188" s="6">
        <v>43304.4742824074</v>
      </c>
      <c r="B188" s="3">
        <v>86694</v>
      </c>
      <c r="C188" s="3">
        <v>587</v>
      </c>
      <c r="D188" s="1" t="s">
        <v>252</v>
      </c>
      <c r="E188" s="1" t="s">
        <v>1259</v>
      </c>
      <c r="F188" s="1" t="s">
        <v>1260</v>
      </c>
      <c r="G188" s="3">
        <v>9910832</v>
      </c>
      <c r="H188" s="1" t="s">
        <v>730</v>
      </c>
      <c r="I188" s="1" t="s">
        <v>722</v>
      </c>
      <c r="J188" s="1" t="s">
        <v>723</v>
      </c>
      <c r="K188" s="3">
        <v>1</v>
      </c>
      <c r="L188" s="3">
        <v>200</v>
      </c>
      <c r="M188" s="7">
        <v>43303</v>
      </c>
      <c r="N188" s="1" t="s">
        <v>724</v>
      </c>
      <c r="O188" s="1" t="s">
        <v>1239</v>
      </c>
      <c r="P188" s="1" t="s">
        <v>1261</v>
      </c>
      <c r="Q188" s="1" t="s">
        <v>1241</v>
      </c>
      <c r="R188" s="1" t="s">
        <v>731</v>
      </c>
      <c r="S188" s="8">
        <v>756332</v>
      </c>
      <c r="T188" s="8">
        <v>328.63</v>
      </c>
      <c r="U188" s="1" t="s">
        <v>1242</v>
      </c>
    </row>
    <row r="189" s="1" customFormat="1" spans="1:21">
      <c r="A189" s="6">
        <v>43304.4733333333</v>
      </c>
      <c r="B189" s="3">
        <v>86693</v>
      </c>
      <c r="C189" s="3">
        <v>587</v>
      </c>
      <c r="D189" s="1" t="s">
        <v>252</v>
      </c>
      <c r="E189" s="1" t="s">
        <v>1259</v>
      </c>
      <c r="F189" s="1" t="s">
        <v>1260</v>
      </c>
      <c r="G189" s="3">
        <v>9910835</v>
      </c>
      <c r="H189" s="1" t="s">
        <v>745</v>
      </c>
      <c r="I189" s="1" t="s">
        <v>746</v>
      </c>
      <c r="J189" s="1" t="s">
        <v>723</v>
      </c>
      <c r="K189" s="3">
        <v>1</v>
      </c>
      <c r="L189" s="3">
        <v>400</v>
      </c>
      <c r="M189" s="7">
        <v>43303</v>
      </c>
      <c r="N189" s="1" t="s">
        <v>724</v>
      </c>
      <c r="O189" s="1" t="s">
        <v>1239</v>
      </c>
      <c r="P189" s="1" t="s">
        <v>1262</v>
      </c>
      <c r="Q189" s="1" t="s">
        <v>1241</v>
      </c>
      <c r="R189" s="1" t="s">
        <v>747</v>
      </c>
      <c r="S189" s="8">
        <v>756332</v>
      </c>
      <c r="T189" s="8">
        <v>728.63</v>
      </c>
      <c r="U189" s="1" t="s">
        <v>1242</v>
      </c>
    </row>
    <row r="190" s="1" customFormat="1" spans="1:21">
      <c r="A190" s="6">
        <v>43304.4723032407</v>
      </c>
      <c r="B190" s="3">
        <v>86692</v>
      </c>
      <c r="C190" s="3">
        <v>587</v>
      </c>
      <c r="D190" s="1" t="s">
        <v>252</v>
      </c>
      <c r="E190" s="1" t="s">
        <v>1259</v>
      </c>
      <c r="F190" s="1" t="s">
        <v>1260</v>
      </c>
      <c r="G190" s="3">
        <v>9910892</v>
      </c>
      <c r="H190" s="1" t="s">
        <v>787</v>
      </c>
      <c r="I190" s="1" t="s">
        <v>788</v>
      </c>
      <c r="J190" s="1" t="s">
        <v>789</v>
      </c>
      <c r="K190" s="3">
        <v>1</v>
      </c>
      <c r="L190" s="3">
        <v>1000</v>
      </c>
      <c r="M190" s="7">
        <v>43303</v>
      </c>
      <c r="N190" s="1" t="s">
        <v>724</v>
      </c>
      <c r="O190" s="1" t="s">
        <v>1239</v>
      </c>
      <c r="P190" s="1" t="s">
        <v>1262</v>
      </c>
      <c r="Q190" s="1" t="s">
        <v>1241</v>
      </c>
      <c r="R190" s="1" t="s">
        <v>792</v>
      </c>
      <c r="S190" s="8">
        <v>756332</v>
      </c>
      <c r="T190" s="8">
        <v>1728.63</v>
      </c>
      <c r="U190" s="1" t="s">
        <v>1242</v>
      </c>
    </row>
    <row r="191" s="1" customFormat="1" spans="1:21">
      <c r="A191" s="6">
        <v>43304.4702546296</v>
      </c>
      <c r="B191" s="3">
        <v>86691</v>
      </c>
      <c r="C191" s="3">
        <v>571</v>
      </c>
      <c r="D191" s="1" t="s">
        <v>262</v>
      </c>
      <c r="E191" s="1" t="s">
        <v>1263</v>
      </c>
      <c r="F191" s="1" t="s">
        <v>1264</v>
      </c>
      <c r="G191" s="3">
        <v>9910892</v>
      </c>
      <c r="H191" s="1" t="s">
        <v>787</v>
      </c>
      <c r="I191" s="1" t="s">
        <v>788</v>
      </c>
      <c r="J191" s="1" t="s">
        <v>789</v>
      </c>
      <c r="K191" s="3">
        <v>1</v>
      </c>
      <c r="L191" s="3">
        <v>1000</v>
      </c>
      <c r="M191" s="7">
        <v>43304</v>
      </c>
      <c r="N191" s="1" t="s">
        <v>724</v>
      </c>
      <c r="O191" s="1" t="s">
        <v>790</v>
      </c>
      <c r="P191" s="1" t="s">
        <v>156</v>
      </c>
      <c r="Q191" s="1" t="s">
        <v>791</v>
      </c>
      <c r="R191" s="1" t="s">
        <v>792</v>
      </c>
      <c r="S191" s="8">
        <v>367171</v>
      </c>
      <c r="T191" s="8">
        <v>2977.31</v>
      </c>
      <c r="U191" s="1" t="s">
        <v>793</v>
      </c>
    </row>
    <row r="192" s="1" customFormat="1" spans="1:21">
      <c r="A192" s="6">
        <v>43304.4615740741</v>
      </c>
      <c r="B192" s="3">
        <v>86690</v>
      </c>
      <c r="C192" s="3">
        <v>730</v>
      </c>
      <c r="D192" s="1" t="s">
        <v>260</v>
      </c>
      <c r="E192" s="1" t="s">
        <v>1265</v>
      </c>
      <c r="F192" s="1" t="s">
        <v>1266</v>
      </c>
      <c r="G192" s="3">
        <v>9910832</v>
      </c>
      <c r="H192" s="1" t="s">
        <v>730</v>
      </c>
      <c r="I192" s="1" t="s">
        <v>722</v>
      </c>
      <c r="J192" s="1" t="s">
        <v>723</v>
      </c>
      <c r="K192" s="3">
        <v>3</v>
      </c>
      <c r="L192" s="3">
        <v>600</v>
      </c>
      <c r="M192" s="7">
        <v>43304</v>
      </c>
      <c r="N192" s="1" t="s">
        <v>724</v>
      </c>
      <c r="O192" s="1" t="s">
        <v>984</v>
      </c>
      <c r="P192" s="1" t="s">
        <v>1267</v>
      </c>
      <c r="Q192" s="1" t="s">
        <v>986</v>
      </c>
      <c r="R192" s="1" t="s">
        <v>731</v>
      </c>
      <c r="S192" s="8">
        <v>663457</v>
      </c>
      <c r="T192" s="8">
        <v>692.94</v>
      </c>
      <c r="U192" s="1" t="s">
        <v>987</v>
      </c>
    </row>
    <row r="193" s="1" customFormat="1" spans="1:21">
      <c r="A193" s="6">
        <v>43304.4585532407</v>
      </c>
      <c r="B193" s="3">
        <v>86689</v>
      </c>
      <c r="C193" s="3">
        <v>102567</v>
      </c>
      <c r="D193" s="1" t="s">
        <v>251</v>
      </c>
      <c r="E193" s="1" t="s">
        <v>1268</v>
      </c>
      <c r="F193" s="1" t="s">
        <v>1269</v>
      </c>
      <c r="G193" s="3">
        <v>9910835</v>
      </c>
      <c r="H193" s="1" t="s">
        <v>745</v>
      </c>
      <c r="I193" s="1" t="s">
        <v>746</v>
      </c>
      <c r="J193" s="1" t="s">
        <v>723</v>
      </c>
      <c r="K193" s="3">
        <v>1</v>
      </c>
      <c r="L193" s="3">
        <v>400</v>
      </c>
      <c r="M193" s="7">
        <v>43304</v>
      </c>
      <c r="N193" s="1" t="s">
        <v>724</v>
      </c>
      <c r="O193" s="1" t="s">
        <v>887</v>
      </c>
      <c r="P193" s="1" t="s">
        <v>1270</v>
      </c>
      <c r="Q193" s="1" t="s">
        <v>889</v>
      </c>
      <c r="R193" s="1" t="s">
        <v>747</v>
      </c>
      <c r="S193" s="8">
        <v>679463</v>
      </c>
      <c r="T193" s="8">
        <v>969.52</v>
      </c>
      <c r="U193" s="1" t="s">
        <v>890</v>
      </c>
    </row>
    <row r="194" s="1" customFormat="1" spans="1:21">
      <c r="A194" s="6">
        <v>43304.4552662037</v>
      </c>
      <c r="B194" s="3">
        <v>86688</v>
      </c>
      <c r="C194" s="3">
        <v>351</v>
      </c>
      <c r="D194" s="1" t="s">
        <v>295</v>
      </c>
      <c r="E194" s="1" t="s">
        <v>1271</v>
      </c>
      <c r="F194" s="1" t="s">
        <v>1272</v>
      </c>
      <c r="G194" s="3">
        <v>9910835</v>
      </c>
      <c r="H194" s="1" t="s">
        <v>745</v>
      </c>
      <c r="I194" s="1" t="s">
        <v>746</v>
      </c>
      <c r="J194" s="1" t="s">
        <v>723</v>
      </c>
      <c r="K194" s="3">
        <v>1</v>
      </c>
      <c r="L194" s="3">
        <v>400</v>
      </c>
      <c r="M194" s="7">
        <v>43304</v>
      </c>
      <c r="N194" s="1" t="s">
        <v>724</v>
      </c>
      <c r="O194" s="1" t="s">
        <v>1273</v>
      </c>
      <c r="P194" s="1" t="s">
        <v>1274</v>
      </c>
      <c r="Q194" s="1" t="s">
        <v>1275</v>
      </c>
      <c r="R194" s="1" t="s">
        <v>747</v>
      </c>
      <c r="S194" s="8">
        <v>691254</v>
      </c>
      <c r="T194" s="8">
        <v>1650.74</v>
      </c>
      <c r="U194" s="1" t="s">
        <v>1276</v>
      </c>
    </row>
    <row r="195" s="1" customFormat="1" spans="1:21">
      <c r="A195" s="6">
        <v>43304.4527314815</v>
      </c>
      <c r="B195" s="3">
        <v>86687</v>
      </c>
      <c r="C195" s="3">
        <v>707</v>
      </c>
      <c r="D195" s="1" t="s">
        <v>239</v>
      </c>
      <c r="E195" s="1" t="s">
        <v>1277</v>
      </c>
      <c r="F195" s="1" t="s">
        <v>1278</v>
      </c>
      <c r="G195" s="3">
        <v>9910833</v>
      </c>
      <c r="H195" s="1" t="s">
        <v>721</v>
      </c>
      <c r="I195" s="1" t="s">
        <v>722</v>
      </c>
      <c r="J195" s="1" t="s">
        <v>723</v>
      </c>
      <c r="K195" s="3">
        <v>1</v>
      </c>
      <c r="L195" s="3">
        <v>200</v>
      </c>
      <c r="M195" s="7">
        <v>43304</v>
      </c>
      <c r="N195" s="1" t="s">
        <v>724</v>
      </c>
      <c r="O195" s="1" t="s">
        <v>1279</v>
      </c>
      <c r="P195" s="1" t="s">
        <v>156</v>
      </c>
      <c r="Q195" s="1" t="s">
        <v>1280</v>
      </c>
      <c r="R195" s="1" t="s">
        <v>728</v>
      </c>
      <c r="S195" s="8">
        <v>642966</v>
      </c>
      <c r="T195" s="8">
        <v>293.04</v>
      </c>
      <c r="U195" s="1" t="s">
        <v>1281</v>
      </c>
    </row>
    <row r="196" s="1" customFormat="1" spans="1:21">
      <c r="A196" s="6">
        <v>43304.4513194444</v>
      </c>
      <c r="B196" s="3">
        <v>86686</v>
      </c>
      <c r="C196" s="3">
        <v>102567</v>
      </c>
      <c r="D196" s="1" t="s">
        <v>251</v>
      </c>
      <c r="E196" s="1" t="s">
        <v>1282</v>
      </c>
      <c r="F196" s="1" t="s">
        <v>1283</v>
      </c>
      <c r="G196" s="3">
        <v>9910832</v>
      </c>
      <c r="H196" s="1" t="s">
        <v>730</v>
      </c>
      <c r="I196" s="1" t="s">
        <v>722</v>
      </c>
      <c r="J196" s="1" t="s">
        <v>723</v>
      </c>
      <c r="K196" s="3">
        <v>3</v>
      </c>
      <c r="L196" s="3">
        <v>600</v>
      </c>
      <c r="M196" s="7">
        <v>43304</v>
      </c>
      <c r="N196" s="1" t="s">
        <v>724</v>
      </c>
      <c r="O196" s="1" t="s">
        <v>887</v>
      </c>
      <c r="P196" s="1" t="s">
        <v>1284</v>
      </c>
      <c r="Q196" s="1" t="s">
        <v>889</v>
      </c>
      <c r="R196" s="1" t="s">
        <v>731</v>
      </c>
      <c r="S196" s="8">
        <v>630026</v>
      </c>
      <c r="T196" s="8">
        <v>751.3</v>
      </c>
      <c r="U196" s="1" t="s">
        <v>890</v>
      </c>
    </row>
    <row r="197" s="1" customFormat="1" spans="1:21">
      <c r="A197" s="6">
        <v>43304.4405208333</v>
      </c>
      <c r="B197" s="3">
        <v>86685</v>
      </c>
      <c r="C197" s="3">
        <v>572</v>
      </c>
      <c r="D197" s="1" t="s">
        <v>277</v>
      </c>
      <c r="E197" s="1" t="s">
        <v>1285</v>
      </c>
      <c r="F197" s="1" t="s">
        <v>1286</v>
      </c>
      <c r="G197" s="3">
        <v>9910872</v>
      </c>
      <c r="H197" s="1" t="s">
        <v>766</v>
      </c>
      <c r="I197" s="1" t="s">
        <v>767</v>
      </c>
      <c r="J197" s="1" t="s">
        <v>742</v>
      </c>
      <c r="K197" s="3">
        <v>1</v>
      </c>
      <c r="L197" s="3">
        <v>1000</v>
      </c>
      <c r="M197" s="7">
        <v>43304</v>
      </c>
      <c r="N197" s="1" t="s">
        <v>724</v>
      </c>
      <c r="O197" s="1" t="s">
        <v>1166</v>
      </c>
      <c r="P197" s="1" t="s">
        <v>1287</v>
      </c>
      <c r="Q197" s="1" t="s">
        <v>1168</v>
      </c>
      <c r="R197" s="1" t="s">
        <v>771</v>
      </c>
      <c r="S197" s="8">
        <v>4004916</v>
      </c>
      <c r="T197" s="8">
        <v>1007.42</v>
      </c>
      <c r="U197" s="1" t="s">
        <v>1169</v>
      </c>
    </row>
    <row r="198" s="1" customFormat="1" spans="1:21">
      <c r="A198" s="6">
        <v>43304.4398958333</v>
      </c>
      <c r="B198" s="3">
        <v>86684</v>
      </c>
      <c r="C198" s="3">
        <v>741</v>
      </c>
      <c r="D198" s="1" t="s">
        <v>300</v>
      </c>
      <c r="E198" s="1" t="s">
        <v>1288</v>
      </c>
      <c r="F198" s="1" t="s">
        <v>1289</v>
      </c>
      <c r="G198" s="3">
        <v>9910872</v>
      </c>
      <c r="H198" s="1" t="s">
        <v>766</v>
      </c>
      <c r="I198" s="1" t="s">
        <v>767</v>
      </c>
      <c r="J198" s="1" t="s">
        <v>742</v>
      </c>
      <c r="K198" s="3">
        <v>1</v>
      </c>
      <c r="L198" s="3">
        <v>1000</v>
      </c>
      <c r="M198" s="7">
        <v>43304</v>
      </c>
      <c r="N198" s="1" t="s">
        <v>724</v>
      </c>
      <c r="O198" s="1" t="s">
        <v>1290</v>
      </c>
      <c r="P198" s="1" t="s">
        <v>1291</v>
      </c>
      <c r="Q198" s="1" t="s">
        <v>1292</v>
      </c>
      <c r="R198" s="1" t="s">
        <v>771</v>
      </c>
      <c r="S198" s="8">
        <v>3458686</v>
      </c>
      <c r="T198" s="8">
        <v>1060.46</v>
      </c>
      <c r="U198" s="1" t="s">
        <v>1293</v>
      </c>
    </row>
    <row r="199" s="1" customFormat="1" spans="1:21">
      <c r="A199" s="6">
        <v>43304.4384375</v>
      </c>
      <c r="B199" s="3">
        <v>86683</v>
      </c>
      <c r="C199" s="3">
        <v>102935</v>
      </c>
      <c r="D199" s="1" t="s">
        <v>311</v>
      </c>
      <c r="E199" s="1" t="s">
        <v>1294</v>
      </c>
      <c r="F199" s="1" t="s">
        <v>768</v>
      </c>
      <c r="G199" s="3">
        <v>9910833</v>
      </c>
      <c r="H199" s="1" t="s">
        <v>721</v>
      </c>
      <c r="I199" s="1" t="s">
        <v>722</v>
      </c>
      <c r="J199" s="1" t="s">
        <v>723</v>
      </c>
      <c r="K199" s="3">
        <v>1</v>
      </c>
      <c r="L199" s="3">
        <v>200</v>
      </c>
      <c r="M199" s="7">
        <v>43302</v>
      </c>
      <c r="N199" s="1" t="s">
        <v>724</v>
      </c>
      <c r="O199" s="1" t="s">
        <v>1295</v>
      </c>
      <c r="P199" s="1" t="s">
        <v>1296</v>
      </c>
      <c r="Q199" s="1" t="s">
        <v>1297</v>
      </c>
      <c r="R199" s="1" t="s">
        <v>728</v>
      </c>
      <c r="S199" s="8">
        <v>4286997</v>
      </c>
      <c r="T199" s="8">
        <v>386.1</v>
      </c>
      <c r="U199" s="1" t="s">
        <v>1298</v>
      </c>
    </row>
    <row r="200" s="1" customFormat="1" spans="1:21">
      <c r="A200" s="6">
        <v>43304.4364236111</v>
      </c>
      <c r="B200" s="3">
        <v>86682</v>
      </c>
      <c r="C200" s="3">
        <v>102935</v>
      </c>
      <c r="D200" s="1" t="s">
        <v>311</v>
      </c>
      <c r="E200" s="1" t="s">
        <v>1299</v>
      </c>
      <c r="F200" s="1" t="s">
        <v>1300</v>
      </c>
      <c r="G200" s="3">
        <v>9910833</v>
      </c>
      <c r="H200" s="1" t="s">
        <v>721</v>
      </c>
      <c r="I200" s="1" t="s">
        <v>722</v>
      </c>
      <c r="J200" s="1" t="s">
        <v>723</v>
      </c>
      <c r="K200" s="3">
        <v>1</v>
      </c>
      <c r="L200" s="3">
        <v>200</v>
      </c>
      <c r="M200" s="7">
        <v>43302</v>
      </c>
      <c r="N200" s="1" t="s">
        <v>724</v>
      </c>
      <c r="O200" s="1" t="s">
        <v>1295</v>
      </c>
      <c r="P200" s="1" t="s">
        <v>1301</v>
      </c>
      <c r="Q200" s="1" t="s">
        <v>1297</v>
      </c>
      <c r="R200" s="1" t="s">
        <v>728</v>
      </c>
      <c r="S200" s="8">
        <v>869645</v>
      </c>
      <c r="T200" s="8">
        <v>628.25</v>
      </c>
      <c r="U200" s="1" t="s">
        <v>1298</v>
      </c>
    </row>
    <row r="201" s="1" customFormat="1" spans="1:21">
      <c r="A201" s="6">
        <v>43304.4334606481</v>
      </c>
      <c r="B201" s="3">
        <v>86663</v>
      </c>
      <c r="C201" s="3">
        <v>598</v>
      </c>
      <c r="D201" s="1" t="s">
        <v>304</v>
      </c>
      <c r="E201" s="1" t="s">
        <v>1302</v>
      </c>
      <c r="F201" s="1" t="s">
        <v>1303</v>
      </c>
      <c r="G201" s="3">
        <v>9910833</v>
      </c>
      <c r="H201" s="1" t="s">
        <v>721</v>
      </c>
      <c r="I201" s="1" t="s">
        <v>722</v>
      </c>
      <c r="J201" s="1" t="s">
        <v>723</v>
      </c>
      <c r="K201" s="3">
        <v>1</v>
      </c>
      <c r="L201" s="3">
        <v>200</v>
      </c>
      <c r="M201" s="7">
        <v>44185</v>
      </c>
      <c r="N201" s="1" t="s">
        <v>1025</v>
      </c>
      <c r="O201" s="1" t="s">
        <v>1304</v>
      </c>
      <c r="P201" s="1" t="s">
        <v>156</v>
      </c>
      <c r="Q201" s="1" t="s">
        <v>1305</v>
      </c>
      <c r="R201" s="1" t="s">
        <v>728</v>
      </c>
      <c r="S201" s="8">
        <v>938256</v>
      </c>
      <c r="T201" s="8">
        <v>738.32</v>
      </c>
      <c r="U201" s="1" t="s">
        <v>1306</v>
      </c>
    </row>
    <row r="202" s="1" customFormat="1" spans="1:21">
      <c r="A202" s="6">
        <v>43304.4316087963</v>
      </c>
      <c r="B202" s="3">
        <v>86662</v>
      </c>
      <c r="C202" s="3">
        <v>598</v>
      </c>
      <c r="D202" s="1" t="s">
        <v>304</v>
      </c>
      <c r="E202" s="1" t="s">
        <v>1302</v>
      </c>
      <c r="F202" s="1" t="s">
        <v>1303</v>
      </c>
      <c r="G202" s="3">
        <v>9910835</v>
      </c>
      <c r="H202" s="1" t="s">
        <v>745</v>
      </c>
      <c r="I202" s="1" t="s">
        <v>746</v>
      </c>
      <c r="J202" s="1" t="s">
        <v>723</v>
      </c>
      <c r="K202" s="3">
        <v>1</v>
      </c>
      <c r="L202" s="3">
        <v>400</v>
      </c>
      <c r="M202" s="7">
        <v>44324</v>
      </c>
      <c r="N202" s="1" t="s">
        <v>1025</v>
      </c>
      <c r="O202" s="1" t="s">
        <v>1304</v>
      </c>
      <c r="P202" s="1" t="s">
        <v>156</v>
      </c>
      <c r="Q202" s="1" t="s">
        <v>1305</v>
      </c>
      <c r="R202" s="1" t="s">
        <v>747</v>
      </c>
      <c r="S202" s="8">
        <v>938256</v>
      </c>
      <c r="T202" s="8">
        <v>738.32</v>
      </c>
      <c r="U202" s="1" t="s">
        <v>1306</v>
      </c>
    </row>
    <row r="203" s="1" customFormat="1" spans="1:21">
      <c r="A203" s="6">
        <v>43304.4240740741</v>
      </c>
      <c r="B203" s="3">
        <v>86659</v>
      </c>
      <c r="C203" s="3">
        <v>341</v>
      </c>
      <c r="D203" s="1" t="s">
        <v>253</v>
      </c>
      <c r="E203" s="1" t="s">
        <v>1307</v>
      </c>
      <c r="F203" s="1" t="s">
        <v>1308</v>
      </c>
      <c r="G203" s="3">
        <v>9910835</v>
      </c>
      <c r="H203" s="1" t="s">
        <v>745</v>
      </c>
      <c r="I203" s="1" t="s">
        <v>746</v>
      </c>
      <c r="J203" s="1" t="s">
        <v>723</v>
      </c>
      <c r="K203" s="3">
        <v>1</v>
      </c>
      <c r="L203" s="3">
        <v>400</v>
      </c>
      <c r="M203" s="7">
        <v>43304</v>
      </c>
      <c r="N203" s="1" t="s">
        <v>724</v>
      </c>
      <c r="O203" s="1" t="s">
        <v>1089</v>
      </c>
      <c r="P203" s="1" t="s">
        <v>156</v>
      </c>
      <c r="Q203" s="1" t="s">
        <v>1091</v>
      </c>
      <c r="R203" s="1" t="s">
        <v>747</v>
      </c>
      <c r="S203" s="8">
        <v>844185</v>
      </c>
      <c r="T203" s="8">
        <v>604.9</v>
      </c>
      <c r="U203" s="1" t="s">
        <v>1092</v>
      </c>
    </row>
    <row r="204" s="1" customFormat="1" spans="1:21">
      <c r="A204" s="6">
        <v>43304.4237268519</v>
      </c>
      <c r="B204" s="3">
        <v>86658</v>
      </c>
      <c r="C204" s="3">
        <v>341</v>
      </c>
      <c r="D204" s="1" t="s">
        <v>253</v>
      </c>
      <c r="E204" s="1" t="s">
        <v>1307</v>
      </c>
      <c r="F204" s="1" t="s">
        <v>1308</v>
      </c>
      <c r="G204" s="3">
        <v>9910832</v>
      </c>
      <c r="H204" s="1" t="s">
        <v>730</v>
      </c>
      <c r="I204" s="1" t="s">
        <v>722</v>
      </c>
      <c r="J204" s="1" t="s">
        <v>723</v>
      </c>
      <c r="K204" s="3">
        <v>1</v>
      </c>
      <c r="L204" s="3">
        <v>200</v>
      </c>
      <c r="M204" s="7">
        <v>43304</v>
      </c>
      <c r="N204" s="1" t="s">
        <v>724</v>
      </c>
      <c r="O204" s="1" t="s">
        <v>1089</v>
      </c>
      <c r="P204" s="1" t="s">
        <v>156</v>
      </c>
      <c r="Q204" s="1" t="s">
        <v>1091</v>
      </c>
      <c r="R204" s="1" t="s">
        <v>731</v>
      </c>
      <c r="S204" s="8">
        <v>844185</v>
      </c>
      <c r="T204" s="8">
        <v>604.9</v>
      </c>
      <c r="U204" s="1" t="s">
        <v>1092</v>
      </c>
    </row>
    <row r="205" s="1" customFormat="1" spans="1:21">
      <c r="A205" s="6">
        <v>43304.4223726852</v>
      </c>
      <c r="B205" s="3">
        <v>86657</v>
      </c>
      <c r="C205" s="3">
        <v>101453</v>
      </c>
      <c r="D205" s="1" t="s">
        <v>267</v>
      </c>
      <c r="E205" s="1" t="s">
        <v>1309</v>
      </c>
      <c r="F205" s="1" t="s">
        <v>1310</v>
      </c>
      <c r="G205" s="3">
        <v>9910832</v>
      </c>
      <c r="H205" s="1" t="s">
        <v>730</v>
      </c>
      <c r="I205" s="1" t="s">
        <v>722</v>
      </c>
      <c r="J205" s="1" t="s">
        <v>723</v>
      </c>
      <c r="K205" s="3">
        <v>2</v>
      </c>
      <c r="L205" s="3">
        <v>400</v>
      </c>
      <c r="M205" s="7">
        <v>43303</v>
      </c>
      <c r="N205" s="1" t="s">
        <v>724</v>
      </c>
      <c r="O205" s="1" t="s">
        <v>757</v>
      </c>
      <c r="P205" s="1" t="s">
        <v>1311</v>
      </c>
      <c r="Q205" s="1" t="s">
        <v>759</v>
      </c>
      <c r="R205" s="1" t="s">
        <v>731</v>
      </c>
      <c r="S205" s="8">
        <v>622039</v>
      </c>
      <c r="T205" s="8">
        <v>2260.19</v>
      </c>
      <c r="U205" s="1" t="s">
        <v>760</v>
      </c>
    </row>
    <row r="206" s="1" customFormat="1" spans="1:21">
      <c r="A206" s="6">
        <v>43304.4219212963</v>
      </c>
      <c r="B206" s="3">
        <v>86656</v>
      </c>
      <c r="C206" s="3">
        <v>101453</v>
      </c>
      <c r="D206" s="1" t="s">
        <v>267</v>
      </c>
      <c r="E206" s="1" t="s">
        <v>1309</v>
      </c>
      <c r="F206" s="1" t="s">
        <v>1310</v>
      </c>
      <c r="G206" s="3">
        <v>9910834</v>
      </c>
      <c r="H206" s="1" t="s">
        <v>741</v>
      </c>
      <c r="I206" s="1" t="s">
        <v>722</v>
      </c>
      <c r="J206" s="1" t="s">
        <v>742</v>
      </c>
      <c r="K206" s="3">
        <v>1</v>
      </c>
      <c r="L206" s="3">
        <v>200</v>
      </c>
      <c r="M206" s="7">
        <v>43303</v>
      </c>
      <c r="N206" s="1" t="s">
        <v>724</v>
      </c>
      <c r="O206" s="1" t="s">
        <v>757</v>
      </c>
      <c r="P206" s="1" t="s">
        <v>1312</v>
      </c>
      <c r="Q206" s="1" t="s">
        <v>759</v>
      </c>
      <c r="R206" s="1" t="s">
        <v>744</v>
      </c>
      <c r="S206" s="8">
        <v>622039</v>
      </c>
      <c r="T206" s="8">
        <v>2460.19</v>
      </c>
      <c r="U206" s="1" t="s">
        <v>760</v>
      </c>
    </row>
    <row r="207" s="1" customFormat="1" spans="1:21">
      <c r="A207" s="6">
        <v>43304.4199305556</v>
      </c>
      <c r="B207" s="3">
        <v>86654</v>
      </c>
      <c r="C207" s="3">
        <v>747</v>
      </c>
      <c r="D207" s="1" t="s">
        <v>255</v>
      </c>
      <c r="E207" s="1" t="s">
        <v>1313</v>
      </c>
      <c r="F207" s="1" t="s">
        <v>1314</v>
      </c>
      <c r="G207" s="3">
        <v>9910833</v>
      </c>
      <c r="H207" s="1" t="s">
        <v>721</v>
      </c>
      <c r="I207" s="1" t="s">
        <v>722</v>
      </c>
      <c r="J207" s="1" t="s">
        <v>723</v>
      </c>
      <c r="K207" s="3">
        <v>1</v>
      </c>
      <c r="L207" s="3">
        <v>200</v>
      </c>
      <c r="M207" s="7">
        <v>43304</v>
      </c>
      <c r="N207" s="1" t="s">
        <v>724</v>
      </c>
      <c r="O207" s="1" t="s">
        <v>1315</v>
      </c>
      <c r="P207" s="1" t="s">
        <v>156</v>
      </c>
      <c r="Q207" s="1" t="s">
        <v>1316</v>
      </c>
      <c r="R207" s="1" t="s">
        <v>728</v>
      </c>
      <c r="S207" s="8">
        <v>3596645</v>
      </c>
      <c r="T207" s="8">
        <v>517</v>
      </c>
      <c r="U207" s="1" t="s">
        <v>1317</v>
      </c>
    </row>
    <row r="208" s="1" customFormat="1" spans="1:21">
      <c r="A208" s="6">
        <v>43304.4194097222</v>
      </c>
      <c r="B208" s="3">
        <v>86655</v>
      </c>
      <c r="C208" s="3">
        <v>101453</v>
      </c>
      <c r="D208" s="1" t="s">
        <v>267</v>
      </c>
      <c r="E208" s="1" t="s">
        <v>1309</v>
      </c>
      <c r="F208" s="1" t="s">
        <v>1310</v>
      </c>
      <c r="G208" s="3">
        <v>9910835</v>
      </c>
      <c r="H208" s="1" t="s">
        <v>745</v>
      </c>
      <c r="I208" s="1" t="s">
        <v>746</v>
      </c>
      <c r="J208" s="1" t="s">
        <v>723</v>
      </c>
      <c r="K208" s="3">
        <v>1</v>
      </c>
      <c r="L208" s="3">
        <v>400</v>
      </c>
      <c r="M208" s="7">
        <v>43303</v>
      </c>
      <c r="N208" s="1" t="s">
        <v>724</v>
      </c>
      <c r="O208" s="1" t="s">
        <v>757</v>
      </c>
      <c r="P208" s="1" t="s">
        <v>1312</v>
      </c>
      <c r="Q208" s="1" t="s">
        <v>759</v>
      </c>
      <c r="R208" s="1" t="s">
        <v>747</v>
      </c>
      <c r="S208" s="8">
        <v>622039</v>
      </c>
      <c r="T208" s="8">
        <v>2860.19</v>
      </c>
      <c r="U208" s="1" t="s">
        <v>760</v>
      </c>
    </row>
    <row r="209" s="1" customFormat="1" spans="1:21">
      <c r="A209" s="6">
        <v>43304.4192476852</v>
      </c>
      <c r="B209" s="3">
        <v>86653</v>
      </c>
      <c r="C209" s="3">
        <v>747</v>
      </c>
      <c r="D209" s="1" t="s">
        <v>255</v>
      </c>
      <c r="E209" s="1" t="s">
        <v>1313</v>
      </c>
      <c r="F209" s="1" t="s">
        <v>1314</v>
      </c>
      <c r="G209" s="3">
        <v>9910832</v>
      </c>
      <c r="H209" s="1" t="s">
        <v>730</v>
      </c>
      <c r="I209" s="1" t="s">
        <v>722</v>
      </c>
      <c r="J209" s="1" t="s">
        <v>723</v>
      </c>
      <c r="K209" s="3">
        <v>1</v>
      </c>
      <c r="L209" s="3">
        <v>200</v>
      </c>
      <c r="M209" s="7">
        <v>43304</v>
      </c>
      <c r="N209" s="1" t="s">
        <v>724</v>
      </c>
      <c r="O209" s="1" t="s">
        <v>1315</v>
      </c>
      <c r="P209" s="1" t="s">
        <v>156</v>
      </c>
      <c r="Q209" s="1" t="s">
        <v>1316</v>
      </c>
      <c r="R209" s="1" t="s">
        <v>731</v>
      </c>
      <c r="S209" s="8">
        <v>3596645</v>
      </c>
      <c r="T209" s="8">
        <v>517</v>
      </c>
      <c r="U209" s="1" t="s">
        <v>1317</v>
      </c>
    </row>
    <row r="210" s="1" customFormat="1" spans="1:21">
      <c r="A210" s="6">
        <v>43304.4138078704</v>
      </c>
      <c r="B210" s="3">
        <v>86652</v>
      </c>
      <c r="C210" s="3">
        <v>724</v>
      </c>
      <c r="D210" s="1" t="s">
        <v>257</v>
      </c>
      <c r="E210" s="1" t="s">
        <v>1318</v>
      </c>
      <c r="F210" s="1" t="s">
        <v>1319</v>
      </c>
      <c r="G210" s="3">
        <v>9910832</v>
      </c>
      <c r="H210" s="1" t="s">
        <v>730</v>
      </c>
      <c r="I210" s="1" t="s">
        <v>722</v>
      </c>
      <c r="J210" s="1" t="s">
        <v>723</v>
      </c>
      <c r="K210" s="3">
        <v>1</v>
      </c>
      <c r="L210" s="3">
        <v>200</v>
      </c>
      <c r="M210" s="7">
        <v>43304</v>
      </c>
      <c r="N210" s="1" t="s">
        <v>1025</v>
      </c>
      <c r="O210" s="1" t="s">
        <v>1026</v>
      </c>
      <c r="P210" s="1" t="s">
        <v>156</v>
      </c>
      <c r="Q210" s="1" t="s">
        <v>1027</v>
      </c>
      <c r="R210" s="1" t="s">
        <v>731</v>
      </c>
      <c r="S210" s="8">
        <v>660788</v>
      </c>
      <c r="T210" s="8">
        <v>2409.5</v>
      </c>
      <c r="U210" s="1" t="s">
        <v>1028</v>
      </c>
    </row>
    <row r="211" s="1" customFormat="1" spans="1:21">
      <c r="A211" s="6">
        <v>43304.4115856482</v>
      </c>
      <c r="B211" s="3">
        <v>86651</v>
      </c>
      <c r="C211" s="3">
        <v>351</v>
      </c>
      <c r="D211" s="1" t="s">
        <v>295</v>
      </c>
      <c r="E211" s="1" t="s">
        <v>1320</v>
      </c>
      <c r="F211" s="1" t="s">
        <v>1321</v>
      </c>
      <c r="G211" s="3">
        <v>9910835</v>
      </c>
      <c r="H211" s="1" t="s">
        <v>745</v>
      </c>
      <c r="I211" s="1" t="s">
        <v>746</v>
      </c>
      <c r="J211" s="1" t="s">
        <v>723</v>
      </c>
      <c r="K211" s="3">
        <v>1</v>
      </c>
      <c r="L211" s="3">
        <v>400</v>
      </c>
      <c r="M211" s="7">
        <v>43304</v>
      </c>
      <c r="N211" s="1" t="s">
        <v>724</v>
      </c>
      <c r="O211" s="1" t="s">
        <v>1273</v>
      </c>
      <c r="P211" s="1" t="s">
        <v>1322</v>
      </c>
      <c r="Q211" s="1" t="s">
        <v>1275</v>
      </c>
      <c r="R211" s="1" t="s">
        <v>747</v>
      </c>
      <c r="S211" s="8">
        <v>3569510</v>
      </c>
      <c r="T211" s="8">
        <v>606.34</v>
      </c>
      <c r="U211" s="1" t="s">
        <v>1276</v>
      </c>
    </row>
    <row r="212" s="1" customFormat="1" spans="1:21">
      <c r="A212" s="6">
        <v>43304.4110069444</v>
      </c>
      <c r="B212" s="3">
        <v>86650</v>
      </c>
      <c r="C212" s="3">
        <v>724</v>
      </c>
      <c r="D212" s="1" t="s">
        <v>257</v>
      </c>
      <c r="E212" s="1" t="s">
        <v>1318</v>
      </c>
      <c r="F212" s="1" t="s">
        <v>1319</v>
      </c>
      <c r="G212" s="3">
        <v>9910834</v>
      </c>
      <c r="H212" s="1" t="s">
        <v>741</v>
      </c>
      <c r="I212" s="1" t="s">
        <v>722</v>
      </c>
      <c r="J212" s="1" t="s">
        <v>742</v>
      </c>
      <c r="K212" s="3">
        <v>1</v>
      </c>
      <c r="L212" s="3">
        <v>200</v>
      </c>
      <c r="M212" s="7">
        <v>43304</v>
      </c>
      <c r="N212" s="1" t="s">
        <v>1025</v>
      </c>
      <c r="O212" s="1" t="s">
        <v>1026</v>
      </c>
      <c r="P212" s="1" t="s">
        <v>156</v>
      </c>
      <c r="Q212" s="1" t="s">
        <v>1027</v>
      </c>
      <c r="R212" s="1" t="s">
        <v>744</v>
      </c>
      <c r="S212" s="8">
        <v>660788</v>
      </c>
      <c r="T212" s="8">
        <v>2409.5</v>
      </c>
      <c r="U212" s="1" t="s">
        <v>1028</v>
      </c>
    </row>
    <row r="213" s="1" customFormat="1" spans="1:21">
      <c r="A213" s="6">
        <v>43304.4015972222</v>
      </c>
      <c r="B213" s="3">
        <v>86649</v>
      </c>
      <c r="C213" s="3">
        <v>515</v>
      </c>
      <c r="D213" s="1" t="s">
        <v>243</v>
      </c>
      <c r="E213" s="1" t="s">
        <v>1323</v>
      </c>
      <c r="F213" s="1" t="s">
        <v>1324</v>
      </c>
      <c r="G213" s="3">
        <v>9910834</v>
      </c>
      <c r="H213" s="1" t="s">
        <v>741</v>
      </c>
      <c r="I213" s="1" t="s">
        <v>722</v>
      </c>
      <c r="J213" s="1" t="s">
        <v>742</v>
      </c>
      <c r="K213" s="3">
        <v>1</v>
      </c>
      <c r="L213" s="3">
        <v>200</v>
      </c>
      <c r="M213" s="7">
        <v>43304</v>
      </c>
      <c r="N213" s="1" t="s">
        <v>724</v>
      </c>
      <c r="O213" s="1" t="s">
        <v>775</v>
      </c>
      <c r="P213" s="1" t="s">
        <v>156</v>
      </c>
      <c r="Q213" s="1" t="s">
        <v>776</v>
      </c>
      <c r="R213" s="1" t="s">
        <v>744</v>
      </c>
      <c r="S213" s="8">
        <v>3133489</v>
      </c>
      <c r="T213" s="8">
        <v>313.43</v>
      </c>
      <c r="U213" s="1" t="s">
        <v>777</v>
      </c>
    </row>
    <row r="214" s="1" customFormat="1" spans="1:21">
      <c r="A214" s="6">
        <v>43304.3854166667</v>
      </c>
      <c r="B214" s="3">
        <v>86648</v>
      </c>
      <c r="C214" s="3">
        <v>399</v>
      </c>
      <c r="D214" s="1" t="s">
        <v>314</v>
      </c>
      <c r="E214" s="1" t="s">
        <v>1325</v>
      </c>
      <c r="F214" s="1" t="s">
        <v>1326</v>
      </c>
      <c r="G214" s="3">
        <v>9910835</v>
      </c>
      <c r="H214" s="1" t="s">
        <v>745</v>
      </c>
      <c r="I214" s="1" t="s">
        <v>746</v>
      </c>
      <c r="J214" s="1" t="s">
        <v>723</v>
      </c>
      <c r="K214" s="3">
        <v>1</v>
      </c>
      <c r="L214" s="3">
        <v>400</v>
      </c>
      <c r="M214" s="7">
        <v>43304</v>
      </c>
      <c r="N214" s="1" t="s">
        <v>724</v>
      </c>
      <c r="O214" s="1" t="s">
        <v>1327</v>
      </c>
      <c r="P214" s="1" t="s">
        <v>1328</v>
      </c>
      <c r="Q214" s="1" t="s">
        <v>1329</v>
      </c>
      <c r="R214" s="1" t="s">
        <v>747</v>
      </c>
      <c r="S214" s="8">
        <v>434056</v>
      </c>
      <c r="T214" s="8">
        <v>4136.62</v>
      </c>
      <c r="U214" s="1" t="s">
        <v>1330</v>
      </c>
    </row>
    <row r="215" s="1" customFormat="1" spans="1:21">
      <c r="A215" s="6">
        <v>43304.3735069444</v>
      </c>
      <c r="B215" s="3">
        <v>86647</v>
      </c>
      <c r="C215" s="3">
        <v>707</v>
      </c>
      <c r="D215" s="1" t="s">
        <v>239</v>
      </c>
      <c r="E215" s="1" t="s">
        <v>1331</v>
      </c>
      <c r="F215" s="1" t="s">
        <v>1332</v>
      </c>
      <c r="G215" s="3">
        <v>9910834</v>
      </c>
      <c r="H215" s="1" t="s">
        <v>741</v>
      </c>
      <c r="I215" s="1" t="s">
        <v>722</v>
      </c>
      <c r="J215" s="1" t="s">
        <v>742</v>
      </c>
      <c r="K215" s="3">
        <v>1</v>
      </c>
      <c r="L215" s="3">
        <v>200</v>
      </c>
      <c r="M215" s="7">
        <v>43304</v>
      </c>
      <c r="N215" s="1" t="s">
        <v>724</v>
      </c>
      <c r="O215" s="1" t="s">
        <v>1279</v>
      </c>
      <c r="P215" s="1" t="s">
        <v>156</v>
      </c>
      <c r="Q215" s="1" t="s">
        <v>1280</v>
      </c>
      <c r="R215" s="1" t="s">
        <v>744</v>
      </c>
      <c r="S215" s="8">
        <v>890807</v>
      </c>
      <c r="T215" s="8">
        <v>297.72</v>
      </c>
      <c r="U215" s="1" t="s">
        <v>1281</v>
      </c>
    </row>
    <row r="216" s="1" customFormat="1" spans="1:21">
      <c r="A216" s="6">
        <v>43304.3656481481</v>
      </c>
      <c r="B216" s="3">
        <v>86646</v>
      </c>
      <c r="C216" s="3">
        <v>742</v>
      </c>
      <c r="D216" s="1" t="s">
        <v>301</v>
      </c>
      <c r="E216" s="1" t="s">
        <v>1333</v>
      </c>
      <c r="F216" s="1" t="s">
        <v>1334</v>
      </c>
      <c r="G216" s="3">
        <v>9910853</v>
      </c>
      <c r="H216" s="1" t="s">
        <v>835</v>
      </c>
      <c r="I216" s="1" t="s">
        <v>788</v>
      </c>
      <c r="J216" s="1" t="s">
        <v>789</v>
      </c>
      <c r="K216" s="3">
        <v>1</v>
      </c>
      <c r="L216" s="3">
        <v>1000</v>
      </c>
      <c r="M216" s="7">
        <v>43304</v>
      </c>
      <c r="N216" s="1" t="s">
        <v>724</v>
      </c>
      <c r="O216" s="1" t="s">
        <v>1335</v>
      </c>
      <c r="P216" s="1" t="s">
        <v>1336</v>
      </c>
      <c r="Q216" s="1" t="s">
        <v>1337</v>
      </c>
      <c r="R216" s="1" t="s">
        <v>837</v>
      </c>
      <c r="S216" s="8">
        <v>744232</v>
      </c>
      <c r="T216" s="8">
        <v>1187.89</v>
      </c>
      <c r="U216" s="1" t="s">
        <v>1338</v>
      </c>
    </row>
    <row r="217" s="1" customFormat="1" spans="1:21">
      <c r="A217" s="6">
        <v>43304.362037037</v>
      </c>
      <c r="B217" s="3">
        <v>86645</v>
      </c>
      <c r="C217" s="3">
        <v>311</v>
      </c>
      <c r="D217" s="1" t="s">
        <v>266</v>
      </c>
      <c r="E217" s="1" t="s">
        <v>1339</v>
      </c>
      <c r="F217" s="1" t="s">
        <v>1340</v>
      </c>
      <c r="G217" s="3">
        <v>9910892</v>
      </c>
      <c r="H217" s="1" t="s">
        <v>787</v>
      </c>
      <c r="I217" s="1" t="s">
        <v>788</v>
      </c>
      <c r="J217" s="1" t="s">
        <v>789</v>
      </c>
      <c r="K217" s="3">
        <v>1</v>
      </c>
      <c r="L217" s="3">
        <v>1000</v>
      </c>
      <c r="M217" s="7">
        <v>43304</v>
      </c>
      <c r="N217" s="1" t="s">
        <v>724</v>
      </c>
      <c r="O217" s="1" t="s">
        <v>1068</v>
      </c>
      <c r="P217" s="1" t="s">
        <v>1341</v>
      </c>
      <c r="Q217" s="1" t="s">
        <v>1070</v>
      </c>
      <c r="R217" s="1" t="s">
        <v>792</v>
      </c>
      <c r="S217" s="8">
        <v>919633</v>
      </c>
      <c r="T217" s="8">
        <v>1305.22</v>
      </c>
      <c r="U217" s="1" t="s">
        <v>1071</v>
      </c>
    </row>
    <row r="218" s="1" customFormat="1" spans="1:21">
      <c r="A218" s="6">
        <v>43304.3612615741</v>
      </c>
      <c r="B218" s="3">
        <v>86644</v>
      </c>
      <c r="C218" s="3">
        <v>311</v>
      </c>
      <c r="D218" s="1" t="s">
        <v>266</v>
      </c>
      <c r="E218" s="1" t="s">
        <v>1339</v>
      </c>
      <c r="F218" s="1" t="s">
        <v>1340</v>
      </c>
      <c r="G218" s="3">
        <v>9910832</v>
      </c>
      <c r="H218" s="1" t="s">
        <v>730</v>
      </c>
      <c r="I218" s="1" t="s">
        <v>722</v>
      </c>
      <c r="J218" s="1" t="s">
        <v>723</v>
      </c>
      <c r="K218" s="3">
        <v>1</v>
      </c>
      <c r="L218" s="3">
        <v>200</v>
      </c>
      <c r="M218" s="7">
        <v>43304</v>
      </c>
      <c r="N218" s="1" t="s">
        <v>724</v>
      </c>
      <c r="O218" s="1" t="s">
        <v>1068</v>
      </c>
      <c r="P218" s="1" t="s">
        <v>1341</v>
      </c>
      <c r="Q218" s="1" t="s">
        <v>1070</v>
      </c>
      <c r="R218" s="1" t="s">
        <v>731</v>
      </c>
      <c r="S218" s="8">
        <v>919633</v>
      </c>
      <c r="T218" s="8">
        <v>1505.22</v>
      </c>
      <c r="U218" s="1" t="s">
        <v>1071</v>
      </c>
    </row>
    <row r="219" s="1" customFormat="1" spans="1:21">
      <c r="A219" s="6">
        <v>43304.3535648148</v>
      </c>
      <c r="B219" s="3">
        <v>86643</v>
      </c>
      <c r="C219" s="3">
        <v>102567</v>
      </c>
      <c r="D219" s="1" t="s">
        <v>251</v>
      </c>
      <c r="E219" s="1" t="s">
        <v>1342</v>
      </c>
      <c r="F219" s="1" t="s">
        <v>1343</v>
      </c>
      <c r="G219" s="3">
        <v>9910833</v>
      </c>
      <c r="H219" s="1" t="s">
        <v>721</v>
      </c>
      <c r="I219" s="1" t="s">
        <v>722</v>
      </c>
      <c r="J219" s="1" t="s">
        <v>723</v>
      </c>
      <c r="K219" s="3">
        <v>1</v>
      </c>
      <c r="L219" s="3">
        <v>200</v>
      </c>
      <c r="M219" s="7">
        <v>43304</v>
      </c>
      <c r="N219" s="1" t="s">
        <v>724</v>
      </c>
      <c r="O219" s="1" t="s">
        <v>887</v>
      </c>
      <c r="P219" s="1" t="s">
        <v>1344</v>
      </c>
      <c r="Q219" s="1" t="s">
        <v>889</v>
      </c>
      <c r="R219" s="1" t="s">
        <v>728</v>
      </c>
      <c r="S219" s="8">
        <v>454567</v>
      </c>
      <c r="T219" s="8">
        <v>273.2</v>
      </c>
      <c r="U219" s="1" t="s">
        <v>890</v>
      </c>
    </row>
    <row r="220" s="1" customFormat="1" spans="1:21">
      <c r="A220" s="6">
        <v>43304.3527199074</v>
      </c>
      <c r="B220" s="3">
        <v>86642</v>
      </c>
      <c r="C220" s="3">
        <v>102567</v>
      </c>
      <c r="D220" s="1" t="s">
        <v>251</v>
      </c>
      <c r="E220" s="1" t="s">
        <v>1342</v>
      </c>
      <c r="F220" s="1" t="s">
        <v>1343</v>
      </c>
      <c r="G220" s="3">
        <v>9910832</v>
      </c>
      <c r="H220" s="1" t="s">
        <v>730</v>
      </c>
      <c r="I220" s="1" t="s">
        <v>722</v>
      </c>
      <c r="J220" s="1" t="s">
        <v>723</v>
      </c>
      <c r="K220" s="3">
        <v>1</v>
      </c>
      <c r="L220" s="3">
        <v>200</v>
      </c>
      <c r="M220" s="7">
        <v>43304</v>
      </c>
      <c r="N220" s="1" t="s">
        <v>724</v>
      </c>
      <c r="O220" s="1" t="s">
        <v>887</v>
      </c>
      <c r="P220" s="1" t="s">
        <v>1344</v>
      </c>
      <c r="Q220" s="1" t="s">
        <v>889</v>
      </c>
      <c r="R220" s="1" t="s">
        <v>731</v>
      </c>
      <c r="S220" s="8">
        <v>454567</v>
      </c>
      <c r="T220" s="8">
        <v>473.2</v>
      </c>
      <c r="U220" s="1" t="s">
        <v>890</v>
      </c>
    </row>
    <row r="221" s="1" customFormat="1" spans="1:21">
      <c r="A221" s="6">
        <v>43303.9332638889</v>
      </c>
      <c r="B221" s="3">
        <v>86622</v>
      </c>
      <c r="C221" s="3">
        <v>347</v>
      </c>
      <c r="D221" s="1" t="s">
        <v>278</v>
      </c>
      <c r="E221" s="1" t="s">
        <v>1345</v>
      </c>
      <c r="F221" s="1" t="s">
        <v>1345</v>
      </c>
      <c r="G221" s="3">
        <v>9910852</v>
      </c>
      <c r="H221" s="1" t="s">
        <v>840</v>
      </c>
      <c r="I221" s="1" t="s">
        <v>746</v>
      </c>
      <c r="J221" s="1" t="s">
        <v>841</v>
      </c>
      <c r="K221" s="3">
        <v>1</v>
      </c>
      <c r="L221" s="3">
        <v>400</v>
      </c>
      <c r="M221" s="7">
        <v>43303</v>
      </c>
      <c r="N221" s="1" t="s">
        <v>724</v>
      </c>
      <c r="O221" s="1" t="s">
        <v>1346</v>
      </c>
      <c r="P221" s="1" t="s">
        <v>1347</v>
      </c>
      <c r="Q221" s="1" t="s">
        <v>1348</v>
      </c>
      <c r="R221" s="1" t="s">
        <v>845</v>
      </c>
      <c r="S221" s="8">
        <v>3210494</v>
      </c>
      <c r="T221" s="8">
        <v>1069.16</v>
      </c>
      <c r="U221" s="1" t="s">
        <v>1349</v>
      </c>
    </row>
    <row r="222" s="1" customFormat="1" spans="1:21">
      <c r="A222" s="6">
        <v>43303.9053587963</v>
      </c>
      <c r="B222" s="3">
        <v>86602</v>
      </c>
      <c r="C222" s="3">
        <v>746</v>
      </c>
      <c r="D222" s="1" t="s">
        <v>265</v>
      </c>
      <c r="E222" s="1" t="s">
        <v>1350</v>
      </c>
      <c r="F222" s="1" t="s">
        <v>1351</v>
      </c>
      <c r="G222" s="3">
        <v>9910832</v>
      </c>
      <c r="H222" s="1" t="s">
        <v>730</v>
      </c>
      <c r="I222" s="1" t="s">
        <v>722</v>
      </c>
      <c r="J222" s="1" t="s">
        <v>723</v>
      </c>
      <c r="K222" s="3">
        <v>1</v>
      </c>
      <c r="L222" s="3">
        <v>200</v>
      </c>
      <c r="M222" s="7">
        <v>43303</v>
      </c>
      <c r="N222" s="1" t="s">
        <v>724</v>
      </c>
      <c r="O222" s="1" t="s">
        <v>1352</v>
      </c>
      <c r="P222" s="1" t="s">
        <v>1353</v>
      </c>
      <c r="Q222" s="1" t="s">
        <v>844</v>
      </c>
      <c r="R222" s="1" t="s">
        <v>731</v>
      </c>
      <c r="S222" s="8">
        <v>823346</v>
      </c>
      <c r="T222" s="8">
        <v>753.85</v>
      </c>
      <c r="U222" s="1" t="s">
        <v>1354</v>
      </c>
    </row>
    <row r="223" s="1" customFormat="1" spans="1:21">
      <c r="A223" s="6">
        <v>43303.904375</v>
      </c>
      <c r="B223" s="3">
        <v>86584</v>
      </c>
      <c r="C223" s="3">
        <v>341</v>
      </c>
      <c r="D223" s="1" t="s">
        <v>253</v>
      </c>
      <c r="E223" s="1" t="s">
        <v>1355</v>
      </c>
      <c r="F223" s="1" t="s">
        <v>1356</v>
      </c>
      <c r="G223" s="3">
        <v>9910872</v>
      </c>
      <c r="H223" s="1" t="s">
        <v>766</v>
      </c>
      <c r="I223" s="1" t="s">
        <v>767</v>
      </c>
      <c r="J223" s="1" t="s">
        <v>742</v>
      </c>
      <c r="K223" s="3">
        <v>1</v>
      </c>
      <c r="L223" s="3">
        <v>1000</v>
      </c>
      <c r="M223" s="7">
        <v>43303</v>
      </c>
      <c r="N223" s="1" t="s">
        <v>724</v>
      </c>
      <c r="O223" s="1" t="s">
        <v>1357</v>
      </c>
      <c r="P223" s="1" t="s">
        <v>156</v>
      </c>
      <c r="Q223" s="1" t="s">
        <v>1091</v>
      </c>
      <c r="R223" s="1" t="s">
        <v>771</v>
      </c>
      <c r="S223" s="8">
        <v>3763789</v>
      </c>
      <c r="T223" s="8">
        <v>1343.96</v>
      </c>
      <c r="U223" s="1" t="s">
        <v>1358</v>
      </c>
    </row>
    <row r="224" s="1" customFormat="1" spans="1:21">
      <c r="A224" s="6">
        <v>43303.9030902778</v>
      </c>
      <c r="B224" s="3">
        <v>86583</v>
      </c>
      <c r="C224" s="3">
        <v>54</v>
      </c>
      <c r="D224" s="1" t="s">
        <v>292</v>
      </c>
      <c r="E224" s="1" t="s">
        <v>1359</v>
      </c>
      <c r="F224" s="1" t="s">
        <v>1360</v>
      </c>
      <c r="G224" s="3">
        <v>9910835</v>
      </c>
      <c r="H224" s="1" t="s">
        <v>745</v>
      </c>
      <c r="I224" s="1" t="s">
        <v>746</v>
      </c>
      <c r="J224" s="1" t="s">
        <v>723</v>
      </c>
      <c r="K224" s="3">
        <v>1</v>
      </c>
      <c r="L224" s="3">
        <v>400</v>
      </c>
      <c r="M224" s="7">
        <v>43303</v>
      </c>
      <c r="N224" s="1" t="s">
        <v>724</v>
      </c>
      <c r="O224" s="1" t="s">
        <v>926</v>
      </c>
      <c r="P224" s="1" t="s">
        <v>1361</v>
      </c>
      <c r="Q224" s="1" t="s">
        <v>928</v>
      </c>
      <c r="R224" s="1" t="s">
        <v>747</v>
      </c>
      <c r="S224" s="8">
        <v>891312</v>
      </c>
      <c r="T224" s="8">
        <v>406.99</v>
      </c>
      <c r="U224" s="1" t="s">
        <v>929</v>
      </c>
    </row>
    <row r="225" s="1" customFormat="1" spans="1:21">
      <c r="A225" s="6">
        <v>43303.902662037</v>
      </c>
      <c r="B225" s="3">
        <v>86582</v>
      </c>
      <c r="C225" s="3">
        <v>341</v>
      </c>
      <c r="D225" s="1" t="s">
        <v>253</v>
      </c>
      <c r="E225" s="1" t="s">
        <v>1362</v>
      </c>
      <c r="F225" s="1" t="s">
        <v>1363</v>
      </c>
      <c r="G225" s="3">
        <v>9910872</v>
      </c>
      <c r="H225" s="1" t="s">
        <v>766</v>
      </c>
      <c r="I225" s="1" t="s">
        <v>767</v>
      </c>
      <c r="J225" s="1" t="s">
        <v>742</v>
      </c>
      <c r="K225" s="3">
        <v>1</v>
      </c>
      <c r="L225" s="3">
        <v>1000</v>
      </c>
      <c r="M225" s="7">
        <v>43303</v>
      </c>
      <c r="N225" s="1" t="s">
        <v>724</v>
      </c>
      <c r="O225" s="1" t="s">
        <v>1357</v>
      </c>
      <c r="P225" s="1" t="s">
        <v>156</v>
      </c>
      <c r="Q225" s="1" t="s">
        <v>1091</v>
      </c>
      <c r="R225" s="1" t="s">
        <v>771</v>
      </c>
      <c r="S225" s="8">
        <v>687350</v>
      </c>
      <c r="T225" s="8">
        <v>1124.17</v>
      </c>
      <c r="U225" s="1" t="s">
        <v>1358</v>
      </c>
    </row>
    <row r="226" s="1" customFormat="1" spans="1:21">
      <c r="A226" s="6">
        <v>43303.8986458333</v>
      </c>
      <c r="B226" s="3">
        <v>86564</v>
      </c>
      <c r="C226" s="3">
        <v>570</v>
      </c>
      <c r="D226" s="1" t="s">
        <v>241</v>
      </c>
      <c r="E226" s="1" t="s">
        <v>1364</v>
      </c>
      <c r="F226" s="1" t="s">
        <v>1365</v>
      </c>
      <c r="G226" s="3">
        <v>9910833</v>
      </c>
      <c r="H226" s="1" t="s">
        <v>721</v>
      </c>
      <c r="I226" s="1" t="s">
        <v>722</v>
      </c>
      <c r="J226" s="1" t="s">
        <v>723</v>
      </c>
      <c r="K226" s="3">
        <v>1</v>
      </c>
      <c r="L226" s="3">
        <v>200</v>
      </c>
      <c r="M226" s="7">
        <v>43303</v>
      </c>
      <c r="N226" s="1" t="s">
        <v>724</v>
      </c>
      <c r="O226" s="1" t="s">
        <v>941</v>
      </c>
      <c r="P226" s="1" t="s">
        <v>1366</v>
      </c>
      <c r="Q226" s="1" t="s">
        <v>943</v>
      </c>
      <c r="R226" s="1" t="s">
        <v>728</v>
      </c>
      <c r="S226" s="8">
        <v>464706</v>
      </c>
      <c r="T226" s="8">
        <v>2131.77</v>
      </c>
      <c r="U226" s="1" t="s">
        <v>944</v>
      </c>
    </row>
    <row r="227" s="1" customFormat="1" spans="1:21">
      <c r="A227" s="6">
        <v>43303.8945486111</v>
      </c>
      <c r="B227" s="3">
        <v>86562</v>
      </c>
      <c r="C227" s="3">
        <v>594</v>
      </c>
      <c r="D227" s="1" t="s">
        <v>308</v>
      </c>
      <c r="E227" s="1" t="s">
        <v>1367</v>
      </c>
      <c r="F227" s="1" t="s">
        <v>1368</v>
      </c>
      <c r="G227" s="3">
        <v>9910833</v>
      </c>
      <c r="H227" s="1" t="s">
        <v>721</v>
      </c>
      <c r="I227" s="1" t="s">
        <v>722</v>
      </c>
      <c r="J227" s="1" t="s">
        <v>723</v>
      </c>
      <c r="K227" s="3">
        <v>1</v>
      </c>
      <c r="L227" s="3">
        <v>200</v>
      </c>
      <c r="M227" s="7">
        <v>43303</v>
      </c>
      <c r="N227" s="1" t="s">
        <v>724</v>
      </c>
      <c r="O227" s="1" t="s">
        <v>1369</v>
      </c>
      <c r="P227" s="1" t="s">
        <v>1370</v>
      </c>
      <c r="Q227" s="1" t="s">
        <v>1371</v>
      </c>
      <c r="R227" s="1" t="s">
        <v>728</v>
      </c>
      <c r="S227" s="8">
        <v>662388</v>
      </c>
      <c r="T227" s="8">
        <v>242.84</v>
      </c>
      <c r="U227" s="1" t="s">
        <v>1372</v>
      </c>
    </row>
    <row r="228" s="1" customFormat="1" spans="1:21">
      <c r="A228" s="6">
        <v>43303.8876157407</v>
      </c>
      <c r="B228" s="3">
        <v>86561</v>
      </c>
      <c r="C228" s="3">
        <v>724</v>
      </c>
      <c r="D228" s="1" t="s">
        <v>257</v>
      </c>
      <c r="E228" s="1" t="s">
        <v>1373</v>
      </c>
      <c r="F228" s="1" t="s">
        <v>1374</v>
      </c>
      <c r="G228" s="3">
        <v>9910833</v>
      </c>
      <c r="H228" s="1" t="s">
        <v>721</v>
      </c>
      <c r="I228" s="1" t="s">
        <v>722</v>
      </c>
      <c r="J228" s="1" t="s">
        <v>723</v>
      </c>
      <c r="K228" s="3">
        <v>1</v>
      </c>
      <c r="L228" s="3">
        <v>200</v>
      </c>
      <c r="M228" s="7">
        <v>43303</v>
      </c>
      <c r="N228" s="1" t="s">
        <v>1025</v>
      </c>
      <c r="O228" s="1" t="s">
        <v>1026</v>
      </c>
      <c r="P228" s="1" t="s">
        <v>156</v>
      </c>
      <c r="Q228" s="1" t="s">
        <v>1027</v>
      </c>
      <c r="R228" s="1" t="s">
        <v>728</v>
      </c>
      <c r="S228" s="8">
        <v>660835</v>
      </c>
      <c r="T228" s="8">
        <v>1607.22</v>
      </c>
      <c r="U228" s="1" t="s">
        <v>1028</v>
      </c>
    </row>
    <row r="229" s="1" customFormat="1" spans="1:21">
      <c r="A229" s="6">
        <v>43303.8851041667</v>
      </c>
      <c r="B229" s="3">
        <v>86560</v>
      </c>
      <c r="C229" s="3">
        <v>724</v>
      </c>
      <c r="D229" s="1" t="s">
        <v>257</v>
      </c>
      <c r="E229" s="1" t="s">
        <v>1375</v>
      </c>
      <c r="F229" s="1" t="s">
        <v>1376</v>
      </c>
      <c r="G229" s="3">
        <v>9910833</v>
      </c>
      <c r="H229" s="1" t="s">
        <v>721</v>
      </c>
      <c r="I229" s="1" t="s">
        <v>722</v>
      </c>
      <c r="J229" s="1" t="s">
        <v>723</v>
      </c>
      <c r="K229" s="3">
        <v>1</v>
      </c>
      <c r="L229" s="3">
        <v>200</v>
      </c>
      <c r="M229" s="7">
        <v>43303</v>
      </c>
      <c r="N229" s="1" t="s">
        <v>1025</v>
      </c>
      <c r="O229" s="1" t="s">
        <v>1026</v>
      </c>
      <c r="P229" s="1" t="s">
        <v>156</v>
      </c>
      <c r="Q229" s="1" t="s">
        <v>1027</v>
      </c>
      <c r="R229" s="1" t="s">
        <v>728</v>
      </c>
      <c r="S229" s="8">
        <v>830125</v>
      </c>
      <c r="T229" s="8">
        <v>1379.46</v>
      </c>
      <c r="U229" s="1" t="s">
        <v>1028</v>
      </c>
    </row>
    <row r="230" s="1" customFormat="1" spans="1:21">
      <c r="A230" s="6">
        <v>43303.8716898148</v>
      </c>
      <c r="B230" s="3">
        <v>86559</v>
      </c>
      <c r="C230" s="3">
        <v>746</v>
      </c>
      <c r="D230" s="1" t="s">
        <v>265</v>
      </c>
      <c r="E230" s="1" t="s">
        <v>1377</v>
      </c>
      <c r="F230" s="1" t="s">
        <v>1378</v>
      </c>
      <c r="G230" s="3">
        <v>9910835</v>
      </c>
      <c r="H230" s="1" t="s">
        <v>745</v>
      </c>
      <c r="I230" s="1" t="s">
        <v>746</v>
      </c>
      <c r="J230" s="1" t="s">
        <v>723</v>
      </c>
      <c r="K230" s="3">
        <v>1</v>
      </c>
      <c r="L230" s="3">
        <v>400</v>
      </c>
      <c r="M230" s="7">
        <v>43303</v>
      </c>
      <c r="N230" s="1" t="s">
        <v>724</v>
      </c>
      <c r="O230" s="1" t="s">
        <v>1352</v>
      </c>
      <c r="P230" s="1" t="s">
        <v>1379</v>
      </c>
      <c r="Q230" s="1" t="s">
        <v>844</v>
      </c>
      <c r="R230" s="1" t="s">
        <v>747</v>
      </c>
      <c r="S230" s="8">
        <v>665032</v>
      </c>
      <c r="T230" s="8">
        <v>667.16</v>
      </c>
      <c r="U230" s="1" t="s">
        <v>1354</v>
      </c>
    </row>
    <row r="231" s="1" customFormat="1" spans="1:21">
      <c r="A231" s="6">
        <v>43303.871099537</v>
      </c>
      <c r="B231" s="3">
        <v>86558</v>
      </c>
      <c r="C231" s="3">
        <v>746</v>
      </c>
      <c r="D231" s="1" t="s">
        <v>265</v>
      </c>
      <c r="E231" s="1" t="s">
        <v>1377</v>
      </c>
      <c r="F231" s="1" t="s">
        <v>1378</v>
      </c>
      <c r="G231" s="3">
        <v>9910832</v>
      </c>
      <c r="H231" s="1" t="s">
        <v>730</v>
      </c>
      <c r="I231" s="1" t="s">
        <v>722</v>
      </c>
      <c r="J231" s="1" t="s">
        <v>723</v>
      </c>
      <c r="K231" s="3">
        <v>1</v>
      </c>
      <c r="L231" s="3">
        <v>200</v>
      </c>
      <c r="M231" s="7">
        <v>43303</v>
      </c>
      <c r="N231" s="1" t="s">
        <v>724</v>
      </c>
      <c r="O231" s="1" t="s">
        <v>1352</v>
      </c>
      <c r="P231" s="1" t="s">
        <v>1379</v>
      </c>
      <c r="Q231" s="1" t="s">
        <v>844</v>
      </c>
      <c r="R231" s="1" t="s">
        <v>731</v>
      </c>
      <c r="S231" s="8">
        <v>665032</v>
      </c>
      <c r="T231" s="8">
        <v>867.16</v>
      </c>
      <c r="U231" s="1" t="s">
        <v>1354</v>
      </c>
    </row>
    <row r="232" s="1" customFormat="1" spans="1:21">
      <c r="A232" s="6">
        <v>43303.8697569444</v>
      </c>
      <c r="B232" s="3">
        <v>86557</v>
      </c>
      <c r="C232" s="3">
        <v>726</v>
      </c>
      <c r="D232" s="1" t="s">
        <v>275</v>
      </c>
      <c r="E232" s="1" t="s">
        <v>1380</v>
      </c>
      <c r="F232" s="1" t="s">
        <v>1381</v>
      </c>
      <c r="G232" s="3">
        <v>9910892</v>
      </c>
      <c r="H232" s="1" t="s">
        <v>787</v>
      </c>
      <c r="I232" s="1" t="s">
        <v>788</v>
      </c>
      <c r="J232" s="1" t="s">
        <v>789</v>
      </c>
      <c r="K232" s="3">
        <v>1</v>
      </c>
      <c r="L232" s="3">
        <v>1000</v>
      </c>
      <c r="M232" s="7">
        <v>43303</v>
      </c>
      <c r="N232" s="1" t="s">
        <v>724</v>
      </c>
      <c r="O232" s="1" t="s">
        <v>1001</v>
      </c>
      <c r="P232" s="1" t="s">
        <v>1382</v>
      </c>
      <c r="Q232" s="1" t="s">
        <v>1003</v>
      </c>
      <c r="R232" s="1" t="s">
        <v>792</v>
      </c>
      <c r="S232" s="8">
        <v>575783</v>
      </c>
      <c r="T232" s="8">
        <v>1144.02</v>
      </c>
      <c r="U232" s="1" t="s">
        <v>1004</v>
      </c>
    </row>
    <row r="233" s="1" customFormat="1" spans="1:21">
      <c r="A233" s="6">
        <v>43303.8689467593</v>
      </c>
      <c r="B233" s="3">
        <v>86556</v>
      </c>
      <c r="C233" s="3">
        <v>726</v>
      </c>
      <c r="D233" s="1" t="s">
        <v>275</v>
      </c>
      <c r="E233" s="1" t="s">
        <v>1380</v>
      </c>
      <c r="F233" s="1" t="s">
        <v>1381</v>
      </c>
      <c r="G233" s="3">
        <v>9910835</v>
      </c>
      <c r="H233" s="1" t="s">
        <v>745</v>
      </c>
      <c r="I233" s="1" t="s">
        <v>746</v>
      </c>
      <c r="J233" s="1" t="s">
        <v>723</v>
      </c>
      <c r="K233" s="3">
        <v>2</v>
      </c>
      <c r="L233" s="3">
        <v>800</v>
      </c>
      <c r="M233" s="7">
        <v>43303</v>
      </c>
      <c r="N233" s="1" t="s">
        <v>724</v>
      </c>
      <c r="O233" s="1" t="s">
        <v>1001</v>
      </c>
      <c r="P233" s="1" t="s">
        <v>1383</v>
      </c>
      <c r="Q233" s="1" t="s">
        <v>1003</v>
      </c>
      <c r="R233" s="1" t="s">
        <v>747</v>
      </c>
      <c r="S233" s="8">
        <v>575783</v>
      </c>
      <c r="T233" s="8">
        <v>1944.02</v>
      </c>
      <c r="U233" s="1" t="s">
        <v>1004</v>
      </c>
    </row>
    <row r="234" s="1" customFormat="1" spans="1:21">
      <c r="A234" s="6">
        <v>43303.8658217593</v>
      </c>
      <c r="B234" s="3">
        <v>86555</v>
      </c>
      <c r="C234" s="3">
        <v>571</v>
      </c>
      <c r="D234" s="1" t="s">
        <v>262</v>
      </c>
      <c r="E234" s="1" t="s">
        <v>1384</v>
      </c>
      <c r="F234" s="1" t="s">
        <v>1385</v>
      </c>
      <c r="G234" s="3">
        <v>9910892</v>
      </c>
      <c r="H234" s="1" t="s">
        <v>787</v>
      </c>
      <c r="I234" s="1" t="s">
        <v>788</v>
      </c>
      <c r="J234" s="1" t="s">
        <v>789</v>
      </c>
      <c r="K234" s="3">
        <v>1</v>
      </c>
      <c r="L234" s="3">
        <v>1000</v>
      </c>
      <c r="M234" s="7">
        <v>43303</v>
      </c>
      <c r="N234" s="1" t="s">
        <v>724</v>
      </c>
      <c r="O234" s="1" t="s">
        <v>790</v>
      </c>
      <c r="P234" s="1" t="s">
        <v>156</v>
      </c>
      <c r="Q234" s="1" t="s">
        <v>791</v>
      </c>
      <c r="R234" s="1" t="s">
        <v>792</v>
      </c>
      <c r="S234" s="8">
        <v>595215</v>
      </c>
      <c r="T234" s="8">
        <v>1492.95</v>
      </c>
      <c r="U234" s="1" t="s">
        <v>793</v>
      </c>
    </row>
    <row r="235" s="1" customFormat="1" spans="1:21">
      <c r="A235" s="6">
        <v>43303.8588888889</v>
      </c>
      <c r="B235" s="3">
        <v>86554</v>
      </c>
      <c r="C235" s="3">
        <v>514</v>
      </c>
      <c r="D235" s="1" t="s">
        <v>250</v>
      </c>
      <c r="E235" s="1" t="s">
        <v>1386</v>
      </c>
      <c r="F235" s="1" t="s">
        <v>1387</v>
      </c>
      <c r="G235" s="3">
        <v>9910833</v>
      </c>
      <c r="H235" s="1" t="s">
        <v>721</v>
      </c>
      <c r="I235" s="1" t="s">
        <v>722</v>
      </c>
      <c r="J235" s="1" t="s">
        <v>723</v>
      </c>
      <c r="K235" s="3">
        <v>1</v>
      </c>
      <c r="L235" s="3">
        <v>200</v>
      </c>
      <c r="M235" s="7">
        <v>43303</v>
      </c>
      <c r="N235" s="1" t="s">
        <v>724</v>
      </c>
      <c r="O235" s="1" t="s">
        <v>1007</v>
      </c>
      <c r="P235" s="1" t="s">
        <v>1388</v>
      </c>
      <c r="Q235" s="1" t="s">
        <v>1009</v>
      </c>
      <c r="R235" s="1" t="s">
        <v>728</v>
      </c>
      <c r="S235" s="8">
        <v>711933</v>
      </c>
      <c r="T235" s="8">
        <v>308.24</v>
      </c>
      <c r="U235" s="1" t="s">
        <v>1010</v>
      </c>
    </row>
    <row r="236" s="1" customFormat="1" spans="1:21">
      <c r="A236" s="6">
        <v>43303.8582060185</v>
      </c>
      <c r="B236" s="3">
        <v>86553</v>
      </c>
      <c r="C236" s="3">
        <v>514</v>
      </c>
      <c r="D236" s="1" t="s">
        <v>250</v>
      </c>
      <c r="E236" s="1" t="s">
        <v>1389</v>
      </c>
      <c r="F236" s="1" t="s">
        <v>1390</v>
      </c>
      <c r="G236" s="3">
        <v>9910832</v>
      </c>
      <c r="H236" s="1" t="s">
        <v>730</v>
      </c>
      <c r="I236" s="1" t="s">
        <v>722</v>
      </c>
      <c r="J236" s="1" t="s">
        <v>723</v>
      </c>
      <c r="K236" s="3">
        <v>2</v>
      </c>
      <c r="L236" s="3">
        <v>400</v>
      </c>
      <c r="M236" s="7">
        <v>43303</v>
      </c>
      <c r="N236" s="1" t="s">
        <v>724</v>
      </c>
      <c r="O236" s="1" t="s">
        <v>1007</v>
      </c>
      <c r="P236" s="1" t="s">
        <v>1391</v>
      </c>
      <c r="Q236" s="1" t="s">
        <v>1009</v>
      </c>
      <c r="R236" s="1" t="s">
        <v>731</v>
      </c>
      <c r="S236" s="8">
        <v>867248</v>
      </c>
      <c r="T236" s="8">
        <v>1313.49</v>
      </c>
      <c r="U236" s="1" t="s">
        <v>1010</v>
      </c>
    </row>
    <row r="237" s="1" customFormat="1" spans="1:21">
      <c r="A237" s="6">
        <v>43303.8569560185</v>
      </c>
      <c r="B237" s="3">
        <v>86552</v>
      </c>
      <c r="C237" s="3">
        <v>514</v>
      </c>
      <c r="D237" s="1" t="s">
        <v>250</v>
      </c>
      <c r="E237" s="1" t="s">
        <v>1392</v>
      </c>
      <c r="F237" s="1" t="s">
        <v>1393</v>
      </c>
      <c r="G237" s="3">
        <v>9910832</v>
      </c>
      <c r="H237" s="1" t="s">
        <v>730</v>
      </c>
      <c r="I237" s="1" t="s">
        <v>722</v>
      </c>
      <c r="J237" s="1" t="s">
        <v>723</v>
      </c>
      <c r="K237" s="3">
        <v>3</v>
      </c>
      <c r="L237" s="3">
        <v>600</v>
      </c>
      <c r="M237" s="7">
        <v>43303</v>
      </c>
      <c r="N237" s="1" t="s">
        <v>724</v>
      </c>
      <c r="O237" s="1" t="s">
        <v>1007</v>
      </c>
      <c r="P237" s="1" t="s">
        <v>1394</v>
      </c>
      <c r="Q237" s="1" t="s">
        <v>1009</v>
      </c>
      <c r="R237" s="1" t="s">
        <v>731</v>
      </c>
      <c r="S237" s="8">
        <v>348622</v>
      </c>
      <c r="T237" s="8">
        <v>998.96</v>
      </c>
      <c r="U237" s="1" t="s">
        <v>1010</v>
      </c>
    </row>
    <row r="238" s="1" customFormat="1" spans="1:21">
      <c r="A238" s="6">
        <v>43303.8536805556</v>
      </c>
      <c r="B238" s="3">
        <v>86551</v>
      </c>
      <c r="C238" s="3">
        <v>56</v>
      </c>
      <c r="D238" s="1" t="s">
        <v>245</v>
      </c>
      <c r="E238" s="1" t="s">
        <v>1395</v>
      </c>
      <c r="F238" s="1" t="s">
        <v>1396</v>
      </c>
      <c r="G238" s="3">
        <v>9910833</v>
      </c>
      <c r="H238" s="1" t="s">
        <v>721</v>
      </c>
      <c r="I238" s="1" t="s">
        <v>722</v>
      </c>
      <c r="J238" s="1" t="s">
        <v>723</v>
      </c>
      <c r="K238" s="3">
        <v>2</v>
      </c>
      <c r="L238" s="3">
        <v>400</v>
      </c>
      <c r="M238" s="7">
        <v>43303</v>
      </c>
      <c r="N238" s="1" t="s">
        <v>724</v>
      </c>
      <c r="O238" s="1" t="s">
        <v>1397</v>
      </c>
      <c r="P238" s="1" t="s">
        <v>1398</v>
      </c>
      <c r="Q238" s="1" t="s">
        <v>798</v>
      </c>
      <c r="R238" s="1" t="s">
        <v>728</v>
      </c>
      <c r="S238" s="8">
        <v>376385</v>
      </c>
      <c r="T238" s="8">
        <v>1014.74</v>
      </c>
      <c r="U238" s="1" t="s">
        <v>1399</v>
      </c>
    </row>
    <row r="239" s="1" customFormat="1" spans="1:21">
      <c r="A239" s="6">
        <v>43303.8522106481</v>
      </c>
      <c r="B239" s="3">
        <v>86563</v>
      </c>
      <c r="C239" s="3">
        <v>570</v>
      </c>
      <c r="D239" s="1" t="s">
        <v>241</v>
      </c>
      <c r="E239" s="1" t="s">
        <v>1400</v>
      </c>
      <c r="F239" s="1" t="s">
        <v>1401</v>
      </c>
      <c r="G239" s="3">
        <v>9910833</v>
      </c>
      <c r="H239" s="1" t="s">
        <v>721</v>
      </c>
      <c r="I239" s="1" t="s">
        <v>722</v>
      </c>
      <c r="J239" s="1" t="s">
        <v>723</v>
      </c>
      <c r="K239" s="3">
        <v>2</v>
      </c>
      <c r="L239" s="3">
        <v>400</v>
      </c>
      <c r="M239" s="7">
        <v>43303</v>
      </c>
      <c r="N239" s="1" t="s">
        <v>724</v>
      </c>
      <c r="O239" s="1" t="s">
        <v>941</v>
      </c>
      <c r="P239" s="1" t="s">
        <v>1402</v>
      </c>
      <c r="Q239" s="1" t="s">
        <v>943</v>
      </c>
      <c r="R239" s="1" t="s">
        <v>728</v>
      </c>
      <c r="S239" s="8">
        <v>916277</v>
      </c>
      <c r="T239" s="8">
        <v>449.06</v>
      </c>
      <c r="U239" s="1" t="s">
        <v>944</v>
      </c>
    </row>
    <row r="240" s="1" customFormat="1" spans="1:21">
      <c r="A240" s="6">
        <v>43303.8516435185</v>
      </c>
      <c r="B240" s="3">
        <v>86550</v>
      </c>
      <c r="C240" s="3">
        <v>733</v>
      </c>
      <c r="D240" s="1" t="s">
        <v>294</v>
      </c>
      <c r="E240" s="1" t="s">
        <v>1403</v>
      </c>
      <c r="F240" s="1" t="s">
        <v>1404</v>
      </c>
      <c r="G240" s="3">
        <v>9910833</v>
      </c>
      <c r="H240" s="1" t="s">
        <v>721</v>
      </c>
      <c r="I240" s="1" t="s">
        <v>722</v>
      </c>
      <c r="J240" s="1" t="s">
        <v>723</v>
      </c>
      <c r="K240" s="3">
        <v>2</v>
      </c>
      <c r="L240" s="3">
        <v>400</v>
      </c>
      <c r="M240" s="7">
        <v>43303</v>
      </c>
      <c r="N240" s="1" t="s">
        <v>724</v>
      </c>
      <c r="O240" s="1" t="s">
        <v>1405</v>
      </c>
      <c r="P240" s="1" t="s">
        <v>156</v>
      </c>
      <c r="Q240" s="1" t="s">
        <v>1406</v>
      </c>
      <c r="R240" s="1" t="s">
        <v>728</v>
      </c>
      <c r="S240" s="8">
        <v>3587183</v>
      </c>
      <c r="T240" s="8">
        <v>667.07</v>
      </c>
      <c r="U240" s="1" t="s">
        <v>1407</v>
      </c>
    </row>
    <row r="241" s="1" customFormat="1" spans="1:21">
      <c r="A241" s="6">
        <v>43303.8434143519</v>
      </c>
      <c r="B241" s="3">
        <v>86549</v>
      </c>
      <c r="C241" s="3">
        <v>343</v>
      </c>
      <c r="D241" s="1" t="s">
        <v>240</v>
      </c>
      <c r="E241" s="1" t="s">
        <v>1408</v>
      </c>
      <c r="F241" s="1" t="s">
        <v>1409</v>
      </c>
      <c r="G241" s="3">
        <v>9910892</v>
      </c>
      <c r="H241" s="1" t="s">
        <v>787</v>
      </c>
      <c r="I241" s="1" t="s">
        <v>788</v>
      </c>
      <c r="J241" s="1" t="s">
        <v>789</v>
      </c>
      <c r="K241" s="3">
        <v>2</v>
      </c>
      <c r="L241" s="3">
        <v>2000</v>
      </c>
      <c r="M241" s="7">
        <v>43303</v>
      </c>
      <c r="N241" s="1" t="s">
        <v>724</v>
      </c>
      <c r="O241" s="1" t="s">
        <v>876</v>
      </c>
      <c r="P241" s="1" t="s">
        <v>156</v>
      </c>
      <c r="Q241" s="1" t="s">
        <v>877</v>
      </c>
      <c r="R241" s="1" t="s">
        <v>792</v>
      </c>
      <c r="S241" s="8">
        <v>293192</v>
      </c>
      <c r="T241" s="8">
        <v>2048.82</v>
      </c>
      <c r="U241" s="1" t="s">
        <v>878</v>
      </c>
    </row>
    <row r="242" s="1" customFormat="1" spans="1:21">
      <c r="A242" s="6">
        <v>43303.8386226852</v>
      </c>
      <c r="B242" s="3">
        <v>86548</v>
      </c>
      <c r="C242" s="3">
        <v>385</v>
      </c>
      <c r="D242" s="1" t="s">
        <v>248</v>
      </c>
      <c r="E242" s="1" t="s">
        <v>1410</v>
      </c>
      <c r="F242" s="1" t="s">
        <v>1411</v>
      </c>
      <c r="G242" s="3">
        <v>9910853</v>
      </c>
      <c r="H242" s="1" t="s">
        <v>835</v>
      </c>
      <c r="I242" s="1" t="s">
        <v>788</v>
      </c>
      <c r="J242" s="1" t="s">
        <v>789</v>
      </c>
      <c r="K242" s="3">
        <v>1</v>
      </c>
      <c r="L242" s="3">
        <v>1000</v>
      </c>
      <c r="M242" s="7">
        <v>43303</v>
      </c>
      <c r="N242" s="1" t="s">
        <v>724</v>
      </c>
      <c r="O242" s="1" t="s">
        <v>920</v>
      </c>
      <c r="P242" s="1" t="s">
        <v>1412</v>
      </c>
      <c r="Q242" s="1" t="s">
        <v>922</v>
      </c>
      <c r="R242" s="1" t="s">
        <v>837</v>
      </c>
      <c r="S242" s="8">
        <v>3665799</v>
      </c>
      <c r="T242" s="8">
        <v>1260</v>
      </c>
      <c r="U242" s="1" t="s">
        <v>923</v>
      </c>
    </row>
    <row r="243" s="1" customFormat="1" spans="1:21">
      <c r="A243" s="6">
        <v>43303.8329050926</v>
      </c>
      <c r="B243" s="3">
        <v>86546</v>
      </c>
      <c r="C243" s="3">
        <v>511</v>
      </c>
      <c r="D243" s="1" t="s">
        <v>258</v>
      </c>
      <c r="E243" s="1" t="s">
        <v>1413</v>
      </c>
      <c r="F243" s="1" t="s">
        <v>1414</v>
      </c>
      <c r="G243" s="3">
        <v>9910872</v>
      </c>
      <c r="H243" s="1" t="s">
        <v>766</v>
      </c>
      <c r="I243" s="1" t="s">
        <v>767</v>
      </c>
      <c r="J243" s="1" t="s">
        <v>742</v>
      </c>
      <c r="K243" s="3">
        <v>1</v>
      </c>
      <c r="L243" s="3">
        <v>1000</v>
      </c>
      <c r="M243" s="7">
        <v>43303</v>
      </c>
      <c r="N243" s="1" t="s">
        <v>724</v>
      </c>
      <c r="O243" s="1" t="s">
        <v>1099</v>
      </c>
      <c r="P243" s="1" t="s">
        <v>156</v>
      </c>
      <c r="Q243" s="1" t="s">
        <v>1100</v>
      </c>
      <c r="R243" s="1" t="s">
        <v>771</v>
      </c>
      <c r="S243" s="8">
        <v>395505</v>
      </c>
      <c r="T243" s="8">
        <v>1610.28</v>
      </c>
      <c r="U243" s="1" t="s">
        <v>1101</v>
      </c>
    </row>
    <row r="244" s="1" customFormat="1" spans="1:21">
      <c r="A244" s="6">
        <v>43303.8316087963</v>
      </c>
      <c r="B244" s="3">
        <v>86547</v>
      </c>
      <c r="C244" s="3">
        <v>746</v>
      </c>
      <c r="D244" s="1" t="s">
        <v>265</v>
      </c>
      <c r="E244" s="1" t="s">
        <v>1415</v>
      </c>
      <c r="F244" s="1" t="s">
        <v>156</v>
      </c>
      <c r="G244" s="3">
        <v>9910833</v>
      </c>
      <c r="H244" s="1" t="s">
        <v>721</v>
      </c>
      <c r="I244" s="1" t="s">
        <v>722</v>
      </c>
      <c r="J244" s="1" t="s">
        <v>723</v>
      </c>
      <c r="K244" s="3">
        <v>1</v>
      </c>
      <c r="L244" s="3">
        <v>200</v>
      </c>
      <c r="M244" s="7">
        <v>43303</v>
      </c>
      <c r="N244" s="1" t="s">
        <v>724</v>
      </c>
      <c r="O244" s="1" t="s">
        <v>1352</v>
      </c>
      <c r="P244" s="1" t="s">
        <v>1416</v>
      </c>
      <c r="Q244" s="1" t="s">
        <v>844</v>
      </c>
      <c r="R244" s="1" t="s">
        <v>728</v>
      </c>
      <c r="S244" s="8">
        <v>3137013</v>
      </c>
      <c r="T244" s="8">
        <v>342.46</v>
      </c>
      <c r="U244" s="1" t="s">
        <v>1354</v>
      </c>
    </row>
    <row r="245" s="1" customFormat="1" spans="1:21">
      <c r="A245" s="6">
        <v>43303.8300231481</v>
      </c>
      <c r="B245" s="3">
        <v>86545</v>
      </c>
      <c r="C245" s="3">
        <v>102567</v>
      </c>
      <c r="D245" s="1" t="s">
        <v>251</v>
      </c>
      <c r="E245" s="1" t="s">
        <v>1417</v>
      </c>
      <c r="F245" s="1" t="s">
        <v>1418</v>
      </c>
      <c r="G245" s="3">
        <v>9910872</v>
      </c>
      <c r="H245" s="1" t="s">
        <v>766</v>
      </c>
      <c r="I245" s="1" t="s">
        <v>767</v>
      </c>
      <c r="J245" s="1" t="s">
        <v>742</v>
      </c>
      <c r="K245" s="3">
        <v>1</v>
      </c>
      <c r="L245" s="3">
        <v>1000</v>
      </c>
      <c r="M245" s="7">
        <v>43303</v>
      </c>
      <c r="N245" s="1" t="s">
        <v>724</v>
      </c>
      <c r="O245" s="1" t="s">
        <v>887</v>
      </c>
      <c r="P245" s="1" t="s">
        <v>1419</v>
      </c>
      <c r="Q245" s="1" t="s">
        <v>889</v>
      </c>
      <c r="R245" s="1" t="s">
        <v>771</v>
      </c>
      <c r="S245" s="8">
        <v>3094140</v>
      </c>
      <c r="T245" s="8">
        <v>1499.09</v>
      </c>
      <c r="U245" s="1" t="s">
        <v>890</v>
      </c>
    </row>
    <row r="246" s="1" customFormat="1" spans="1:21">
      <c r="A246" s="6">
        <v>43303.8257523148</v>
      </c>
      <c r="B246" s="3">
        <v>86544</v>
      </c>
      <c r="C246" s="3">
        <v>712</v>
      </c>
      <c r="D246" s="1" t="s">
        <v>249</v>
      </c>
      <c r="E246" s="1" t="s">
        <v>1420</v>
      </c>
      <c r="F246" s="1" t="s">
        <v>1421</v>
      </c>
      <c r="G246" s="3">
        <v>9910834</v>
      </c>
      <c r="H246" s="1" t="s">
        <v>741</v>
      </c>
      <c r="I246" s="1" t="s">
        <v>722</v>
      </c>
      <c r="J246" s="1" t="s">
        <v>742</v>
      </c>
      <c r="K246" s="3">
        <v>1</v>
      </c>
      <c r="L246" s="3">
        <v>200</v>
      </c>
      <c r="M246" s="7">
        <v>43303</v>
      </c>
      <c r="N246" s="1" t="s">
        <v>724</v>
      </c>
      <c r="O246" s="1" t="s">
        <v>947</v>
      </c>
      <c r="P246" s="1" t="s">
        <v>1422</v>
      </c>
      <c r="Q246" s="1" t="s">
        <v>949</v>
      </c>
      <c r="R246" s="1" t="s">
        <v>744</v>
      </c>
      <c r="S246" s="8">
        <v>3718177</v>
      </c>
      <c r="T246" s="8">
        <v>273.26</v>
      </c>
      <c r="U246" s="1" t="s">
        <v>950</v>
      </c>
    </row>
    <row r="247" s="1" customFormat="1" spans="1:21">
      <c r="A247" s="6">
        <v>43303.8200925926</v>
      </c>
      <c r="B247" s="3">
        <v>86542</v>
      </c>
      <c r="C247" s="3">
        <v>515</v>
      </c>
      <c r="D247" s="1" t="s">
        <v>243</v>
      </c>
      <c r="E247" s="1" t="s">
        <v>1423</v>
      </c>
      <c r="F247" s="1" t="s">
        <v>1424</v>
      </c>
      <c r="G247" s="3">
        <v>9910833</v>
      </c>
      <c r="H247" s="1" t="s">
        <v>721</v>
      </c>
      <c r="I247" s="1" t="s">
        <v>722</v>
      </c>
      <c r="J247" s="1" t="s">
        <v>723</v>
      </c>
      <c r="K247" s="3">
        <v>1</v>
      </c>
      <c r="L247" s="3">
        <v>200</v>
      </c>
      <c r="M247" s="7">
        <v>43303</v>
      </c>
      <c r="N247" s="1" t="s">
        <v>724</v>
      </c>
      <c r="O247" s="1" t="s">
        <v>775</v>
      </c>
      <c r="P247" s="1" t="s">
        <v>156</v>
      </c>
      <c r="Q247" s="1" t="s">
        <v>776</v>
      </c>
      <c r="R247" s="1" t="s">
        <v>728</v>
      </c>
      <c r="S247" s="8">
        <v>689126</v>
      </c>
      <c r="T247" s="8">
        <v>316.74</v>
      </c>
      <c r="U247" s="1" t="s">
        <v>777</v>
      </c>
    </row>
    <row r="248" s="1" customFormat="1" spans="1:21">
      <c r="A248" s="6">
        <v>43303.8180439815</v>
      </c>
      <c r="B248" s="3">
        <v>86541</v>
      </c>
      <c r="C248" s="3">
        <v>581</v>
      </c>
      <c r="D248" s="1" t="s">
        <v>293</v>
      </c>
      <c r="E248" s="1" t="s">
        <v>1425</v>
      </c>
      <c r="F248" s="1" t="s">
        <v>1426</v>
      </c>
      <c r="G248" s="3">
        <v>9910835</v>
      </c>
      <c r="H248" s="1" t="s">
        <v>745</v>
      </c>
      <c r="I248" s="1" t="s">
        <v>746</v>
      </c>
      <c r="J248" s="1" t="s">
        <v>723</v>
      </c>
      <c r="K248" s="3">
        <v>2</v>
      </c>
      <c r="L248" s="3">
        <v>800</v>
      </c>
      <c r="M248" s="7">
        <v>43303</v>
      </c>
      <c r="N248" s="1" t="s">
        <v>724</v>
      </c>
      <c r="O248" s="1" t="s">
        <v>1427</v>
      </c>
      <c r="P248" s="1" t="s">
        <v>1428</v>
      </c>
      <c r="Q248" s="1" t="s">
        <v>1429</v>
      </c>
      <c r="R248" s="1" t="s">
        <v>747</v>
      </c>
      <c r="S248" s="8">
        <v>421429</v>
      </c>
      <c r="T248" s="8">
        <v>847.06</v>
      </c>
      <c r="U248" s="1" t="s">
        <v>1430</v>
      </c>
    </row>
    <row r="249" s="1" customFormat="1" spans="1:21">
      <c r="A249" s="6">
        <v>43303.8132638889</v>
      </c>
      <c r="B249" s="3">
        <v>86540</v>
      </c>
      <c r="C249" s="3">
        <v>54</v>
      </c>
      <c r="D249" s="1" t="s">
        <v>292</v>
      </c>
      <c r="E249" s="1" t="s">
        <v>1431</v>
      </c>
      <c r="F249" s="1" t="s">
        <v>1432</v>
      </c>
      <c r="G249" s="3">
        <v>9910832</v>
      </c>
      <c r="H249" s="1" t="s">
        <v>730</v>
      </c>
      <c r="I249" s="1" t="s">
        <v>722</v>
      </c>
      <c r="J249" s="1" t="s">
        <v>723</v>
      </c>
      <c r="K249" s="3">
        <v>1</v>
      </c>
      <c r="L249" s="3">
        <v>200</v>
      </c>
      <c r="M249" s="7">
        <v>43303</v>
      </c>
      <c r="N249" s="1" t="s">
        <v>724</v>
      </c>
      <c r="O249" s="1" t="s">
        <v>926</v>
      </c>
      <c r="P249" s="1" t="s">
        <v>1433</v>
      </c>
      <c r="Q249" s="1" t="s">
        <v>928</v>
      </c>
      <c r="R249" s="1" t="s">
        <v>731</v>
      </c>
      <c r="S249" s="8">
        <v>695346</v>
      </c>
      <c r="T249" s="8">
        <v>646.77</v>
      </c>
      <c r="U249" s="1" t="s">
        <v>929</v>
      </c>
    </row>
    <row r="250" s="1" customFormat="1" spans="1:21">
      <c r="A250" s="6">
        <v>43303.8124537037</v>
      </c>
      <c r="B250" s="3">
        <v>86543</v>
      </c>
      <c r="C250" s="3">
        <v>584</v>
      </c>
      <c r="D250" s="1" t="s">
        <v>285</v>
      </c>
      <c r="E250" s="1" t="s">
        <v>1434</v>
      </c>
      <c r="F250" s="1" t="s">
        <v>1435</v>
      </c>
      <c r="G250" s="3">
        <v>9910853</v>
      </c>
      <c r="H250" s="1" t="s">
        <v>835</v>
      </c>
      <c r="I250" s="1" t="s">
        <v>788</v>
      </c>
      <c r="J250" s="1" t="s">
        <v>789</v>
      </c>
      <c r="K250" s="3">
        <v>1</v>
      </c>
      <c r="L250" s="3">
        <v>1000</v>
      </c>
      <c r="M250" s="7">
        <v>43303</v>
      </c>
      <c r="N250" s="1" t="s">
        <v>724</v>
      </c>
      <c r="O250" s="1" t="s">
        <v>1192</v>
      </c>
      <c r="P250" s="1" t="s">
        <v>1436</v>
      </c>
      <c r="Q250" s="1" t="s">
        <v>1194</v>
      </c>
      <c r="R250" s="1" t="s">
        <v>837</v>
      </c>
      <c r="S250" s="8">
        <v>906735</v>
      </c>
      <c r="T250" s="8">
        <v>1841.89</v>
      </c>
      <c r="U250" s="1" t="s">
        <v>1195</v>
      </c>
    </row>
    <row r="251" s="1" customFormat="1" spans="1:21">
      <c r="A251" s="6">
        <v>43303.8121412037</v>
      </c>
      <c r="B251" s="3">
        <v>86539</v>
      </c>
      <c r="C251" s="3">
        <v>570</v>
      </c>
      <c r="D251" s="1" t="s">
        <v>241</v>
      </c>
      <c r="E251" s="1" t="s">
        <v>1437</v>
      </c>
      <c r="F251" s="1" t="s">
        <v>1438</v>
      </c>
      <c r="G251" s="3">
        <v>9910834</v>
      </c>
      <c r="H251" s="1" t="s">
        <v>741</v>
      </c>
      <c r="I251" s="1" t="s">
        <v>722</v>
      </c>
      <c r="J251" s="1" t="s">
        <v>742</v>
      </c>
      <c r="K251" s="3">
        <v>1</v>
      </c>
      <c r="L251" s="3">
        <v>200</v>
      </c>
      <c r="M251" s="7">
        <v>43303</v>
      </c>
      <c r="N251" s="1" t="s">
        <v>724</v>
      </c>
      <c r="O251" s="1" t="s">
        <v>941</v>
      </c>
      <c r="P251" s="1" t="s">
        <v>1439</v>
      </c>
      <c r="Q251" s="1" t="s">
        <v>943</v>
      </c>
      <c r="R251" s="1" t="s">
        <v>744</v>
      </c>
      <c r="S251" s="8">
        <v>278532</v>
      </c>
      <c r="T251" s="8">
        <v>1243.2</v>
      </c>
      <c r="U251" s="1" t="s">
        <v>944</v>
      </c>
    </row>
    <row r="252" s="1" customFormat="1" spans="1:21">
      <c r="A252" s="6">
        <v>43303.8114236111</v>
      </c>
      <c r="B252" s="3">
        <v>86538</v>
      </c>
      <c r="C252" s="3">
        <v>570</v>
      </c>
      <c r="D252" s="1" t="s">
        <v>241</v>
      </c>
      <c r="E252" s="1" t="s">
        <v>1437</v>
      </c>
      <c r="F252" s="1" t="s">
        <v>1438</v>
      </c>
      <c r="G252" s="3">
        <v>9910833</v>
      </c>
      <c r="H252" s="1" t="s">
        <v>721</v>
      </c>
      <c r="I252" s="1" t="s">
        <v>722</v>
      </c>
      <c r="J252" s="1" t="s">
        <v>723</v>
      </c>
      <c r="K252" s="3">
        <v>1</v>
      </c>
      <c r="L252" s="3">
        <v>200</v>
      </c>
      <c r="M252" s="7">
        <v>43303</v>
      </c>
      <c r="N252" s="1" t="s">
        <v>724</v>
      </c>
      <c r="O252" s="1" t="s">
        <v>941</v>
      </c>
      <c r="P252" s="1" t="s">
        <v>1439</v>
      </c>
      <c r="Q252" s="1" t="s">
        <v>943</v>
      </c>
      <c r="R252" s="1" t="s">
        <v>728</v>
      </c>
      <c r="S252" s="8">
        <v>278532</v>
      </c>
      <c r="T252" s="8">
        <v>1443.2</v>
      </c>
      <c r="U252" s="1" t="s">
        <v>944</v>
      </c>
    </row>
    <row r="253" s="1" customFormat="1" spans="1:21">
      <c r="A253" s="6">
        <v>43303.8057175926</v>
      </c>
      <c r="B253" s="3">
        <v>86537</v>
      </c>
      <c r="C253" s="3">
        <v>726</v>
      </c>
      <c r="D253" s="1" t="s">
        <v>275</v>
      </c>
      <c r="E253" s="1" t="s">
        <v>1440</v>
      </c>
      <c r="F253" s="1" t="s">
        <v>1441</v>
      </c>
      <c r="G253" s="3">
        <v>9910833</v>
      </c>
      <c r="H253" s="1" t="s">
        <v>721</v>
      </c>
      <c r="I253" s="1" t="s">
        <v>722</v>
      </c>
      <c r="J253" s="1" t="s">
        <v>723</v>
      </c>
      <c r="K253" s="3">
        <v>2</v>
      </c>
      <c r="L253" s="3">
        <v>400</v>
      </c>
      <c r="M253" s="7">
        <v>43303</v>
      </c>
      <c r="N253" s="1" t="s">
        <v>724</v>
      </c>
      <c r="O253" s="1" t="s">
        <v>1001</v>
      </c>
      <c r="P253" s="1" t="s">
        <v>1442</v>
      </c>
      <c r="Q253" s="1" t="s">
        <v>1003</v>
      </c>
      <c r="R253" s="1" t="s">
        <v>728</v>
      </c>
      <c r="S253" s="8">
        <v>3921825</v>
      </c>
      <c r="T253" s="8">
        <v>524.88</v>
      </c>
      <c r="U253" s="1" t="s">
        <v>1004</v>
      </c>
    </row>
    <row r="254" s="1" customFormat="1" spans="1:21">
      <c r="A254" s="6">
        <v>43303.800474537</v>
      </c>
      <c r="B254" s="3">
        <v>86536</v>
      </c>
      <c r="C254" s="3">
        <v>712</v>
      </c>
      <c r="D254" s="1" t="s">
        <v>249</v>
      </c>
      <c r="E254" s="1" t="s">
        <v>1443</v>
      </c>
      <c r="F254" s="1" t="s">
        <v>1444</v>
      </c>
      <c r="G254" s="3">
        <v>9910833</v>
      </c>
      <c r="H254" s="1" t="s">
        <v>721</v>
      </c>
      <c r="I254" s="1" t="s">
        <v>722</v>
      </c>
      <c r="J254" s="1" t="s">
        <v>723</v>
      </c>
      <c r="K254" s="3">
        <v>1</v>
      </c>
      <c r="L254" s="3">
        <v>200</v>
      </c>
      <c r="M254" s="7">
        <v>43303</v>
      </c>
      <c r="N254" s="1" t="s">
        <v>724</v>
      </c>
      <c r="O254" s="1" t="s">
        <v>947</v>
      </c>
      <c r="P254" s="1" t="s">
        <v>1445</v>
      </c>
      <c r="Q254" s="1" t="s">
        <v>949</v>
      </c>
      <c r="R254" s="1" t="s">
        <v>728</v>
      </c>
      <c r="S254" s="8">
        <v>650158</v>
      </c>
      <c r="T254" s="8">
        <v>207.13</v>
      </c>
      <c r="U254" s="1" t="s">
        <v>950</v>
      </c>
    </row>
    <row r="255" s="1" customFormat="1" spans="1:21">
      <c r="A255" s="6">
        <v>43303.7984143519</v>
      </c>
      <c r="B255" s="3">
        <v>86535</v>
      </c>
      <c r="C255" s="3">
        <v>712</v>
      </c>
      <c r="D255" s="1" t="s">
        <v>249</v>
      </c>
      <c r="E255" s="1" t="s">
        <v>1443</v>
      </c>
      <c r="F255" s="1" t="s">
        <v>1444</v>
      </c>
      <c r="G255" s="3">
        <v>9910832</v>
      </c>
      <c r="H255" s="1" t="s">
        <v>730</v>
      </c>
      <c r="I255" s="1" t="s">
        <v>722</v>
      </c>
      <c r="J255" s="1" t="s">
        <v>723</v>
      </c>
      <c r="K255" s="3">
        <v>1</v>
      </c>
      <c r="L255" s="3">
        <v>200</v>
      </c>
      <c r="M255" s="7">
        <v>43303</v>
      </c>
      <c r="N255" s="1" t="s">
        <v>724</v>
      </c>
      <c r="O255" s="1" t="s">
        <v>947</v>
      </c>
      <c r="P255" s="1" t="s">
        <v>1445</v>
      </c>
      <c r="Q255" s="1" t="s">
        <v>949</v>
      </c>
      <c r="R255" s="1" t="s">
        <v>731</v>
      </c>
      <c r="S255" s="8">
        <v>650158</v>
      </c>
      <c r="T255" s="8">
        <v>407.13</v>
      </c>
      <c r="U255" s="1" t="s">
        <v>950</v>
      </c>
    </row>
    <row r="256" s="1" customFormat="1" spans="1:21">
      <c r="A256" s="6">
        <v>43303.793125</v>
      </c>
      <c r="B256" s="3">
        <v>86532</v>
      </c>
      <c r="C256" s="3">
        <v>515</v>
      </c>
      <c r="D256" s="1" t="s">
        <v>243</v>
      </c>
      <c r="E256" s="1" t="s">
        <v>1446</v>
      </c>
      <c r="F256" s="1" t="s">
        <v>1447</v>
      </c>
      <c r="G256" s="3">
        <v>9910834</v>
      </c>
      <c r="H256" s="1" t="s">
        <v>741</v>
      </c>
      <c r="I256" s="1" t="s">
        <v>722</v>
      </c>
      <c r="J256" s="1" t="s">
        <v>742</v>
      </c>
      <c r="K256" s="3">
        <v>1</v>
      </c>
      <c r="L256" s="3">
        <v>200</v>
      </c>
      <c r="M256" s="7">
        <v>43303</v>
      </c>
      <c r="N256" s="1" t="s">
        <v>724</v>
      </c>
      <c r="O256" s="1" t="s">
        <v>775</v>
      </c>
      <c r="P256" s="1" t="s">
        <v>156</v>
      </c>
      <c r="Q256" s="1" t="s">
        <v>776</v>
      </c>
      <c r="R256" s="1" t="s">
        <v>744</v>
      </c>
      <c r="S256" s="8">
        <v>643481</v>
      </c>
      <c r="T256" s="8">
        <v>1762.15</v>
      </c>
      <c r="U256" s="1" t="s">
        <v>777</v>
      </c>
    </row>
    <row r="257" s="1" customFormat="1" spans="1:21">
      <c r="A257" s="6">
        <v>43303.7930092593</v>
      </c>
      <c r="B257" s="3">
        <v>86533</v>
      </c>
      <c r="C257" s="3">
        <v>712</v>
      </c>
      <c r="D257" s="1" t="s">
        <v>249</v>
      </c>
      <c r="E257" s="1" t="s">
        <v>1448</v>
      </c>
      <c r="F257" s="1" t="s">
        <v>1449</v>
      </c>
      <c r="G257" s="3">
        <v>9910853</v>
      </c>
      <c r="H257" s="1" t="s">
        <v>835</v>
      </c>
      <c r="I257" s="1" t="s">
        <v>788</v>
      </c>
      <c r="J257" s="1" t="s">
        <v>789</v>
      </c>
      <c r="K257" s="3">
        <v>1</v>
      </c>
      <c r="L257" s="3">
        <v>1000</v>
      </c>
      <c r="M257" s="7">
        <v>43303</v>
      </c>
      <c r="N257" s="1" t="s">
        <v>724</v>
      </c>
      <c r="O257" s="1" t="s">
        <v>947</v>
      </c>
      <c r="P257" s="1" t="s">
        <v>1450</v>
      </c>
      <c r="Q257" s="1" t="s">
        <v>949</v>
      </c>
      <c r="R257" s="1" t="s">
        <v>837</v>
      </c>
      <c r="S257" s="8">
        <v>421381</v>
      </c>
      <c r="T257" s="8">
        <v>1721.51</v>
      </c>
      <c r="U257" s="1" t="s">
        <v>950</v>
      </c>
    </row>
    <row r="258" s="1" customFormat="1" spans="1:21">
      <c r="A258" s="6">
        <v>43303.7928587963</v>
      </c>
      <c r="B258" s="3">
        <v>86531</v>
      </c>
      <c r="C258" s="3">
        <v>515</v>
      </c>
      <c r="D258" s="1" t="s">
        <v>243</v>
      </c>
      <c r="E258" s="1" t="s">
        <v>1446</v>
      </c>
      <c r="F258" s="1" t="s">
        <v>1447</v>
      </c>
      <c r="G258" s="3">
        <v>9910833</v>
      </c>
      <c r="H258" s="1" t="s">
        <v>721</v>
      </c>
      <c r="I258" s="1" t="s">
        <v>722</v>
      </c>
      <c r="J258" s="1" t="s">
        <v>723</v>
      </c>
      <c r="K258" s="3">
        <v>1</v>
      </c>
      <c r="L258" s="3">
        <v>200</v>
      </c>
      <c r="M258" s="7">
        <v>43303</v>
      </c>
      <c r="N258" s="1" t="s">
        <v>724</v>
      </c>
      <c r="O258" s="1" t="s">
        <v>775</v>
      </c>
      <c r="P258" s="1" t="s">
        <v>156</v>
      </c>
      <c r="Q258" s="1" t="s">
        <v>776</v>
      </c>
      <c r="R258" s="1" t="s">
        <v>728</v>
      </c>
      <c r="S258" s="8">
        <v>643481</v>
      </c>
      <c r="T258" s="8">
        <v>1762.15</v>
      </c>
      <c r="U258" s="1" t="s">
        <v>777</v>
      </c>
    </row>
    <row r="259" s="1" customFormat="1" spans="1:21">
      <c r="A259" s="6">
        <v>43303.7926388889</v>
      </c>
      <c r="B259" s="3">
        <v>86530</v>
      </c>
      <c r="C259" s="3">
        <v>515</v>
      </c>
      <c r="D259" s="1" t="s">
        <v>243</v>
      </c>
      <c r="E259" s="1" t="s">
        <v>1446</v>
      </c>
      <c r="F259" s="1" t="s">
        <v>1447</v>
      </c>
      <c r="G259" s="3">
        <v>9910892</v>
      </c>
      <c r="H259" s="1" t="s">
        <v>787</v>
      </c>
      <c r="I259" s="1" t="s">
        <v>788</v>
      </c>
      <c r="J259" s="1" t="s">
        <v>789</v>
      </c>
      <c r="K259" s="3">
        <v>1</v>
      </c>
      <c r="L259" s="3">
        <v>1000</v>
      </c>
      <c r="M259" s="7">
        <v>43303</v>
      </c>
      <c r="N259" s="1" t="s">
        <v>724</v>
      </c>
      <c r="O259" s="1" t="s">
        <v>775</v>
      </c>
      <c r="P259" s="1" t="s">
        <v>156</v>
      </c>
      <c r="Q259" s="1" t="s">
        <v>776</v>
      </c>
      <c r="R259" s="1" t="s">
        <v>792</v>
      </c>
      <c r="S259" s="8">
        <v>643481</v>
      </c>
      <c r="T259" s="8">
        <v>1762.15</v>
      </c>
      <c r="U259" s="1" t="s">
        <v>777</v>
      </c>
    </row>
    <row r="260" s="1" customFormat="1" spans="1:21">
      <c r="A260" s="6">
        <v>43303.7856944444</v>
      </c>
      <c r="B260" s="3">
        <v>86529</v>
      </c>
      <c r="C260" s="3">
        <v>341</v>
      </c>
      <c r="D260" s="1" t="s">
        <v>253</v>
      </c>
      <c r="E260" s="1" t="s">
        <v>1451</v>
      </c>
      <c r="F260" s="1" t="s">
        <v>1452</v>
      </c>
      <c r="G260" s="3">
        <v>9910832</v>
      </c>
      <c r="H260" s="1" t="s">
        <v>730</v>
      </c>
      <c r="I260" s="1" t="s">
        <v>722</v>
      </c>
      <c r="J260" s="1" t="s">
        <v>723</v>
      </c>
      <c r="K260" s="3">
        <v>1</v>
      </c>
      <c r="L260" s="3">
        <v>200</v>
      </c>
      <c r="M260" s="7">
        <v>43303</v>
      </c>
      <c r="N260" s="1" t="s">
        <v>724</v>
      </c>
      <c r="O260" s="1" t="s">
        <v>1357</v>
      </c>
      <c r="P260" s="1" t="s">
        <v>156</v>
      </c>
      <c r="Q260" s="1" t="s">
        <v>1091</v>
      </c>
      <c r="R260" s="1" t="s">
        <v>731</v>
      </c>
      <c r="S260" s="8">
        <v>144600</v>
      </c>
      <c r="T260" s="8">
        <v>222.79</v>
      </c>
      <c r="U260" s="1" t="s">
        <v>1358</v>
      </c>
    </row>
    <row r="261" s="1" customFormat="1" spans="1:21">
      <c r="A261" s="6">
        <v>43303.7842013889</v>
      </c>
      <c r="B261" s="3">
        <v>86528</v>
      </c>
      <c r="C261" s="3">
        <v>379</v>
      </c>
      <c r="D261" s="1" t="s">
        <v>288</v>
      </c>
      <c r="E261" s="1" t="s">
        <v>1453</v>
      </c>
      <c r="F261" s="1" t="s">
        <v>1454</v>
      </c>
      <c r="G261" s="3">
        <v>9910892</v>
      </c>
      <c r="H261" s="1" t="s">
        <v>787</v>
      </c>
      <c r="I261" s="1" t="s">
        <v>788</v>
      </c>
      <c r="J261" s="1" t="s">
        <v>789</v>
      </c>
      <c r="K261" s="3">
        <v>1</v>
      </c>
      <c r="L261" s="3">
        <v>1000</v>
      </c>
      <c r="M261" s="7">
        <v>43303</v>
      </c>
      <c r="N261" s="1" t="s">
        <v>724</v>
      </c>
      <c r="O261" s="1" t="s">
        <v>802</v>
      </c>
      <c r="P261" s="1" t="s">
        <v>1455</v>
      </c>
      <c r="Q261" s="1" t="s">
        <v>804</v>
      </c>
      <c r="R261" s="1" t="s">
        <v>792</v>
      </c>
      <c r="S261" s="8">
        <v>557879</v>
      </c>
      <c r="T261" s="8">
        <v>1346.96</v>
      </c>
      <c r="U261" s="1" t="s">
        <v>805</v>
      </c>
    </row>
    <row r="262" s="1" customFormat="1" spans="1:21">
      <c r="A262" s="6">
        <v>43303.7830324074</v>
      </c>
      <c r="B262" s="3">
        <v>86527</v>
      </c>
      <c r="C262" s="3">
        <v>379</v>
      </c>
      <c r="D262" s="1" t="s">
        <v>288</v>
      </c>
      <c r="E262" s="1" t="s">
        <v>1453</v>
      </c>
      <c r="F262" s="1" t="s">
        <v>1454</v>
      </c>
      <c r="G262" s="3">
        <v>9910833</v>
      </c>
      <c r="H262" s="1" t="s">
        <v>721</v>
      </c>
      <c r="I262" s="1" t="s">
        <v>722</v>
      </c>
      <c r="J262" s="1" t="s">
        <v>723</v>
      </c>
      <c r="K262" s="3">
        <v>1</v>
      </c>
      <c r="L262" s="3">
        <v>200</v>
      </c>
      <c r="M262" s="7">
        <v>43303</v>
      </c>
      <c r="N262" s="1" t="s">
        <v>724</v>
      </c>
      <c r="O262" s="1" t="s">
        <v>802</v>
      </c>
      <c r="P262" s="1" t="s">
        <v>1456</v>
      </c>
      <c r="Q262" s="1" t="s">
        <v>804</v>
      </c>
      <c r="R262" s="1" t="s">
        <v>728</v>
      </c>
      <c r="S262" s="8">
        <v>557879</v>
      </c>
      <c r="T262" s="8">
        <v>1346.96</v>
      </c>
      <c r="U262" s="1" t="s">
        <v>805</v>
      </c>
    </row>
    <row r="263" s="1" customFormat="1" spans="1:21">
      <c r="A263" s="6">
        <v>43303.7781944444</v>
      </c>
      <c r="B263" s="3">
        <v>86526</v>
      </c>
      <c r="C263" s="3">
        <v>746</v>
      </c>
      <c r="D263" s="1" t="s">
        <v>265</v>
      </c>
      <c r="E263" s="1" t="s">
        <v>1457</v>
      </c>
      <c r="F263" s="1" t="s">
        <v>1458</v>
      </c>
      <c r="G263" s="3">
        <v>9910833</v>
      </c>
      <c r="H263" s="1" t="s">
        <v>721</v>
      </c>
      <c r="I263" s="1" t="s">
        <v>722</v>
      </c>
      <c r="J263" s="1" t="s">
        <v>723</v>
      </c>
      <c r="K263" s="3">
        <v>1</v>
      </c>
      <c r="L263" s="3">
        <v>200</v>
      </c>
      <c r="M263" s="7">
        <v>43303</v>
      </c>
      <c r="N263" s="1" t="s">
        <v>724</v>
      </c>
      <c r="O263" s="1" t="s">
        <v>1352</v>
      </c>
      <c r="P263" s="1" t="s">
        <v>1459</v>
      </c>
      <c r="Q263" s="1" t="s">
        <v>844</v>
      </c>
      <c r="R263" s="1" t="s">
        <v>728</v>
      </c>
      <c r="S263" s="8">
        <v>633834</v>
      </c>
      <c r="T263" s="8">
        <v>891.49</v>
      </c>
      <c r="U263" s="1" t="s">
        <v>1354</v>
      </c>
    </row>
    <row r="264" s="1" customFormat="1" spans="1:21">
      <c r="A264" s="6">
        <v>43303.7764583333</v>
      </c>
      <c r="B264" s="3">
        <v>86524</v>
      </c>
      <c r="C264" s="3">
        <v>52</v>
      </c>
      <c r="D264" s="1" t="s">
        <v>282</v>
      </c>
      <c r="E264" s="1" t="s">
        <v>1460</v>
      </c>
      <c r="F264" s="1" t="s">
        <v>1461</v>
      </c>
      <c r="G264" s="3">
        <v>9910833</v>
      </c>
      <c r="H264" s="1" t="s">
        <v>721</v>
      </c>
      <c r="I264" s="1" t="s">
        <v>722</v>
      </c>
      <c r="J264" s="1" t="s">
        <v>723</v>
      </c>
      <c r="K264" s="3">
        <v>2</v>
      </c>
      <c r="L264" s="3">
        <v>400</v>
      </c>
      <c r="M264" s="7">
        <v>43303</v>
      </c>
      <c r="N264" s="1" t="s">
        <v>724</v>
      </c>
      <c r="O264" s="1" t="s">
        <v>1462</v>
      </c>
      <c r="P264" s="1" t="s">
        <v>1463</v>
      </c>
      <c r="Q264" s="1" t="s">
        <v>895</v>
      </c>
      <c r="R264" s="1" t="s">
        <v>728</v>
      </c>
      <c r="S264" s="8">
        <v>690049</v>
      </c>
      <c r="T264" s="8">
        <v>980.22</v>
      </c>
      <c r="U264" s="1" t="s">
        <v>1464</v>
      </c>
    </row>
    <row r="265" s="1" customFormat="1" spans="1:21">
      <c r="A265" s="6">
        <v>43303.7761805556</v>
      </c>
      <c r="B265" s="3">
        <v>86525</v>
      </c>
      <c r="C265" s="3">
        <v>746</v>
      </c>
      <c r="D265" s="1" t="s">
        <v>265</v>
      </c>
      <c r="E265" s="1" t="s">
        <v>1465</v>
      </c>
      <c r="F265" s="1" t="s">
        <v>1466</v>
      </c>
      <c r="G265" s="3">
        <v>9910833</v>
      </c>
      <c r="H265" s="1" t="s">
        <v>721</v>
      </c>
      <c r="I265" s="1" t="s">
        <v>722</v>
      </c>
      <c r="J265" s="1" t="s">
        <v>723</v>
      </c>
      <c r="K265" s="3">
        <v>2</v>
      </c>
      <c r="L265" s="3">
        <v>400</v>
      </c>
      <c r="M265" s="7">
        <v>43303</v>
      </c>
      <c r="N265" s="1" t="s">
        <v>724</v>
      </c>
      <c r="O265" s="1" t="s">
        <v>1352</v>
      </c>
      <c r="P265" s="1" t="s">
        <v>1467</v>
      </c>
      <c r="Q265" s="1" t="s">
        <v>844</v>
      </c>
      <c r="R265" s="1" t="s">
        <v>728</v>
      </c>
      <c r="S265" s="8">
        <v>3933882</v>
      </c>
      <c r="T265" s="8">
        <v>424.45</v>
      </c>
      <c r="U265" s="1" t="s">
        <v>1354</v>
      </c>
    </row>
    <row r="266" s="1" customFormat="1" spans="1:21">
      <c r="A266" s="6">
        <v>43303.7735300926</v>
      </c>
      <c r="B266" s="3">
        <v>86523</v>
      </c>
      <c r="C266" s="3">
        <v>738</v>
      </c>
      <c r="D266" s="1" t="s">
        <v>271</v>
      </c>
      <c r="E266" s="1" t="s">
        <v>1468</v>
      </c>
      <c r="F266" s="1" t="s">
        <v>1469</v>
      </c>
      <c r="G266" s="3">
        <v>9910833</v>
      </c>
      <c r="H266" s="1" t="s">
        <v>721</v>
      </c>
      <c r="I266" s="1" t="s">
        <v>722</v>
      </c>
      <c r="J266" s="1" t="s">
        <v>723</v>
      </c>
      <c r="K266" s="3">
        <v>1</v>
      </c>
      <c r="L266" s="3">
        <v>200</v>
      </c>
      <c r="M266" s="7">
        <v>43303</v>
      </c>
      <c r="N266" s="1" t="s">
        <v>724</v>
      </c>
      <c r="O266" s="1" t="s">
        <v>1470</v>
      </c>
      <c r="P266" s="1" t="s">
        <v>1471</v>
      </c>
      <c r="Q266" s="1" t="s">
        <v>1472</v>
      </c>
      <c r="R266" s="1" t="s">
        <v>728</v>
      </c>
      <c r="S266" s="8">
        <v>3355194</v>
      </c>
      <c r="T266" s="8">
        <v>1004.58</v>
      </c>
      <c r="U266" s="1" t="s">
        <v>1473</v>
      </c>
    </row>
    <row r="267" s="1" customFormat="1" spans="1:21">
      <c r="A267" s="6">
        <v>43303.7728935185</v>
      </c>
      <c r="B267" s="3">
        <v>86522</v>
      </c>
      <c r="C267" s="3">
        <v>738</v>
      </c>
      <c r="D267" s="1" t="s">
        <v>271</v>
      </c>
      <c r="E267" s="1" t="s">
        <v>1468</v>
      </c>
      <c r="F267" s="1" t="s">
        <v>1469</v>
      </c>
      <c r="G267" s="3">
        <v>9910832</v>
      </c>
      <c r="H267" s="1" t="s">
        <v>730</v>
      </c>
      <c r="I267" s="1" t="s">
        <v>722</v>
      </c>
      <c r="J267" s="1" t="s">
        <v>723</v>
      </c>
      <c r="K267" s="3">
        <v>1</v>
      </c>
      <c r="L267" s="3">
        <v>200</v>
      </c>
      <c r="M267" s="7">
        <v>43303</v>
      </c>
      <c r="N267" s="1" t="s">
        <v>724</v>
      </c>
      <c r="O267" s="1" t="s">
        <v>1470</v>
      </c>
      <c r="P267" s="1" t="s">
        <v>1471</v>
      </c>
      <c r="Q267" s="1" t="s">
        <v>1472</v>
      </c>
      <c r="R267" s="1" t="s">
        <v>731</v>
      </c>
      <c r="S267" s="8">
        <v>3355194</v>
      </c>
      <c r="T267" s="8">
        <v>1004.58</v>
      </c>
      <c r="U267" s="1" t="s">
        <v>1473</v>
      </c>
    </row>
    <row r="268" s="1" customFormat="1" spans="1:21">
      <c r="A268" s="6">
        <v>43303.7645486111</v>
      </c>
      <c r="B268" s="3">
        <v>86504</v>
      </c>
      <c r="C268" s="3">
        <v>52</v>
      </c>
      <c r="D268" s="1" t="s">
        <v>282</v>
      </c>
      <c r="E268" s="1" t="s">
        <v>1474</v>
      </c>
      <c r="F268" s="1" t="s">
        <v>1475</v>
      </c>
      <c r="G268" s="3">
        <v>9910833</v>
      </c>
      <c r="H268" s="1" t="s">
        <v>721</v>
      </c>
      <c r="I268" s="1" t="s">
        <v>722</v>
      </c>
      <c r="J268" s="1" t="s">
        <v>723</v>
      </c>
      <c r="K268" s="3">
        <v>4</v>
      </c>
      <c r="L268" s="3">
        <v>800</v>
      </c>
      <c r="M268" s="7">
        <v>43303</v>
      </c>
      <c r="N268" s="1" t="s">
        <v>724</v>
      </c>
      <c r="O268" s="1" t="s">
        <v>1462</v>
      </c>
      <c r="P268" s="1" t="s">
        <v>1476</v>
      </c>
      <c r="Q268" s="1" t="s">
        <v>895</v>
      </c>
      <c r="R268" s="1" t="s">
        <v>728</v>
      </c>
      <c r="S268" s="8">
        <v>832106</v>
      </c>
      <c r="T268" s="8">
        <v>2212.4</v>
      </c>
      <c r="U268" s="1" t="s">
        <v>1464</v>
      </c>
    </row>
    <row r="269" s="1" customFormat="1" spans="1:21">
      <c r="A269" s="6">
        <v>43303.7552777778</v>
      </c>
      <c r="B269" s="3">
        <v>86503</v>
      </c>
      <c r="C269" s="3">
        <v>515</v>
      </c>
      <c r="D269" s="1" t="s">
        <v>243</v>
      </c>
      <c r="E269" s="1" t="s">
        <v>1477</v>
      </c>
      <c r="F269" s="1" t="s">
        <v>1478</v>
      </c>
      <c r="G269" s="3">
        <v>9910833</v>
      </c>
      <c r="H269" s="1" t="s">
        <v>721</v>
      </c>
      <c r="I269" s="1" t="s">
        <v>722</v>
      </c>
      <c r="J269" s="1" t="s">
        <v>723</v>
      </c>
      <c r="K269" s="3">
        <v>1</v>
      </c>
      <c r="L269" s="3">
        <v>200</v>
      </c>
      <c r="M269" s="7">
        <v>43303</v>
      </c>
      <c r="N269" s="1" t="s">
        <v>724</v>
      </c>
      <c r="O269" s="1" t="s">
        <v>775</v>
      </c>
      <c r="P269" s="1" t="s">
        <v>156</v>
      </c>
      <c r="Q269" s="1" t="s">
        <v>776</v>
      </c>
      <c r="R269" s="1" t="s">
        <v>728</v>
      </c>
      <c r="S269" s="8">
        <v>3666023</v>
      </c>
      <c r="T269" s="8">
        <v>358.92</v>
      </c>
      <c r="U269" s="1" t="s">
        <v>777</v>
      </c>
    </row>
    <row r="270" s="1" customFormat="1" spans="1:21">
      <c r="A270" s="6">
        <v>43303.7530439815</v>
      </c>
      <c r="B270" s="3">
        <v>86534</v>
      </c>
      <c r="C270" s="3">
        <v>581</v>
      </c>
      <c r="D270" s="1" t="s">
        <v>293</v>
      </c>
      <c r="E270" s="1" t="s">
        <v>1425</v>
      </c>
      <c r="F270" s="1" t="s">
        <v>1426</v>
      </c>
      <c r="G270" s="3">
        <v>9910834</v>
      </c>
      <c r="H270" s="1" t="s">
        <v>741</v>
      </c>
      <c r="I270" s="1" t="s">
        <v>722</v>
      </c>
      <c r="J270" s="1" t="s">
        <v>742</v>
      </c>
      <c r="K270" s="3">
        <v>1</v>
      </c>
      <c r="L270" s="3">
        <v>200</v>
      </c>
      <c r="M270" s="7">
        <v>43303</v>
      </c>
      <c r="N270" s="1" t="s">
        <v>724</v>
      </c>
      <c r="O270" s="1" t="s">
        <v>1427</v>
      </c>
      <c r="P270" s="1" t="s">
        <v>1479</v>
      </c>
      <c r="Q270" s="1" t="s">
        <v>1429</v>
      </c>
      <c r="R270" s="1" t="s">
        <v>744</v>
      </c>
      <c r="S270" s="8">
        <v>421429</v>
      </c>
      <c r="T270" s="8">
        <v>1047.06</v>
      </c>
      <c r="U270" s="1" t="s">
        <v>1430</v>
      </c>
    </row>
    <row r="271" s="1" customFormat="1" spans="1:21">
      <c r="A271" s="6">
        <v>43303.7517592593</v>
      </c>
      <c r="B271" s="3">
        <v>86502</v>
      </c>
      <c r="C271" s="3">
        <v>385</v>
      </c>
      <c r="D271" s="1" t="s">
        <v>248</v>
      </c>
      <c r="E271" s="1" t="s">
        <v>1480</v>
      </c>
      <c r="F271" s="1" t="s">
        <v>1481</v>
      </c>
      <c r="G271" s="3">
        <v>9910833</v>
      </c>
      <c r="H271" s="1" t="s">
        <v>721</v>
      </c>
      <c r="I271" s="1" t="s">
        <v>722</v>
      </c>
      <c r="J271" s="1" t="s">
        <v>723</v>
      </c>
      <c r="K271" s="3">
        <v>4</v>
      </c>
      <c r="L271" s="3">
        <v>800</v>
      </c>
      <c r="M271" s="7">
        <v>43303</v>
      </c>
      <c r="N271" s="1" t="s">
        <v>724</v>
      </c>
      <c r="O271" s="1" t="s">
        <v>920</v>
      </c>
      <c r="P271" s="1" t="s">
        <v>1482</v>
      </c>
      <c r="Q271" s="1" t="s">
        <v>922</v>
      </c>
      <c r="R271" s="1" t="s">
        <v>728</v>
      </c>
      <c r="S271" s="8">
        <v>3625890</v>
      </c>
      <c r="T271" s="8">
        <v>829.25</v>
      </c>
      <c r="U271" s="1" t="s">
        <v>923</v>
      </c>
    </row>
    <row r="272" s="1" customFormat="1" spans="1:21">
      <c r="A272" s="6">
        <v>43303.7474305556</v>
      </c>
      <c r="B272" s="3">
        <v>86500</v>
      </c>
      <c r="C272" s="3">
        <v>511</v>
      </c>
      <c r="D272" s="1" t="s">
        <v>258</v>
      </c>
      <c r="E272" s="1" t="s">
        <v>1483</v>
      </c>
      <c r="F272" s="1" t="s">
        <v>1484</v>
      </c>
      <c r="G272" s="3">
        <v>9910833</v>
      </c>
      <c r="H272" s="1" t="s">
        <v>721</v>
      </c>
      <c r="I272" s="1" t="s">
        <v>722</v>
      </c>
      <c r="J272" s="1" t="s">
        <v>723</v>
      </c>
      <c r="K272" s="3">
        <v>1</v>
      </c>
      <c r="L272" s="3">
        <v>200</v>
      </c>
      <c r="M272" s="7">
        <v>43303</v>
      </c>
      <c r="N272" s="1" t="s">
        <v>724</v>
      </c>
      <c r="O272" s="1" t="s">
        <v>1099</v>
      </c>
      <c r="P272" s="1" t="s">
        <v>156</v>
      </c>
      <c r="Q272" s="1" t="s">
        <v>1100</v>
      </c>
      <c r="R272" s="1" t="s">
        <v>728</v>
      </c>
      <c r="S272" s="8">
        <v>3123445</v>
      </c>
      <c r="T272" s="8">
        <v>546.68</v>
      </c>
      <c r="U272" s="1" t="s">
        <v>1101</v>
      </c>
    </row>
    <row r="273" s="1" customFormat="1" spans="1:21">
      <c r="A273" s="6">
        <v>43303.7469907407</v>
      </c>
      <c r="B273" s="3">
        <v>86499</v>
      </c>
      <c r="C273" s="3">
        <v>511</v>
      </c>
      <c r="D273" s="1" t="s">
        <v>258</v>
      </c>
      <c r="E273" s="1" t="s">
        <v>1483</v>
      </c>
      <c r="F273" s="1" t="s">
        <v>1484</v>
      </c>
      <c r="G273" s="3">
        <v>9910833</v>
      </c>
      <c r="H273" s="1" t="s">
        <v>721</v>
      </c>
      <c r="I273" s="1" t="s">
        <v>722</v>
      </c>
      <c r="J273" s="1" t="s">
        <v>723</v>
      </c>
      <c r="K273" s="3">
        <v>1</v>
      </c>
      <c r="L273" s="3">
        <v>200</v>
      </c>
      <c r="M273" s="7">
        <v>43303</v>
      </c>
      <c r="N273" s="1" t="s">
        <v>724</v>
      </c>
      <c r="O273" s="1" t="s">
        <v>1099</v>
      </c>
      <c r="P273" s="1" t="s">
        <v>156</v>
      </c>
      <c r="Q273" s="1" t="s">
        <v>1100</v>
      </c>
      <c r="R273" s="1" t="s">
        <v>728</v>
      </c>
      <c r="S273" s="8">
        <v>3123445</v>
      </c>
      <c r="T273" s="8">
        <v>546.68</v>
      </c>
      <c r="U273" s="1" t="s">
        <v>1101</v>
      </c>
    </row>
    <row r="274" s="1" customFormat="1" spans="1:21">
      <c r="A274" s="6">
        <v>43303.737662037</v>
      </c>
      <c r="B274" s="3">
        <v>86501</v>
      </c>
      <c r="C274" s="3">
        <v>730</v>
      </c>
      <c r="D274" s="1" t="s">
        <v>260</v>
      </c>
      <c r="E274" s="1" t="s">
        <v>1485</v>
      </c>
      <c r="F274" s="1" t="s">
        <v>1486</v>
      </c>
      <c r="G274" s="3">
        <v>9910833</v>
      </c>
      <c r="H274" s="1" t="s">
        <v>721</v>
      </c>
      <c r="I274" s="1" t="s">
        <v>722</v>
      </c>
      <c r="J274" s="1" t="s">
        <v>723</v>
      </c>
      <c r="K274" s="3">
        <v>2</v>
      </c>
      <c r="L274" s="3">
        <v>400</v>
      </c>
      <c r="M274" s="7">
        <v>43303</v>
      </c>
      <c r="N274" s="1" t="s">
        <v>724</v>
      </c>
      <c r="O274" s="1" t="s">
        <v>984</v>
      </c>
      <c r="P274" s="1" t="s">
        <v>1487</v>
      </c>
      <c r="Q274" s="1" t="s">
        <v>986</v>
      </c>
      <c r="R274" s="1" t="s">
        <v>728</v>
      </c>
      <c r="S274" s="8">
        <v>670841</v>
      </c>
      <c r="T274" s="8">
        <v>2138.89</v>
      </c>
      <c r="U274" s="1" t="s">
        <v>987</v>
      </c>
    </row>
    <row r="275" s="1" customFormat="1" spans="1:21">
      <c r="A275" s="6">
        <v>43303.7362962963</v>
      </c>
      <c r="B275" s="3">
        <v>86498</v>
      </c>
      <c r="C275" s="3">
        <v>515</v>
      </c>
      <c r="D275" s="1" t="s">
        <v>243</v>
      </c>
      <c r="E275" s="1" t="s">
        <v>1488</v>
      </c>
      <c r="F275" s="1" t="s">
        <v>1489</v>
      </c>
      <c r="G275" s="3">
        <v>9910853</v>
      </c>
      <c r="H275" s="1" t="s">
        <v>835</v>
      </c>
      <c r="I275" s="1" t="s">
        <v>788</v>
      </c>
      <c r="J275" s="1" t="s">
        <v>789</v>
      </c>
      <c r="K275" s="3">
        <v>1</v>
      </c>
      <c r="L275" s="3">
        <v>1000</v>
      </c>
      <c r="M275" s="7">
        <v>43303</v>
      </c>
      <c r="N275" s="1" t="s">
        <v>724</v>
      </c>
      <c r="O275" s="1" t="s">
        <v>775</v>
      </c>
      <c r="P275" s="1" t="s">
        <v>156</v>
      </c>
      <c r="Q275" s="1" t="s">
        <v>776</v>
      </c>
      <c r="R275" s="1" t="s">
        <v>837</v>
      </c>
      <c r="S275" s="8">
        <v>689097</v>
      </c>
      <c r="T275" s="8">
        <v>1163.86</v>
      </c>
      <c r="U275" s="1" t="s">
        <v>777</v>
      </c>
    </row>
    <row r="276" s="1" customFormat="1" spans="1:21">
      <c r="A276" s="6">
        <v>43303.7287847222</v>
      </c>
      <c r="B276" s="3">
        <v>86496</v>
      </c>
      <c r="C276" s="3">
        <v>716</v>
      </c>
      <c r="D276" s="1" t="s">
        <v>274</v>
      </c>
      <c r="E276" s="1" t="s">
        <v>1490</v>
      </c>
      <c r="F276" s="1" t="s">
        <v>1491</v>
      </c>
      <c r="G276" s="3">
        <v>9910833</v>
      </c>
      <c r="H276" s="1" t="s">
        <v>721</v>
      </c>
      <c r="I276" s="1" t="s">
        <v>722</v>
      </c>
      <c r="J276" s="1" t="s">
        <v>723</v>
      </c>
      <c r="K276" s="3">
        <v>1</v>
      </c>
      <c r="L276" s="3">
        <v>200</v>
      </c>
      <c r="M276" s="7">
        <v>43303</v>
      </c>
      <c r="N276" s="1" t="s">
        <v>724</v>
      </c>
      <c r="O276" s="1" t="s">
        <v>1492</v>
      </c>
      <c r="P276" s="1" t="s">
        <v>1493</v>
      </c>
      <c r="Q276" s="1" t="s">
        <v>1494</v>
      </c>
      <c r="R276" s="1" t="s">
        <v>728</v>
      </c>
      <c r="S276" s="8">
        <v>3410193</v>
      </c>
      <c r="T276" s="8">
        <v>206.19</v>
      </c>
      <c r="U276" s="1" t="s">
        <v>1495</v>
      </c>
    </row>
    <row r="277" s="1" customFormat="1" spans="1:21">
      <c r="A277" s="6">
        <v>43303.7275347222</v>
      </c>
      <c r="B277" s="3">
        <v>86495</v>
      </c>
      <c r="C277" s="3">
        <v>716</v>
      </c>
      <c r="D277" s="1" t="s">
        <v>274</v>
      </c>
      <c r="E277" s="1" t="s">
        <v>1490</v>
      </c>
      <c r="F277" s="1" t="s">
        <v>1491</v>
      </c>
      <c r="G277" s="3">
        <v>9910834</v>
      </c>
      <c r="H277" s="1" t="s">
        <v>741</v>
      </c>
      <c r="I277" s="1" t="s">
        <v>722</v>
      </c>
      <c r="J277" s="1" t="s">
        <v>742</v>
      </c>
      <c r="K277" s="3">
        <v>1</v>
      </c>
      <c r="L277" s="3">
        <v>200</v>
      </c>
      <c r="M277" s="7">
        <v>43303</v>
      </c>
      <c r="N277" s="1" t="s">
        <v>724</v>
      </c>
      <c r="O277" s="1" t="s">
        <v>1492</v>
      </c>
      <c r="P277" s="1" t="s">
        <v>1496</v>
      </c>
      <c r="Q277" s="1" t="s">
        <v>1494</v>
      </c>
      <c r="R277" s="1" t="s">
        <v>744</v>
      </c>
      <c r="S277" s="8">
        <v>3410193</v>
      </c>
      <c r="T277" s="8">
        <v>406.19</v>
      </c>
      <c r="U277" s="1" t="s">
        <v>1495</v>
      </c>
    </row>
    <row r="278" s="1" customFormat="1" spans="1:21">
      <c r="A278" s="6">
        <v>43303.7260532407</v>
      </c>
      <c r="B278" s="3">
        <v>86494</v>
      </c>
      <c r="C278" s="3">
        <v>716</v>
      </c>
      <c r="D278" s="1" t="s">
        <v>274</v>
      </c>
      <c r="E278" s="1" t="s">
        <v>1490</v>
      </c>
      <c r="F278" s="1" t="s">
        <v>1491</v>
      </c>
      <c r="G278" s="3">
        <v>9910852</v>
      </c>
      <c r="H278" s="1" t="s">
        <v>840</v>
      </c>
      <c r="I278" s="1" t="s">
        <v>746</v>
      </c>
      <c r="J278" s="1" t="s">
        <v>841</v>
      </c>
      <c r="K278" s="3">
        <v>1</v>
      </c>
      <c r="L278" s="3">
        <v>400</v>
      </c>
      <c r="M278" s="7">
        <v>43303</v>
      </c>
      <c r="N278" s="1" t="s">
        <v>724</v>
      </c>
      <c r="O278" s="1" t="s">
        <v>1492</v>
      </c>
      <c r="P278" s="1" t="s">
        <v>1493</v>
      </c>
      <c r="Q278" s="1" t="s">
        <v>1494</v>
      </c>
      <c r="R278" s="1" t="s">
        <v>845</v>
      </c>
      <c r="S278" s="8">
        <v>3410193</v>
      </c>
      <c r="T278" s="8">
        <v>806.19</v>
      </c>
      <c r="U278" s="1" t="s">
        <v>1495</v>
      </c>
    </row>
    <row r="279" s="1" customFormat="1" spans="1:21">
      <c r="A279" s="6">
        <v>43303.7253240741</v>
      </c>
      <c r="B279" s="3">
        <v>86492</v>
      </c>
      <c r="C279" s="3">
        <v>56</v>
      </c>
      <c r="D279" s="1" t="s">
        <v>245</v>
      </c>
      <c r="E279" s="1" t="s">
        <v>1497</v>
      </c>
      <c r="F279" s="1" t="s">
        <v>1498</v>
      </c>
      <c r="G279" s="3">
        <v>9910892</v>
      </c>
      <c r="H279" s="1" t="s">
        <v>787</v>
      </c>
      <c r="I279" s="1" t="s">
        <v>788</v>
      </c>
      <c r="J279" s="1" t="s">
        <v>789</v>
      </c>
      <c r="K279" s="3">
        <v>1</v>
      </c>
      <c r="L279" s="3">
        <v>1000</v>
      </c>
      <c r="M279" s="7">
        <v>43303</v>
      </c>
      <c r="N279" s="1" t="s">
        <v>724</v>
      </c>
      <c r="O279" s="1" t="s">
        <v>1397</v>
      </c>
      <c r="P279" s="1" t="s">
        <v>1499</v>
      </c>
      <c r="Q279" s="1" t="s">
        <v>798</v>
      </c>
      <c r="R279" s="1" t="s">
        <v>792</v>
      </c>
      <c r="S279" s="8">
        <v>181285</v>
      </c>
      <c r="T279" s="8">
        <v>1611.54</v>
      </c>
      <c r="U279" s="1" t="s">
        <v>1399</v>
      </c>
    </row>
    <row r="280" s="1" customFormat="1" spans="1:21">
      <c r="A280" s="6">
        <v>43303.7250115741</v>
      </c>
      <c r="B280" s="3">
        <v>86493</v>
      </c>
      <c r="C280" s="3">
        <v>716</v>
      </c>
      <c r="D280" s="1" t="s">
        <v>274</v>
      </c>
      <c r="E280" s="1" t="s">
        <v>1500</v>
      </c>
      <c r="F280" s="1" t="s">
        <v>1321</v>
      </c>
      <c r="G280" s="3">
        <v>9910834</v>
      </c>
      <c r="H280" s="1" t="s">
        <v>741</v>
      </c>
      <c r="I280" s="1" t="s">
        <v>722</v>
      </c>
      <c r="J280" s="1" t="s">
        <v>742</v>
      </c>
      <c r="K280" s="3">
        <v>1</v>
      </c>
      <c r="L280" s="3">
        <v>200</v>
      </c>
      <c r="M280" s="7">
        <v>43303</v>
      </c>
      <c r="N280" s="1" t="s">
        <v>724</v>
      </c>
      <c r="O280" s="1" t="s">
        <v>1492</v>
      </c>
      <c r="P280" s="1" t="s">
        <v>1501</v>
      </c>
      <c r="Q280" s="1" t="s">
        <v>1494</v>
      </c>
      <c r="R280" s="1" t="s">
        <v>744</v>
      </c>
      <c r="S280" s="8">
        <v>107268</v>
      </c>
      <c r="T280" s="8">
        <v>730.65</v>
      </c>
      <c r="U280" s="1" t="s">
        <v>1495</v>
      </c>
    </row>
    <row r="281" s="1" customFormat="1" spans="1:21">
      <c r="A281" s="6">
        <v>43303.7244907407</v>
      </c>
      <c r="B281" s="3">
        <v>86491</v>
      </c>
      <c r="C281" s="3">
        <v>56</v>
      </c>
      <c r="D281" s="1" t="s">
        <v>245</v>
      </c>
      <c r="E281" s="1" t="s">
        <v>1497</v>
      </c>
      <c r="F281" s="1" t="s">
        <v>1498</v>
      </c>
      <c r="G281" s="3">
        <v>9910852</v>
      </c>
      <c r="H281" s="1" t="s">
        <v>840</v>
      </c>
      <c r="I281" s="1" t="s">
        <v>746</v>
      </c>
      <c r="J281" s="1" t="s">
        <v>841</v>
      </c>
      <c r="K281" s="3">
        <v>1</v>
      </c>
      <c r="L281" s="3">
        <v>400</v>
      </c>
      <c r="M281" s="7">
        <v>43303</v>
      </c>
      <c r="N281" s="1" t="s">
        <v>724</v>
      </c>
      <c r="O281" s="1" t="s">
        <v>1397</v>
      </c>
      <c r="P281" s="1" t="s">
        <v>1499</v>
      </c>
      <c r="Q281" s="1" t="s">
        <v>798</v>
      </c>
      <c r="R281" s="1" t="s">
        <v>845</v>
      </c>
      <c r="S281" s="8">
        <v>181285</v>
      </c>
      <c r="T281" s="8">
        <v>2011.54</v>
      </c>
      <c r="U281" s="1" t="s">
        <v>1399</v>
      </c>
    </row>
    <row r="282" s="1" customFormat="1" spans="1:21">
      <c r="A282" s="6">
        <v>43303.7228703704</v>
      </c>
      <c r="B282" s="3">
        <v>86490</v>
      </c>
      <c r="C282" s="3">
        <v>716</v>
      </c>
      <c r="D282" s="1" t="s">
        <v>274</v>
      </c>
      <c r="E282" s="1" t="s">
        <v>1502</v>
      </c>
      <c r="F282" s="1" t="s">
        <v>1503</v>
      </c>
      <c r="G282" s="3">
        <v>9910833</v>
      </c>
      <c r="H282" s="1" t="s">
        <v>721</v>
      </c>
      <c r="I282" s="1" t="s">
        <v>722</v>
      </c>
      <c r="J282" s="1" t="s">
        <v>723</v>
      </c>
      <c r="K282" s="3">
        <v>1</v>
      </c>
      <c r="L282" s="3">
        <v>200</v>
      </c>
      <c r="M282" s="7">
        <v>43303</v>
      </c>
      <c r="N282" s="1" t="s">
        <v>724</v>
      </c>
      <c r="O282" s="1" t="s">
        <v>1492</v>
      </c>
      <c r="P282" s="1" t="s">
        <v>1504</v>
      </c>
      <c r="Q282" s="1" t="s">
        <v>1494</v>
      </c>
      <c r="R282" s="1" t="s">
        <v>728</v>
      </c>
      <c r="S282" s="8">
        <v>664355</v>
      </c>
      <c r="T282" s="8">
        <v>218.4</v>
      </c>
      <c r="U282" s="1" t="s">
        <v>1495</v>
      </c>
    </row>
    <row r="283" s="1" customFormat="1" spans="1:21">
      <c r="A283" s="6">
        <v>43303.7223726852</v>
      </c>
      <c r="B283" s="3">
        <v>86489</v>
      </c>
      <c r="C283" s="3">
        <v>311</v>
      </c>
      <c r="D283" s="1" t="s">
        <v>266</v>
      </c>
      <c r="E283" s="1" t="s">
        <v>1505</v>
      </c>
      <c r="F283" s="1" t="s">
        <v>1506</v>
      </c>
      <c r="G283" s="3">
        <v>9910835</v>
      </c>
      <c r="H283" s="1" t="s">
        <v>745</v>
      </c>
      <c r="I283" s="1" t="s">
        <v>746</v>
      </c>
      <c r="J283" s="1" t="s">
        <v>723</v>
      </c>
      <c r="K283" s="3">
        <v>2</v>
      </c>
      <c r="L283" s="3">
        <v>800</v>
      </c>
      <c r="M283" s="7">
        <v>43303</v>
      </c>
      <c r="N283" s="1" t="s">
        <v>724</v>
      </c>
      <c r="O283" s="1" t="s">
        <v>1068</v>
      </c>
      <c r="P283" s="1" t="s">
        <v>1507</v>
      </c>
      <c r="Q283" s="1" t="s">
        <v>1070</v>
      </c>
      <c r="R283" s="1" t="s">
        <v>747</v>
      </c>
      <c r="S283" s="8">
        <v>817027</v>
      </c>
      <c r="T283" s="8">
        <v>2366.07</v>
      </c>
      <c r="U283" s="1" t="s">
        <v>1071</v>
      </c>
    </row>
    <row r="284" s="1" customFormat="1" spans="1:21">
      <c r="A284" s="6">
        <v>43303.720787037</v>
      </c>
      <c r="B284" s="3">
        <v>86488</v>
      </c>
      <c r="C284" s="3">
        <v>347</v>
      </c>
      <c r="D284" s="1" t="s">
        <v>278</v>
      </c>
      <c r="E284" s="1" t="s">
        <v>1345</v>
      </c>
      <c r="F284" s="1" t="s">
        <v>1345</v>
      </c>
      <c r="G284" s="3">
        <v>9910835</v>
      </c>
      <c r="H284" s="1" t="s">
        <v>745</v>
      </c>
      <c r="I284" s="1" t="s">
        <v>746</v>
      </c>
      <c r="J284" s="1" t="s">
        <v>723</v>
      </c>
      <c r="K284" s="3">
        <v>1</v>
      </c>
      <c r="L284" s="3">
        <v>400</v>
      </c>
      <c r="M284" s="7">
        <v>43303</v>
      </c>
      <c r="N284" s="1" t="s">
        <v>724</v>
      </c>
      <c r="O284" s="1" t="s">
        <v>1346</v>
      </c>
      <c r="P284" s="1" t="s">
        <v>1508</v>
      </c>
      <c r="Q284" s="1" t="s">
        <v>1348</v>
      </c>
      <c r="R284" s="1" t="s">
        <v>747</v>
      </c>
      <c r="S284" s="8">
        <v>3210494</v>
      </c>
      <c r="T284" s="8">
        <v>1469.16</v>
      </c>
      <c r="U284" s="1" t="s">
        <v>1349</v>
      </c>
    </row>
    <row r="285" s="1" customFormat="1" spans="1:21">
      <c r="A285" s="6">
        <v>43303.7191666667</v>
      </c>
      <c r="B285" s="3">
        <v>86487</v>
      </c>
      <c r="C285" s="3">
        <v>572</v>
      </c>
      <c r="D285" s="1" t="s">
        <v>277</v>
      </c>
      <c r="E285" s="1" t="s">
        <v>1509</v>
      </c>
      <c r="F285" s="1" t="s">
        <v>1510</v>
      </c>
      <c r="G285" s="3">
        <v>9910872</v>
      </c>
      <c r="H285" s="1" t="s">
        <v>766</v>
      </c>
      <c r="I285" s="1" t="s">
        <v>767</v>
      </c>
      <c r="J285" s="1" t="s">
        <v>742</v>
      </c>
      <c r="K285" s="3">
        <v>1</v>
      </c>
      <c r="L285" s="3">
        <v>1000</v>
      </c>
      <c r="M285" s="7">
        <v>43303</v>
      </c>
      <c r="N285" s="1" t="s">
        <v>724</v>
      </c>
      <c r="O285" s="1" t="s">
        <v>1166</v>
      </c>
      <c r="P285" s="1" t="s">
        <v>1511</v>
      </c>
      <c r="Q285" s="1" t="s">
        <v>1168</v>
      </c>
      <c r="R285" s="1" t="s">
        <v>771</v>
      </c>
      <c r="S285" s="8">
        <v>3181049</v>
      </c>
      <c r="T285" s="8">
        <v>2858.21</v>
      </c>
      <c r="U285" s="1" t="s">
        <v>1169</v>
      </c>
    </row>
    <row r="286" s="1" customFormat="1" spans="1:21">
      <c r="A286" s="6">
        <v>43303.7184027778</v>
      </c>
      <c r="B286" s="3">
        <v>86485</v>
      </c>
      <c r="C286" s="3">
        <v>343</v>
      </c>
      <c r="D286" s="1" t="s">
        <v>240</v>
      </c>
      <c r="E286" s="1" t="s">
        <v>1512</v>
      </c>
      <c r="F286" s="1" t="s">
        <v>1513</v>
      </c>
      <c r="G286" s="3">
        <v>9910834</v>
      </c>
      <c r="H286" s="1" t="s">
        <v>741</v>
      </c>
      <c r="I286" s="1" t="s">
        <v>722</v>
      </c>
      <c r="J286" s="1" t="s">
        <v>742</v>
      </c>
      <c r="K286" s="3">
        <v>1</v>
      </c>
      <c r="L286" s="3">
        <v>200</v>
      </c>
      <c r="M286" s="7">
        <v>43303</v>
      </c>
      <c r="N286" s="1" t="s">
        <v>724</v>
      </c>
      <c r="O286" s="1" t="s">
        <v>876</v>
      </c>
      <c r="P286" s="1" t="s">
        <v>156</v>
      </c>
      <c r="Q286" s="1" t="s">
        <v>877</v>
      </c>
      <c r="R286" s="1" t="s">
        <v>744</v>
      </c>
      <c r="S286" s="8">
        <v>3430194</v>
      </c>
      <c r="T286" s="8">
        <v>254.53</v>
      </c>
      <c r="U286" s="1" t="s">
        <v>878</v>
      </c>
    </row>
    <row r="287" s="1" customFormat="1" spans="1:21">
      <c r="A287" s="6">
        <v>43303.7180671296</v>
      </c>
      <c r="B287" s="3">
        <v>86484</v>
      </c>
      <c r="C287" s="3">
        <v>343</v>
      </c>
      <c r="D287" s="1" t="s">
        <v>240</v>
      </c>
      <c r="E287" s="1" t="s">
        <v>1512</v>
      </c>
      <c r="F287" s="1" t="s">
        <v>1513</v>
      </c>
      <c r="G287" s="3">
        <v>9910892</v>
      </c>
      <c r="H287" s="1" t="s">
        <v>787</v>
      </c>
      <c r="I287" s="1" t="s">
        <v>788</v>
      </c>
      <c r="J287" s="1" t="s">
        <v>789</v>
      </c>
      <c r="K287" s="3">
        <v>1</v>
      </c>
      <c r="L287" s="3">
        <v>1000</v>
      </c>
      <c r="M287" s="7">
        <v>43303</v>
      </c>
      <c r="N287" s="1" t="s">
        <v>724</v>
      </c>
      <c r="O287" s="1" t="s">
        <v>876</v>
      </c>
      <c r="P287" s="1" t="s">
        <v>156</v>
      </c>
      <c r="Q287" s="1" t="s">
        <v>877</v>
      </c>
      <c r="R287" s="1" t="s">
        <v>792</v>
      </c>
      <c r="S287" s="8">
        <v>3430194</v>
      </c>
      <c r="T287" s="8">
        <v>1254.53</v>
      </c>
      <c r="U287" s="1" t="s">
        <v>878</v>
      </c>
    </row>
    <row r="288" s="1" customFormat="1" spans="1:21">
      <c r="A288" s="6">
        <v>43303.714212963</v>
      </c>
      <c r="B288" s="3">
        <v>86486</v>
      </c>
      <c r="C288" s="3">
        <v>311</v>
      </c>
      <c r="D288" s="1" t="s">
        <v>266</v>
      </c>
      <c r="E288" s="1" t="s">
        <v>1505</v>
      </c>
      <c r="F288" s="1" t="s">
        <v>1506</v>
      </c>
      <c r="G288" s="3">
        <v>9910852</v>
      </c>
      <c r="H288" s="1" t="s">
        <v>840</v>
      </c>
      <c r="I288" s="1" t="s">
        <v>746</v>
      </c>
      <c r="J288" s="1" t="s">
        <v>841</v>
      </c>
      <c r="K288" s="3">
        <v>2</v>
      </c>
      <c r="L288" s="3">
        <v>800</v>
      </c>
      <c r="M288" s="7">
        <v>43303</v>
      </c>
      <c r="N288" s="1" t="s">
        <v>724</v>
      </c>
      <c r="O288" s="1" t="s">
        <v>1068</v>
      </c>
      <c r="P288" s="1" t="s">
        <v>1507</v>
      </c>
      <c r="Q288" s="1" t="s">
        <v>1070</v>
      </c>
      <c r="R288" s="1" t="s">
        <v>845</v>
      </c>
      <c r="S288" s="8">
        <v>817027</v>
      </c>
      <c r="T288" s="8">
        <v>2366.07</v>
      </c>
      <c r="U288" s="1" t="s">
        <v>1071</v>
      </c>
    </row>
    <row r="289" s="1" customFormat="1" spans="1:21">
      <c r="A289" s="6">
        <v>43303.7080787037</v>
      </c>
      <c r="B289" s="3">
        <v>86483</v>
      </c>
      <c r="C289" s="3">
        <v>311</v>
      </c>
      <c r="D289" s="1" t="s">
        <v>266</v>
      </c>
      <c r="E289" s="1" t="s">
        <v>1505</v>
      </c>
      <c r="F289" s="1" t="s">
        <v>1506</v>
      </c>
      <c r="G289" s="3">
        <v>9910832</v>
      </c>
      <c r="H289" s="1" t="s">
        <v>730</v>
      </c>
      <c r="I289" s="1" t="s">
        <v>722</v>
      </c>
      <c r="J289" s="1" t="s">
        <v>723</v>
      </c>
      <c r="K289" s="3">
        <v>2</v>
      </c>
      <c r="L289" s="3">
        <v>400</v>
      </c>
      <c r="M289" s="7">
        <v>43303</v>
      </c>
      <c r="N289" s="1" t="s">
        <v>724</v>
      </c>
      <c r="O289" s="1" t="s">
        <v>1068</v>
      </c>
      <c r="P289" s="1" t="s">
        <v>1507</v>
      </c>
      <c r="Q289" s="1" t="s">
        <v>1070</v>
      </c>
      <c r="R289" s="1" t="s">
        <v>731</v>
      </c>
      <c r="S289" s="8">
        <v>817027</v>
      </c>
      <c r="T289" s="8">
        <v>2366.07</v>
      </c>
      <c r="U289" s="1" t="s">
        <v>1071</v>
      </c>
    </row>
    <row r="290" s="1" customFormat="1" spans="1:21">
      <c r="A290" s="6">
        <v>43303.7041666667</v>
      </c>
      <c r="B290" s="3">
        <v>86482</v>
      </c>
      <c r="C290" s="3">
        <v>744</v>
      </c>
      <c r="D290" s="1" t="s">
        <v>276</v>
      </c>
      <c r="E290" s="1" t="s">
        <v>1514</v>
      </c>
      <c r="F290" s="1" t="s">
        <v>1515</v>
      </c>
      <c r="G290" s="3">
        <v>9910852</v>
      </c>
      <c r="H290" s="1" t="s">
        <v>840</v>
      </c>
      <c r="I290" s="1" t="s">
        <v>746</v>
      </c>
      <c r="J290" s="1" t="s">
        <v>841</v>
      </c>
      <c r="K290" s="3">
        <v>1</v>
      </c>
      <c r="L290" s="3">
        <v>400</v>
      </c>
      <c r="M290" s="7">
        <v>43303</v>
      </c>
      <c r="N290" s="1" t="s">
        <v>724</v>
      </c>
      <c r="O290" s="1" t="s">
        <v>1141</v>
      </c>
      <c r="P290" s="1" t="s">
        <v>1514</v>
      </c>
      <c r="Q290" s="1" t="s">
        <v>1143</v>
      </c>
      <c r="R290" s="1" t="s">
        <v>845</v>
      </c>
      <c r="S290" s="8">
        <v>3656911</v>
      </c>
      <c r="T290" s="8">
        <v>464.61</v>
      </c>
      <c r="U290" s="1" t="s">
        <v>1144</v>
      </c>
    </row>
    <row r="291" s="1" customFormat="1" spans="1:21">
      <c r="A291" s="6">
        <v>43303.6967592593</v>
      </c>
      <c r="B291" s="3">
        <v>86475</v>
      </c>
      <c r="C291" s="3">
        <v>515</v>
      </c>
      <c r="D291" s="1" t="s">
        <v>243</v>
      </c>
      <c r="E291" s="1" t="s">
        <v>1516</v>
      </c>
      <c r="F291" s="1" t="s">
        <v>1517</v>
      </c>
      <c r="G291" s="3">
        <v>9910834</v>
      </c>
      <c r="H291" s="1" t="s">
        <v>741</v>
      </c>
      <c r="I291" s="1" t="s">
        <v>722</v>
      </c>
      <c r="J291" s="1" t="s">
        <v>742</v>
      </c>
      <c r="K291" s="3">
        <v>1</v>
      </c>
      <c r="L291" s="3">
        <v>200</v>
      </c>
      <c r="M291" s="7">
        <v>43303</v>
      </c>
      <c r="N291" s="1" t="s">
        <v>724</v>
      </c>
      <c r="O291" s="1" t="s">
        <v>775</v>
      </c>
      <c r="P291" s="1" t="s">
        <v>156</v>
      </c>
      <c r="Q291" s="1" t="s">
        <v>776</v>
      </c>
      <c r="R291" s="1" t="s">
        <v>744</v>
      </c>
      <c r="S291" s="8">
        <v>903911</v>
      </c>
      <c r="T291" s="8">
        <v>792.3</v>
      </c>
      <c r="U291" s="1" t="s">
        <v>777</v>
      </c>
    </row>
    <row r="292" s="1" customFormat="1" spans="1:21">
      <c r="A292" s="6">
        <v>43303.6964351852</v>
      </c>
      <c r="B292" s="3">
        <v>86474</v>
      </c>
      <c r="C292" s="3">
        <v>515</v>
      </c>
      <c r="D292" s="1" t="s">
        <v>243</v>
      </c>
      <c r="E292" s="1" t="s">
        <v>1516</v>
      </c>
      <c r="F292" s="1" t="s">
        <v>1517</v>
      </c>
      <c r="G292" s="3">
        <v>9910852</v>
      </c>
      <c r="H292" s="1" t="s">
        <v>840</v>
      </c>
      <c r="I292" s="1" t="s">
        <v>746</v>
      </c>
      <c r="J292" s="1" t="s">
        <v>841</v>
      </c>
      <c r="K292" s="3">
        <v>1</v>
      </c>
      <c r="L292" s="3">
        <v>400</v>
      </c>
      <c r="M292" s="7">
        <v>43303</v>
      </c>
      <c r="N292" s="1" t="s">
        <v>724</v>
      </c>
      <c r="O292" s="1" t="s">
        <v>775</v>
      </c>
      <c r="P292" s="1" t="s">
        <v>156</v>
      </c>
      <c r="Q292" s="1" t="s">
        <v>776</v>
      </c>
      <c r="R292" s="1" t="s">
        <v>845</v>
      </c>
      <c r="S292" s="8">
        <v>903911</v>
      </c>
      <c r="T292" s="8">
        <v>792.3</v>
      </c>
      <c r="U292" s="1" t="s">
        <v>777</v>
      </c>
    </row>
    <row r="293" s="1" customFormat="1" spans="1:21">
      <c r="A293" s="6">
        <v>43303.6959259259</v>
      </c>
      <c r="B293" s="3">
        <v>86473</v>
      </c>
      <c r="C293" s="3">
        <v>515</v>
      </c>
      <c r="D293" s="1" t="s">
        <v>243</v>
      </c>
      <c r="E293" s="1" t="s">
        <v>1516</v>
      </c>
      <c r="F293" s="1" t="s">
        <v>1517</v>
      </c>
      <c r="G293" s="3">
        <v>9910832</v>
      </c>
      <c r="H293" s="1" t="s">
        <v>730</v>
      </c>
      <c r="I293" s="1" t="s">
        <v>722</v>
      </c>
      <c r="J293" s="1" t="s">
        <v>723</v>
      </c>
      <c r="K293" s="3">
        <v>1</v>
      </c>
      <c r="L293" s="3">
        <v>200</v>
      </c>
      <c r="M293" s="7">
        <v>43303</v>
      </c>
      <c r="N293" s="1" t="s">
        <v>724</v>
      </c>
      <c r="O293" s="1" t="s">
        <v>775</v>
      </c>
      <c r="P293" s="1" t="s">
        <v>156</v>
      </c>
      <c r="Q293" s="1" t="s">
        <v>776</v>
      </c>
      <c r="R293" s="1" t="s">
        <v>731</v>
      </c>
      <c r="S293" s="8">
        <v>903911</v>
      </c>
      <c r="T293" s="8">
        <v>992.3</v>
      </c>
      <c r="U293" s="1" t="s">
        <v>777</v>
      </c>
    </row>
    <row r="294" s="1" customFormat="1" spans="1:21">
      <c r="A294" s="6">
        <v>43303.6827083333</v>
      </c>
      <c r="B294" s="3">
        <v>86472</v>
      </c>
      <c r="C294" s="3">
        <v>373</v>
      </c>
      <c r="D294" s="1" t="s">
        <v>256</v>
      </c>
      <c r="E294" s="1" t="s">
        <v>1518</v>
      </c>
      <c r="F294" s="1" t="s">
        <v>1519</v>
      </c>
      <c r="G294" s="3">
        <v>9910834</v>
      </c>
      <c r="H294" s="1" t="s">
        <v>741</v>
      </c>
      <c r="I294" s="1" t="s">
        <v>722</v>
      </c>
      <c r="J294" s="1" t="s">
        <v>742</v>
      </c>
      <c r="K294" s="3">
        <v>2</v>
      </c>
      <c r="L294" s="3">
        <v>400</v>
      </c>
      <c r="M294" s="7">
        <v>43303</v>
      </c>
      <c r="N294" s="1" t="s">
        <v>724</v>
      </c>
      <c r="O294" s="1" t="s">
        <v>957</v>
      </c>
      <c r="P294" s="1" t="s">
        <v>156</v>
      </c>
      <c r="Q294" s="1" t="s">
        <v>958</v>
      </c>
      <c r="R294" s="1" t="s">
        <v>744</v>
      </c>
      <c r="S294" s="8">
        <v>840205</v>
      </c>
      <c r="T294" s="8">
        <v>437.71</v>
      </c>
      <c r="U294" s="1" t="s">
        <v>959</v>
      </c>
    </row>
    <row r="295" s="1" customFormat="1" spans="1:21">
      <c r="A295" s="6">
        <v>43303.676724537</v>
      </c>
      <c r="B295" s="3">
        <v>86471</v>
      </c>
      <c r="C295" s="3">
        <v>712</v>
      </c>
      <c r="D295" s="1" t="s">
        <v>249</v>
      </c>
      <c r="E295" s="1" t="s">
        <v>1520</v>
      </c>
      <c r="F295" s="1" t="s">
        <v>1521</v>
      </c>
      <c r="G295" s="3">
        <v>9910832</v>
      </c>
      <c r="H295" s="1" t="s">
        <v>730</v>
      </c>
      <c r="I295" s="1" t="s">
        <v>722</v>
      </c>
      <c r="J295" s="1" t="s">
        <v>723</v>
      </c>
      <c r="K295" s="3">
        <v>1</v>
      </c>
      <c r="L295" s="3">
        <v>200</v>
      </c>
      <c r="M295" s="7">
        <v>43303</v>
      </c>
      <c r="N295" s="1" t="s">
        <v>724</v>
      </c>
      <c r="O295" s="1" t="s">
        <v>947</v>
      </c>
      <c r="P295" s="1" t="s">
        <v>1522</v>
      </c>
      <c r="Q295" s="1" t="s">
        <v>949</v>
      </c>
      <c r="R295" s="1" t="s">
        <v>731</v>
      </c>
      <c r="S295" s="8">
        <v>578720</v>
      </c>
      <c r="T295" s="8">
        <v>268.42</v>
      </c>
      <c r="U295" s="1" t="s">
        <v>950</v>
      </c>
    </row>
    <row r="296" s="1" customFormat="1" spans="1:21">
      <c r="A296" s="6">
        <v>43303.6757175926</v>
      </c>
      <c r="B296" s="3">
        <v>86470</v>
      </c>
      <c r="C296" s="3">
        <v>712</v>
      </c>
      <c r="D296" s="1" t="s">
        <v>249</v>
      </c>
      <c r="E296" s="1" t="s">
        <v>1520</v>
      </c>
      <c r="F296" s="1" t="s">
        <v>1521</v>
      </c>
      <c r="G296" s="3">
        <v>9910892</v>
      </c>
      <c r="H296" s="1" t="s">
        <v>787</v>
      </c>
      <c r="I296" s="1" t="s">
        <v>788</v>
      </c>
      <c r="J296" s="1" t="s">
        <v>789</v>
      </c>
      <c r="K296" s="3">
        <v>2</v>
      </c>
      <c r="L296" s="3">
        <v>2000</v>
      </c>
      <c r="M296" s="7">
        <v>43303</v>
      </c>
      <c r="N296" s="1" t="s">
        <v>724</v>
      </c>
      <c r="O296" s="1" t="s">
        <v>947</v>
      </c>
      <c r="P296" s="1" t="s">
        <v>1522</v>
      </c>
      <c r="Q296" s="1" t="s">
        <v>949</v>
      </c>
      <c r="R296" s="1" t="s">
        <v>792</v>
      </c>
      <c r="S296" s="8">
        <v>578720</v>
      </c>
      <c r="T296" s="8">
        <v>2268.42</v>
      </c>
      <c r="U296" s="1" t="s">
        <v>950</v>
      </c>
    </row>
    <row r="297" s="1" customFormat="1" spans="1:21">
      <c r="A297" s="6">
        <v>43303.6720717593</v>
      </c>
      <c r="B297" s="3">
        <v>86497</v>
      </c>
      <c r="C297" s="3">
        <v>54</v>
      </c>
      <c r="D297" s="1" t="s">
        <v>292</v>
      </c>
      <c r="E297" s="1" t="s">
        <v>1523</v>
      </c>
      <c r="F297" s="1" t="s">
        <v>1524</v>
      </c>
      <c r="G297" s="3">
        <v>9910835</v>
      </c>
      <c r="H297" s="1" t="s">
        <v>745</v>
      </c>
      <c r="I297" s="1" t="s">
        <v>746</v>
      </c>
      <c r="J297" s="1" t="s">
        <v>723</v>
      </c>
      <c r="K297" s="3">
        <v>1</v>
      </c>
      <c r="L297" s="3">
        <v>400</v>
      </c>
      <c r="M297" s="7">
        <v>43303</v>
      </c>
      <c r="N297" s="1" t="s">
        <v>724</v>
      </c>
      <c r="O297" s="1" t="s">
        <v>926</v>
      </c>
      <c r="P297" s="1" t="s">
        <v>1525</v>
      </c>
      <c r="Q297" s="1" t="s">
        <v>928</v>
      </c>
      <c r="R297" s="1" t="s">
        <v>747</v>
      </c>
      <c r="S297" s="8">
        <v>864813</v>
      </c>
      <c r="T297" s="8">
        <v>756.3</v>
      </c>
      <c r="U297" s="1" t="s">
        <v>929</v>
      </c>
    </row>
    <row r="298" s="1" customFormat="1" spans="1:21">
      <c r="A298" s="6">
        <v>43303.6704166667</v>
      </c>
      <c r="B298" s="3">
        <v>86469</v>
      </c>
      <c r="C298" s="3">
        <v>718</v>
      </c>
      <c r="D298" s="1" t="s">
        <v>273</v>
      </c>
      <c r="E298" s="1" t="s">
        <v>1526</v>
      </c>
      <c r="F298" s="1" t="s">
        <v>1527</v>
      </c>
      <c r="G298" s="3">
        <v>9910834</v>
      </c>
      <c r="H298" s="1" t="s">
        <v>741</v>
      </c>
      <c r="I298" s="1" t="s">
        <v>722</v>
      </c>
      <c r="J298" s="1" t="s">
        <v>742</v>
      </c>
      <c r="K298" s="3">
        <v>1</v>
      </c>
      <c r="L298" s="3">
        <v>200</v>
      </c>
      <c r="M298" s="7">
        <v>43303</v>
      </c>
      <c r="N298" s="1" t="s">
        <v>724</v>
      </c>
      <c r="O298" s="1" t="s">
        <v>966</v>
      </c>
      <c r="P298" s="1" t="s">
        <v>1528</v>
      </c>
      <c r="Q298" s="1" t="s">
        <v>968</v>
      </c>
      <c r="R298" s="1" t="s">
        <v>744</v>
      </c>
      <c r="S298" s="8">
        <v>3243541</v>
      </c>
      <c r="T298" s="8">
        <v>894.29</v>
      </c>
      <c r="U298" s="1" t="s">
        <v>969</v>
      </c>
    </row>
    <row r="299" s="1" customFormat="1" spans="1:21">
      <c r="A299" s="6">
        <v>43303.6702546296</v>
      </c>
      <c r="B299" s="3">
        <v>86467</v>
      </c>
      <c r="C299" s="3">
        <v>724</v>
      </c>
      <c r="D299" s="1" t="s">
        <v>257</v>
      </c>
      <c r="E299" s="1" t="s">
        <v>1529</v>
      </c>
      <c r="F299" s="1" t="s">
        <v>156</v>
      </c>
      <c r="G299" s="3">
        <v>9910835</v>
      </c>
      <c r="H299" s="1" t="s">
        <v>745</v>
      </c>
      <c r="I299" s="1" t="s">
        <v>746</v>
      </c>
      <c r="J299" s="1" t="s">
        <v>723</v>
      </c>
      <c r="K299" s="3">
        <v>1</v>
      </c>
      <c r="L299" s="3">
        <v>400</v>
      </c>
      <c r="M299" s="7">
        <v>43303</v>
      </c>
      <c r="N299" s="1" t="s">
        <v>1025</v>
      </c>
      <c r="O299" s="1" t="s">
        <v>1026</v>
      </c>
      <c r="P299" s="1" t="s">
        <v>156</v>
      </c>
      <c r="Q299" s="1" t="s">
        <v>1027</v>
      </c>
      <c r="R299" s="1" t="s">
        <v>747</v>
      </c>
      <c r="S299" s="8">
        <v>3759892</v>
      </c>
      <c r="T299" s="8">
        <v>569.23</v>
      </c>
      <c r="U299" s="1" t="s">
        <v>1028</v>
      </c>
    </row>
    <row r="300" s="1" customFormat="1" spans="1:21">
      <c r="A300" s="6">
        <v>43303.6694675926</v>
      </c>
      <c r="B300" s="3">
        <v>86466</v>
      </c>
      <c r="C300" s="3">
        <v>724</v>
      </c>
      <c r="D300" s="1" t="s">
        <v>257</v>
      </c>
      <c r="E300" s="1" t="s">
        <v>1530</v>
      </c>
      <c r="F300" s="1" t="s">
        <v>1531</v>
      </c>
      <c r="G300" s="3">
        <v>9910832</v>
      </c>
      <c r="H300" s="1" t="s">
        <v>730</v>
      </c>
      <c r="I300" s="1" t="s">
        <v>722</v>
      </c>
      <c r="J300" s="1" t="s">
        <v>723</v>
      </c>
      <c r="K300" s="3">
        <v>1</v>
      </c>
      <c r="L300" s="3">
        <v>200</v>
      </c>
      <c r="M300" s="7">
        <v>43303</v>
      </c>
      <c r="N300" s="1" t="s">
        <v>1025</v>
      </c>
      <c r="O300" s="1" t="s">
        <v>1026</v>
      </c>
      <c r="P300" s="1" t="s">
        <v>156</v>
      </c>
      <c r="Q300" s="1" t="s">
        <v>1027</v>
      </c>
      <c r="R300" s="1" t="s">
        <v>731</v>
      </c>
      <c r="S300" s="8">
        <v>882024</v>
      </c>
      <c r="T300" s="8">
        <v>2701.03</v>
      </c>
      <c r="U300" s="1" t="s">
        <v>1028</v>
      </c>
    </row>
    <row r="301" s="1" customFormat="1" spans="1:21">
      <c r="A301" s="6">
        <v>43303.6689699074</v>
      </c>
      <c r="B301" s="3">
        <v>86465</v>
      </c>
      <c r="C301" s="3">
        <v>724</v>
      </c>
      <c r="D301" s="1" t="s">
        <v>257</v>
      </c>
      <c r="E301" s="1" t="s">
        <v>1530</v>
      </c>
      <c r="F301" s="1" t="s">
        <v>1531</v>
      </c>
      <c r="G301" s="3">
        <v>9910853</v>
      </c>
      <c r="H301" s="1" t="s">
        <v>835</v>
      </c>
      <c r="I301" s="1" t="s">
        <v>788</v>
      </c>
      <c r="J301" s="1" t="s">
        <v>789</v>
      </c>
      <c r="K301" s="3">
        <v>2</v>
      </c>
      <c r="L301" s="3">
        <v>2000</v>
      </c>
      <c r="M301" s="7">
        <v>43303</v>
      </c>
      <c r="N301" s="1" t="s">
        <v>1025</v>
      </c>
      <c r="O301" s="1" t="s">
        <v>1026</v>
      </c>
      <c r="P301" s="1" t="s">
        <v>156</v>
      </c>
      <c r="Q301" s="1" t="s">
        <v>1027</v>
      </c>
      <c r="R301" s="1" t="s">
        <v>837</v>
      </c>
      <c r="S301" s="8">
        <v>882024</v>
      </c>
      <c r="T301" s="8">
        <v>2701.03</v>
      </c>
      <c r="U301" s="1" t="s">
        <v>1028</v>
      </c>
    </row>
    <row r="302" s="1" customFormat="1" spans="1:21">
      <c r="A302" s="6">
        <v>43303.6688773148</v>
      </c>
      <c r="B302" s="3">
        <v>86468</v>
      </c>
      <c r="C302" s="3">
        <v>718</v>
      </c>
      <c r="D302" s="1" t="s">
        <v>273</v>
      </c>
      <c r="E302" s="1" t="s">
        <v>1526</v>
      </c>
      <c r="F302" s="1" t="s">
        <v>1527</v>
      </c>
      <c r="G302" s="3">
        <v>9910833</v>
      </c>
      <c r="H302" s="1" t="s">
        <v>721</v>
      </c>
      <c r="I302" s="1" t="s">
        <v>722</v>
      </c>
      <c r="J302" s="1" t="s">
        <v>723</v>
      </c>
      <c r="K302" s="3">
        <v>3</v>
      </c>
      <c r="L302" s="3">
        <v>600</v>
      </c>
      <c r="M302" s="7">
        <v>43303</v>
      </c>
      <c r="N302" s="1" t="s">
        <v>724</v>
      </c>
      <c r="O302" s="1" t="s">
        <v>966</v>
      </c>
      <c r="P302" s="1" t="s">
        <v>1528</v>
      </c>
      <c r="Q302" s="1" t="s">
        <v>968</v>
      </c>
      <c r="R302" s="1" t="s">
        <v>728</v>
      </c>
      <c r="S302" s="8">
        <v>3243541</v>
      </c>
      <c r="T302" s="8">
        <v>894.29</v>
      </c>
      <c r="U302" s="1" t="s">
        <v>969</v>
      </c>
    </row>
    <row r="303" s="1" customFormat="1" spans="1:21">
      <c r="A303" s="6">
        <v>43303.6664236111</v>
      </c>
      <c r="B303" s="3">
        <v>86463</v>
      </c>
      <c r="C303" s="3">
        <v>747</v>
      </c>
      <c r="D303" s="1" t="s">
        <v>255</v>
      </c>
      <c r="E303" s="1" t="s">
        <v>1532</v>
      </c>
      <c r="F303" s="1" t="s">
        <v>1533</v>
      </c>
      <c r="G303" s="3">
        <v>9910832</v>
      </c>
      <c r="H303" s="1" t="s">
        <v>730</v>
      </c>
      <c r="I303" s="1" t="s">
        <v>722</v>
      </c>
      <c r="J303" s="1" t="s">
        <v>723</v>
      </c>
      <c r="K303" s="3">
        <v>1</v>
      </c>
      <c r="L303" s="3">
        <v>200</v>
      </c>
      <c r="M303" s="7">
        <v>43303</v>
      </c>
      <c r="N303" s="1" t="s">
        <v>724</v>
      </c>
      <c r="O303" s="1" t="s">
        <v>1315</v>
      </c>
      <c r="P303" s="1" t="s">
        <v>156</v>
      </c>
      <c r="Q303" s="1" t="s">
        <v>1316</v>
      </c>
      <c r="R303" s="1" t="s">
        <v>731</v>
      </c>
      <c r="S303" s="8">
        <v>3602146</v>
      </c>
      <c r="T303" s="8">
        <v>601.44</v>
      </c>
      <c r="U303" s="1" t="s">
        <v>1317</v>
      </c>
    </row>
    <row r="304" s="1" customFormat="1" spans="1:21">
      <c r="A304" s="6">
        <v>43303.6658680556</v>
      </c>
      <c r="B304" s="3">
        <v>86462</v>
      </c>
      <c r="C304" s="3">
        <v>747</v>
      </c>
      <c r="D304" s="1" t="s">
        <v>255</v>
      </c>
      <c r="E304" s="1" t="s">
        <v>1532</v>
      </c>
      <c r="F304" s="1" t="s">
        <v>1533</v>
      </c>
      <c r="G304" s="3">
        <v>9910835</v>
      </c>
      <c r="H304" s="1" t="s">
        <v>745</v>
      </c>
      <c r="I304" s="1" t="s">
        <v>746</v>
      </c>
      <c r="J304" s="1" t="s">
        <v>723</v>
      </c>
      <c r="K304" s="3">
        <v>1</v>
      </c>
      <c r="L304" s="3">
        <v>400</v>
      </c>
      <c r="M304" s="7">
        <v>43303</v>
      </c>
      <c r="N304" s="1" t="s">
        <v>724</v>
      </c>
      <c r="O304" s="1" t="s">
        <v>1315</v>
      </c>
      <c r="P304" s="1" t="s">
        <v>156</v>
      </c>
      <c r="Q304" s="1" t="s">
        <v>1316</v>
      </c>
      <c r="R304" s="1" t="s">
        <v>747</v>
      </c>
      <c r="S304" s="8">
        <v>3602146</v>
      </c>
      <c r="T304" s="8">
        <v>601.44</v>
      </c>
      <c r="U304" s="1" t="s">
        <v>1317</v>
      </c>
    </row>
    <row r="305" s="1" customFormat="1" spans="1:21">
      <c r="A305" s="6">
        <v>43303.6578240741</v>
      </c>
      <c r="B305" s="3">
        <v>86464</v>
      </c>
      <c r="C305" s="3">
        <v>724</v>
      </c>
      <c r="D305" s="1" t="s">
        <v>257</v>
      </c>
      <c r="E305" s="1" t="s">
        <v>1530</v>
      </c>
      <c r="F305" s="1" t="s">
        <v>1531</v>
      </c>
      <c r="G305" s="3">
        <v>9910835</v>
      </c>
      <c r="H305" s="1" t="s">
        <v>745</v>
      </c>
      <c r="I305" s="1" t="s">
        <v>746</v>
      </c>
      <c r="J305" s="1" t="s">
        <v>723</v>
      </c>
      <c r="K305" s="3">
        <v>1</v>
      </c>
      <c r="L305" s="3">
        <v>400</v>
      </c>
      <c r="M305" s="7">
        <v>43303</v>
      </c>
      <c r="N305" s="1" t="s">
        <v>1025</v>
      </c>
      <c r="O305" s="1" t="s">
        <v>1026</v>
      </c>
      <c r="P305" s="1" t="s">
        <v>156</v>
      </c>
      <c r="Q305" s="1" t="s">
        <v>1027</v>
      </c>
      <c r="R305" s="1" t="s">
        <v>747</v>
      </c>
      <c r="S305" s="8">
        <v>882024</v>
      </c>
      <c r="T305" s="8">
        <v>2701.03</v>
      </c>
      <c r="U305" s="1" t="s">
        <v>1028</v>
      </c>
    </row>
    <row r="306" s="1" customFormat="1" spans="1:21">
      <c r="A306" s="6">
        <v>43303.6385185185</v>
      </c>
      <c r="B306" s="3">
        <v>86445</v>
      </c>
      <c r="C306" s="3">
        <v>707</v>
      </c>
      <c r="D306" s="1" t="s">
        <v>239</v>
      </c>
      <c r="E306" s="1" t="s">
        <v>1534</v>
      </c>
      <c r="F306" s="1" t="s">
        <v>1535</v>
      </c>
      <c r="G306" s="3">
        <v>9910893</v>
      </c>
      <c r="H306" s="1" t="s">
        <v>1536</v>
      </c>
      <c r="I306" s="1" t="s">
        <v>1537</v>
      </c>
      <c r="J306" s="1" t="s">
        <v>789</v>
      </c>
      <c r="K306" s="3">
        <v>1</v>
      </c>
      <c r="L306" s="3">
        <v>5000</v>
      </c>
      <c r="M306" s="7">
        <v>43303</v>
      </c>
      <c r="N306" s="1" t="s">
        <v>724</v>
      </c>
      <c r="O306" s="1" t="s">
        <v>1279</v>
      </c>
      <c r="P306" s="1" t="s">
        <v>156</v>
      </c>
      <c r="Q306" s="1" t="s">
        <v>1280</v>
      </c>
      <c r="R306" s="1" t="s">
        <v>1538</v>
      </c>
      <c r="S306" s="8">
        <v>667128</v>
      </c>
      <c r="T306" s="8">
        <v>6118.57</v>
      </c>
      <c r="U306" s="1" t="s">
        <v>1281</v>
      </c>
    </row>
    <row r="307" s="1" customFormat="1" spans="1:21">
      <c r="A307" s="6">
        <v>43303.6275694444</v>
      </c>
      <c r="B307" s="3">
        <v>86444</v>
      </c>
      <c r="C307" s="3">
        <v>718</v>
      </c>
      <c r="D307" s="1" t="s">
        <v>273</v>
      </c>
      <c r="E307" s="1" t="s">
        <v>1539</v>
      </c>
      <c r="F307" s="1" t="s">
        <v>1540</v>
      </c>
      <c r="G307" s="3">
        <v>9910833</v>
      </c>
      <c r="H307" s="1" t="s">
        <v>721</v>
      </c>
      <c r="I307" s="1" t="s">
        <v>722</v>
      </c>
      <c r="J307" s="1" t="s">
        <v>723</v>
      </c>
      <c r="K307" s="3">
        <v>1</v>
      </c>
      <c r="L307" s="3">
        <v>200</v>
      </c>
      <c r="M307" s="7">
        <v>43303</v>
      </c>
      <c r="N307" s="1" t="s">
        <v>724</v>
      </c>
      <c r="O307" s="1" t="s">
        <v>966</v>
      </c>
      <c r="P307" s="1" t="s">
        <v>1541</v>
      </c>
      <c r="Q307" s="1" t="s">
        <v>968</v>
      </c>
      <c r="R307" s="1" t="s">
        <v>728</v>
      </c>
      <c r="S307" s="8">
        <v>3467410</v>
      </c>
      <c r="T307" s="8">
        <v>831.66</v>
      </c>
      <c r="U307" s="1" t="s">
        <v>969</v>
      </c>
    </row>
    <row r="308" s="1" customFormat="1" spans="1:21">
      <c r="A308" s="6">
        <v>43303.6269212963</v>
      </c>
      <c r="B308" s="3">
        <v>86443</v>
      </c>
      <c r="C308" s="3">
        <v>718</v>
      </c>
      <c r="D308" s="1" t="s">
        <v>273</v>
      </c>
      <c r="E308" s="1" t="s">
        <v>1539</v>
      </c>
      <c r="F308" s="1" t="s">
        <v>1540</v>
      </c>
      <c r="G308" s="3">
        <v>9910833</v>
      </c>
      <c r="H308" s="1" t="s">
        <v>721</v>
      </c>
      <c r="I308" s="1" t="s">
        <v>722</v>
      </c>
      <c r="J308" s="1" t="s">
        <v>723</v>
      </c>
      <c r="K308" s="3">
        <v>1</v>
      </c>
      <c r="L308" s="3">
        <v>200</v>
      </c>
      <c r="M308" s="7">
        <v>43303</v>
      </c>
      <c r="N308" s="1" t="s">
        <v>724</v>
      </c>
      <c r="O308" s="1" t="s">
        <v>966</v>
      </c>
      <c r="P308" s="1" t="s">
        <v>1541</v>
      </c>
      <c r="Q308" s="1" t="s">
        <v>968</v>
      </c>
      <c r="R308" s="1" t="s">
        <v>728</v>
      </c>
      <c r="S308" s="8">
        <v>3467410</v>
      </c>
      <c r="T308" s="8">
        <v>831.66</v>
      </c>
      <c r="U308" s="1" t="s">
        <v>969</v>
      </c>
    </row>
    <row r="309" s="1" customFormat="1" spans="1:21">
      <c r="A309" s="6">
        <v>43303.6262615741</v>
      </c>
      <c r="B309" s="3">
        <v>86442</v>
      </c>
      <c r="C309" s="3">
        <v>718</v>
      </c>
      <c r="D309" s="1" t="s">
        <v>273</v>
      </c>
      <c r="E309" s="1" t="s">
        <v>1539</v>
      </c>
      <c r="F309" s="1" t="s">
        <v>1540</v>
      </c>
      <c r="G309" s="3">
        <v>9910835</v>
      </c>
      <c r="H309" s="1" t="s">
        <v>745</v>
      </c>
      <c r="I309" s="1" t="s">
        <v>746</v>
      </c>
      <c r="J309" s="1" t="s">
        <v>723</v>
      </c>
      <c r="K309" s="3">
        <v>1</v>
      </c>
      <c r="L309" s="3">
        <v>400</v>
      </c>
      <c r="M309" s="7">
        <v>43303</v>
      </c>
      <c r="N309" s="1" t="s">
        <v>724</v>
      </c>
      <c r="O309" s="1" t="s">
        <v>966</v>
      </c>
      <c r="P309" s="1" t="s">
        <v>1541</v>
      </c>
      <c r="Q309" s="1" t="s">
        <v>968</v>
      </c>
      <c r="R309" s="1" t="s">
        <v>747</v>
      </c>
      <c r="S309" s="8">
        <v>3467410</v>
      </c>
      <c r="T309" s="8">
        <v>831.66</v>
      </c>
      <c r="U309" s="1" t="s">
        <v>969</v>
      </c>
    </row>
    <row r="310" s="1" customFormat="1" spans="1:21">
      <c r="A310" s="6">
        <v>43303.6176736111</v>
      </c>
      <c r="B310" s="3">
        <v>86422</v>
      </c>
      <c r="C310" s="3">
        <v>391</v>
      </c>
      <c r="D310" s="1" t="s">
        <v>272</v>
      </c>
      <c r="E310" s="1" t="s">
        <v>1542</v>
      </c>
      <c r="F310" s="1" t="s">
        <v>1543</v>
      </c>
      <c r="G310" s="3">
        <v>9910872</v>
      </c>
      <c r="H310" s="1" t="s">
        <v>766</v>
      </c>
      <c r="I310" s="1" t="s">
        <v>767</v>
      </c>
      <c r="J310" s="1" t="s">
        <v>742</v>
      </c>
      <c r="K310" s="3">
        <v>1</v>
      </c>
      <c r="L310" s="3">
        <v>1000</v>
      </c>
      <c r="M310" s="7">
        <v>43303</v>
      </c>
      <c r="N310" s="1" t="s">
        <v>724</v>
      </c>
      <c r="O310" s="1" t="s">
        <v>1544</v>
      </c>
      <c r="P310" s="1" t="s">
        <v>1545</v>
      </c>
      <c r="Q310" s="1" t="s">
        <v>1546</v>
      </c>
      <c r="R310" s="1" t="s">
        <v>771</v>
      </c>
      <c r="S310" s="8">
        <v>930719</v>
      </c>
      <c r="T310" s="8">
        <v>1062.6</v>
      </c>
      <c r="U310" s="1" t="s">
        <v>1547</v>
      </c>
    </row>
    <row r="311" s="1" customFormat="1" spans="1:21">
      <c r="A311" s="6">
        <v>43303.6161226852</v>
      </c>
      <c r="B311" s="3">
        <v>86408</v>
      </c>
      <c r="C311" s="3">
        <v>753</v>
      </c>
      <c r="D311" s="1" t="s">
        <v>279</v>
      </c>
      <c r="E311" s="1" t="s">
        <v>1548</v>
      </c>
      <c r="F311" s="1" t="s">
        <v>1549</v>
      </c>
      <c r="G311" s="3">
        <v>9910832</v>
      </c>
      <c r="H311" s="1" t="s">
        <v>730</v>
      </c>
      <c r="I311" s="1" t="s">
        <v>722</v>
      </c>
      <c r="J311" s="1" t="s">
        <v>723</v>
      </c>
      <c r="K311" s="3">
        <v>1</v>
      </c>
      <c r="L311" s="3">
        <v>200</v>
      </c>
      <c r="M311" s="7">
        <v>43303</v>
      </c>
      <c r="N311" s="1" t="s">
        <v>724</v>
      </c>
      <c r="O311" s="1" t="s">
        <v>1550</v>
      </c>
      <c r="P311" s="1" t="s">
        <v>156</v>
      </c>
      <c r="Q311" s="1" t="s">
        <v>1551</v>
      </c>
      <c r="R311" s="1" t="s">
        <v>731</v>
      </c>
      <c r="S311" s="8">
        <v>4268167</v>
      </c>
      <c r="T311" s="8">
        <v>252.6</v>
      </c>
      <c r="U311" s="1" t="s">
        <v>1552</v>
      </c>
    </row>
    <row r="312" s="1" customFormat="1" spans="1:21">
      <c r="A312" s="6">
        <v>43303.6155208333</v>
      </c>
      <c r="B312" s="3">
        <v>86407</v>
      </c>
      <c r="C312" s="3">
        <v>753</v>
      </c>
      <c r="D312" s="1" t="s">
        <v>279</v>
      </c>
      <c r="E312" s="1" t="s">
        <v>1553</v>
      </c>
      <c r="F312" s="1" t="s">
        <v>1554</v>
      </c>
      <c r="G312" s="3">
        <v>9910852</v>
      </c>
      <c r="H312" s="1" t="s">
        <v>840</v>
      </c>
      <c r="I312" s="1" t="s">
        <v>746</v>
      </c>
      <c r="J312" s="1" t="s">
        <v>841</v>
      </c>
      <c r="K312" s="3">
        <v>1</v>
      </c>
      <c r="L312" s="3">
        <v>400</v>
      </c>
      <c r="M312" s="7">
        <v>43303</v>
      </c>
      <c r="N312" s="1" t="s">
        <v>724</v>
      </c>
      <c r="O312" s="1" t="s">
        <v>1550</v>
      </c>
      <c r="P312" s="1" t="s">
        <v>156</v>
      </c>
      <c r="Q312" s="1" t="s">
        <v>1551</v>
      </c>
      <c r="R312" s="1" t="s">
        <v>845</v>
      </c>
      <c r="S312" s="8">
        <v>4272824</v>
      </c>
      <c r="T312" s="8">
        <v>2277.22</v>
      </c>
      <c r="U312" s="1" t="s">
        <v>1552</v>
      </c>
    </row>
    <row r="313" s="1" customFormat="1" spans="1:21">
      <c r="A313" s="6">
        <v>43303.6138541667</v>
      </c>
      <c r="B313" s="3">
        <v>86406</v>
      </c>
      <c r="C313" s="3">
        <v>753</v>
      </c>
      <c r="D313" s="1" t="s">
        <v>279</v>
      </c>
      <c r="E313" s="1" t="s">
        <v>1553</v>
      </c>
      <c r="F313" s="1" t="s">
        <v>1554</v>
      </c>
      <c r="G313" s="3">
        <v>9910834</v>
      </c>
      <c r="H313" s="1" t="s">
        <v>741</v>
      </c>
      <c r="I313" s="1" t="s">
        <v>722</v>
      </c>
      <c r="J313" s="1" t="s">
        <v>742</v>
      </c>
      <c r="K313" s="3">
        <v>1</v>
      </c>
      <c r="L313" s="3">
        <v>200</v>
      </c>
      <c r="M313" s="7">
        <v>43303</v>
      </c>
      <c r="N313" s="1" t="s">
        <v>724</v>
      </c>
      <c r="O313" s="1" t="s">
        <v>1550</v>
      </c>
      <c r="P313" s="1" t="s">
        <v>156</v>
      </c>
      <c r="Q313" s="1" t="s">
        <v>1551</v>
      </c>
      <c r="R313" s="1" t="s">
        <v>744</v>
      </c>
      <c r="S313" s="8">
        <v>4272824</v>
      </c>
      <c r="T313" s="8">
        <v>2277.22</v>
      </c>
      <c r="U313" s="1" t="s">
        <v>1552</v>
      </c>
    </row>
    <row r="314" s="1" customFormat="1" spans="1:21">
      <c r="A314" s="6">
        <v>43303.613599537</v>
      </c>
      <c r="B314" s="3">
        <v>86405</v>
      </c>
      <c r="C314" s="3">
        <v>753</v>
      </c>
      <c r="D314" s="1" t="s">
        <v>279</v>
      </c>
      <c r="E314" s="1" t="s">
        <v>1553</v>
      </c>
      <c r="F314" s="1" t="s">
        <v>1554</v>
      </c>
      <c r="G314" s="3">
        <v>9910833</v>
      </c>
      <c r="H314" s="1" t="s">
        <v>721</v>
      </c>
      <c r="I314" s="1" t="s">
        <v>722</v>
      </c>
      <c r="J314" s="1" t="s">
        <v>723</v>
      </c>
      <c r="K314" s="3">
        <v>1</v>
      </c>
      <c r="L314" s="3">
        <v>200</v>
      </c>
      <c r="M314" s="7">
        <v>43303</v>
      </c>
      <c r="N314" s="1" t="s">
        <v>724</v>
      </c>
      <c r="O314" s="1" t="s">
        <v>1550</v>
      </c>
      <c r="P314" s="1" t="s">
        <v>156</v>
      </c>
      <c r="Q314" s="1" t="s">
        <v>1551</v>
      </c>
      <c r="R314" s="1" t="s">
        <v>728</v>
      </c>
      <c r="S314" s="8">
        <v>4272824</v>
      </c>
      <c r="T314" s="8">
        <v>2277.22</v>
      </c>
      <c r="U314" s="1" t="s">
        <v>1552</v>
      </c>
    </row>
    <row r="315" s="1" customFormat="1" spans="1:21">
      <c r="A315" s="6">
        <v>43303.6133564815</v>
      </c>
      <c r="B315" s="3">
        <v>86404</v>
      </c>
      <c r="C315" s="3">
        <v>753</v>
      </c>
      <c r="D315" s="1" t="s">
        <v>279</v>
      </c>
      <c r="E315" s="1" t="s">
        <v>1553</v>
      </c>
      <c r="F315" s="1" t="s">
        <v>1554</v>
      </c>
      <c r="G315" s="3">
        <v>9910892</v>
      </c>
      <c r="H315" s="1" t="s">
        <v>787</v>
      </c>
      <c r="I315" s="1" t="s">
        <v>788</v>
      </c>
      <c r="J315" s="1" t="s">
        <v>789</v>
      </c>
      <c r="K315" s="3">
        <v>1</v>
      </c>
      <c r="L315" s="3">
        <v>1000</v>
      </c>
      <c r="M315" s="7">
        <v>43303</v>
      </c>
      <c r="N315" s="1" t="s">
        <v>724</v>
      </c>
      <c r="O315" s="1" t="s">
        <v>1550</v>
      </c>
      <c r="P315" s="1" t="s">
        <v>156</v>
      </c>
      <c r="Q315" s="1" t="s">
        <v>1551</v>
      </c>
      <c r="R315" s="1" t="s">
        <v>792</v>
      </c>
      <c r="S315" s="8">
        <v>4272824</v>
      </c>
      <c r="T315" s="8">
        <v>2277.22</v>
      </c>
      <c r="U315" s="1" t="s">
        <v>1552</v>
      </c>
    </row>
    <row r="316" s="1" customFormat="1" spans="1:21">
      <c r="A316" s="6">
        <v>43303.6118865741</v>
      </c>
      <c r="B316" s="3">
        <v>86403</v>
      </c>
      <c r="C316" s="3">
        <v>753</v>
      </c>
      <c r="D316" s="1" t="s">
        <v>279</v>
      </c>
      <c r="E316" s="1" t="s">
        <v>1553</v>
      </c>
      <c r="F316" s="1" t="s">
        <v>1554</v>
      </c>
      <c r="G316" s="3">
        <v>9910835</v>
      </c>
      <c r="H316" s="1" t="s">
        <v>745</v>
      </c>
      <c r="I316" s="1" t="s">
        <v>746</v>
      </c>
      <c r="J316" s="1" t="s">
        <v>723</v>
      </c>
      <c r="K316" s="3">
        <v>1</v>
      </c>
      <c r="L316" s="3">
        <v>400</v>
      </c>
      <c r="M316" s="7">
        <v>43303</v>
      </c>
      <c r="N316" s="1" t="s">
        <v>724</v>
      </c>
      <c r="O316" s="1" t="s">
        <v>1550</v>
      </c>
      <c r="P316" s="1" t="s">
        <v>156</v>
      </c>
      <c r="Q316" s="1" t="s">
        <v>1551</v>
      </c>
      <c r="R316" s="1" t="s">
        <v>747</v>
      </c>
      <c r="S316" s="8">
        <v>4272824</v>
      </c>
      <c r="T316" s="8">
        <v>2277.22</v>
      </c>
      <c r="U316" s="1" t="s">
        <v>1552</v>
      </c>
    </row>
    <row r="317" s="1" customFormat="1" spans="1:21">
      <c r="A317" s="6">
        <v>43303.6078125</v>
      </c>
      <c r="B317" s="3">
        <v>86402</v>
      </c>
      <c r="C317" s="3">
        <v>570</v>
      </c>
      <c r="D317" s="1" t="s">
        <v>241</v>
      </c>
      <c r="E317" s="1" t="s">
        <v>1555</v>
      </c>
      <c r="F317" s="1" t="s">
        <v>1556</v>
      </c>
      <c r="G317" s="3">
        <v>9910833</v>
      </c>
      <c r="H317" s="1" t="s">
        <v>721</v>
      </c>
      <c r="I317" s="1" t="s">
        <v>722</v>
      </c>
      <c r="J317" s="1" t="s">
        <v>723</v>
      </c>
      <c r="K317" s="3">
        <v>1</v>
      </c>
      <c r="L317" s="3">
        <v>200</v>
      </c>
      <c r="M317" s="7">
        <v>43303</v>
      </c>
      <c r="N317" s="1" t="s">
        <v>724</v>
      </c>
      <c r="O317" s="1" t="s">
        <v>941</v>
      </c>
      <c r="P317" s="1" t="s">
        <v>1557</v>
      </c>
      <c r="Q317" s="1" t="s">
        <v>943</v>
      </c>
      <c r="R317" s="1" t="s">
        <v>728</v>
      </c>
      <c r="S317" s="8">
        <v>814754</v>
      </c>
      <c r="T317" s="8">
        <v>704.33</v>
      </c>
      <c r="U317" s="1" t="s">
        <v>944</v>
      </c>
    </row>
    <row r="318" s="1" customFormat="1" spans="1:21">
      <c r="A318" s="6">
        <v>43303.5982175926</v>
      </c>
      <c r="B318" s="3">
        <v>86382</v>
      </c>
      <c r="C318" s="3">
        <v>549</v>
      </c>
      <c r="D318" s="1" t="s">
        <v>254</v>
      </c>
      <c r="E318" s="1" t="s">
        <v>916</v>
      </c>
      <c r="F318" s="1" t="s">
        <v>917</v>
      </c>
      <c r="G318" s="3">
        <v>9910832</v>
      </c>
      <c r="H318" s="1" t="s">
        <v>730</v>
      </c>
      <c r="I318" s="1" t="s">
        <v>722</v>
      </c>
      <c r="J318" s="1" t="s">
        <v>723</v>
      </c>
      <c r="K318" s="3">
        <v>1</v>
      </c>
      <c r="L318" s="3">
        <v>200</v>
      </c>
      <c r="M318" s="7">
        <v>43303</v>
      </c>
      <c r="N318" s="1" t="s">
        <v>724</v>
      </c>
      <c r="O318" s="1" t="s">
        <v>1558</v>
      </c>
      <c r="P318" s="1" t="s">
        <v>156</v>
      </c>
      <c r="Q318" s="1" t="s">
        <v>909</v>
      </c>
      <c r="R318" s="1" t="s">
        <v>731</v>
      </c>
      <c r="S318" s="8">
        <v>396189</v>
      </c>
      <c r="T318" s="8">
        <v>1847.07</v>
      </c>
      <c r="U318" s="1" t="s">
        <v>1559</v>
      </c>
    </row>
    <row r="319" s="1" customFormat="1" spans="1:21">
      <c r="A319" s="6">
        <v>43303.5898958333</v>
      </c>
      <c r="B319" s="3">
        <v>86366</v>
      </c>
      <c r="C319" s="3">
        <v>587</v>
      </c>
      <c r="D319" s="1" t="s">
        <v>252</v>
      </c>
      <c r="E319" s="1" t="s">
        <v>1560</v>
      </c>
      <c r="F319" s="1" t="s">
        <v>1561</v>
      </c>
      <c r="G319" s="3">
        <v>9910832</v>
      </c>
      <c r="H319" s="1" t="s">
        <v>730</v>
      </c>
      <c r="I319" s="1" t="s">
        <v>722</v>
      </c>
      <c r="J319" s="1" t="s">
        <v>723</v>
      </c>
      <c r="K319" s="3">
        <v>4</v>
      </c>
      <c r="L319" s="3">
        <v>800</v>
      </c>
      <c r="M319" s="7">
        <v>43303</v>
      </c>
      <c r="N319" s="1" t="s">
        <v>724</v>
      </c>
      <c r="O319" s="1" t="s">
        <v>1239</v>
      </c>
      <c r="P319" s="1" t="s">
        <v>1562</v>
      </c>
      <c r="Q319" s="1" t="s">
        <v>1241</v>
      </c>
      <c r="R319" s="1" t="s">
        <v>731</v>
      </c>
      <c r="S319" s="8">
        <v>756508</v>
      </c>
      <c r="T319" s="8">
        <v>983.51</v>
      </c>
      <c r="U319" s="1" t="s">
        <v>1242</v>
      </c>
    </row>
    <row r="320" s="1" customFormat="1" spans="1:21">
      <c r="A320" s="6">
        <v>43303.5881134259</v>
      </c>
      <c r="B320" s="3">
        <v>86365</v>
      </c>
      <c r="C320" s="3">
        <v>587</v>
      </c>
      <c r="D320" s="1" t="s">
        <v>252</v>
      </c>
      <c r="E320" s="1" t="s">
        <v>1563</v>
      </c>
      <c r="F320" s="1" t="s">
        <v>1564</v>
      </c>
      <c r="G320" s="3">
        <v>9910833</v>
      </c>
      <c r="H320" s="1" t="s">
        <v>721</v>
      </c>
      <c r="I320" s="1" t="s">
        <v>722</v>
      </c>
      <c r="J320" s="1" t="s">
        <v>723</v>
      </c>
      <c r="K320" s="3">
        <v>7</v>
      </c>
      <c r="L320" s="3">
        <v>1400</v>
      </c>
      <c r="M320" s="7">
        <v>43303</v>
      </c>
      <c r="N320" s="1" t="s">
        <v>724</v>
      </c>
      <c r="O320" s="1" t="s">
        <v>1239</v>
      </c>
      <c r="P320" s="1" t="s">
        <v>1565</v>
      </c>
      <c r="Q320" s="1" t="s">
        <v>1241</v>
      </c>
      <c r="R320" s="1" t="s">
        <v>728</v>
      </c>
      <c r="S320" s="8">
        <v>693595</v>
      </c>
      <c r="T320" s="8">
        <v>1433.42</v>
      </c>
      <c r="U320" s="1" t="s">
        <v>1242</v>
      </c>
    </row>
    <row r="321" s="1" customFormat="1" spans="1:21">
      <c r="A321" s="6">
        <v>43303.5869212963</v>
      </c>
      <c r="B321" s="3">
        <v>86364</v>
      </c>
      <c r="C321" s="3">
        <v>587</v>
      </c>
      <c r="D321" s="1" t="s">
        <v>252</v>
      </c>
      <c r="E321" s="1" t="s">
        <v>1566</v>
      </c>
      <c r="F321" s="1" t="s">
        <v>1567</v>
      </c>
      <c r="G321" s="3">
        <v>9910853</v>
      </c>
      <c r="H321" s="1" t="s">
        <v>835</v>
      </c>
      <c r="I321" s="1" t="s">
        <v>788</v>
      </c>
      <c r="J321" s="1" t="s">
        <v>789</v>
      </c>
      <c r="K321" s="3">
        <v>2</v>
      </c>
      <c r="L321" s="3">
        <v>2000</v>
      </c>
      <c r="M321" s="7">
        <v>43302</v>
      </c>
      <c r="N321" s="1" t="s">
        <v>724</v>
      </c>
      <c r="O321" s="1" t="s">
        <v>1239</v>
      </c>
      <c r="P321" s="1" t="s">
        <v>1568</v>
      </c>
      <c r="Q321" s="1" t="s">
        <v>1241</v>
      </c>
      <c r="R321" s="1" t="s">
        <v>837</v>
      </c>
      <c r="S321" s="8">
        <v>3402881</v>
      </c>
      <c r="T321" s="8">
        <v>2638.87</v>
      </c>
      <c r="U321" s="1" t="s">
        <v>1242</v>
      </c>
    </row>
    <row r="322" s="1" customFormat="1" spans="1:21">
      <c r="A322" s="6">
        <v>43303.5675115741</v>
      </c>
      <c r="B322" s="3">
        <v>86363</v>
      </c>
      <c r="C322" s="3">
        <v>549</v>
      </c>
      <c r="D322" s="1" t="s">
        <v>254</v>
      </c>
      <c r="E322" s="1" t="s">
        <v>1569</v>
      </c>
      <c r="F322" s="1" t="s">
        <v>1570</v>
      </c>
      <c r="G322" s="3">
        <v>9910835</v>
      </c>
      <c r="H322" s="1" t="s">
        <v>745</v>
      </c>
      <c r="I322" s="1" t="s">
        <v>746</v>
      </c>
      <c r="J322" s="1" t="s">
        <v>723</v>
      </c>
      <c r="K322" s="3">
        <v>1</v>
      </c>
      <c r="L322" s="3">
        <v>400</v>
      </c>
      <c r="M322" s="7">
        <v>43303</v>
      </c>
      <c r="N322" s="1" t="s">
        <v>724</v>
      </c>
      <c r="O322" s="1" t="s">
        <v>1558</v>
      </c>
      <c r="P322" s="1" t="s">
        <v>156</v>
      </c>
      <c r="Q322" s="1" t="s">
        <v>909</v>
      </c>
      <c r="R322" s="1" t="s">
        <v>747</v>
      </c>
      <c r="S322" s="8">
        <v>373380</v>
      </c>
      <c r="T322" s="8">
        <v>553.07</v>
      </c>
      <c r="U322" s="1" t="s">
        <v>1559</v>
      </c>
    </row>
    <row r="323" s="1" customFormat="1" spans="1:21">
      <c r="A323" s="6">
        <v>43303.5603356482</v>
      </c>
      <c r="B323" s="3">
        <v>86362</v>
      </c>
      <c r="C323" s="3">
        <v>704</v>
      </c>
      <c r="D323" s="1" t="s">
        <v>286</v>
      </c>
      <c r="E323" s="1" t="s">
        <v>1571</v>
      </c>
      <c r="F323" s="1" t="s">
        <v>1572</v>
      </c>
      <c r="G323" s="3">
        <v>9910833</v>
      </c>
      <c r="H323" s="1" t="s">
        <v>721</v>
      </c>
      <c r="I323" s="1" t="s">
        <v>722</v>
      </c>
      <c r="J323" s="1" t="s">
        <v>723</v>
      </c>
      <c r="K323" s="3">
        <v>1</v>
      </c>
      <c r="L323" s="3">
        <v>200</v>
      </c>
      <c r="M323" s="7">
        <v>43303</v>
      </c>
      <c r="N323" s="1" t="s">
        <v>724</v>
      </c>
      <c r="O323" s="1" t="s">
        <v>1573</v>
      </c>
      <c r="P323" s="1" t="s">
        <v>1574</v>
      </c>
      <c r="Q323" s="1" t="s">
        <v>1575</v>
      </c>
      <c r="R323" s="1" t="s">
        <v>728</v>
      </c>
      <c r="S323" s="8">
        <v>4157941</v>
      </c>
      <c r="T323" s="8">
        <v>299.6</v>
      </c>
      <c r="U323" s="1" t="s">
        <v>1576</v>
      </c>
    </row>
    <row r="324" s="1" customFormat="1" spans="1:21">
      <c r="A324" s="6">
        <v>43303.5502662037</v>
      </c>
      <c r="B324" s="3">
        <v>86343</v>
      </c>
      <c r="C324" s="3">
        <v>724</v>
      </c>
      <c r="D324" s="1" t="s">
        <v>257</v>
      </c>
      <c r="E324" s="1" t="s">
        <v>1577</v>
      </c>
      <c r="F324" s="1" t="s">
        <v>1578</v>
      </c>
      <c r="G324" s="3">
        <v>9910892</v>
      </c>
      <c r="H324" s="1" t="s">
        <v>787</v>
      </c>
      <c r="I324" s="1" t="s">
        <v>788</v>
      </c>
      <c r="J324" s="1" t="s">
        <v>789</v>
      </c>
      <c r="K324" s="3">
        <v>1</v>
      </c>
      <c r="L324" s="3">
        <v>1000</v>
      </c>
      <c r="M324" s="7">
        <v>43303</v>
      </c>
      <c r="N324" s="1" t="s">
        <v>1025</v>
      </c>
      <c r="O324" s="1" t="s">
        <v>1026</v>
      </c>
      <c r="P324" s="1" t="s">
        <v>156</v>
      </c>
      <c r="Q324" s="1" t="s">
        <v>1027</v>
      </c>
      <c r="R324" s="1" t="s">
        <v>792</v>
      </c>
      <c r="S324" s="8">
        <v>618405</v>
      </c>
      <c r="T324" s="8">
        <v>1348.29</v>
      </c>
      <c r="U324" s="1" t="s">
        <v>1028</v>
      </c>
    </row>
    <row r="325" s="1" customFormat="1" spans="1:21">
      <c r="A325" s="6">
        <v>43303.5482291667</v>
      </c>
      <c r="B325" s="3">
        <v>86342</v>
      </c>
      <c r="C325" s="3">
        <v>571</v>
      </c>
      <c r="D325" s="1" t="s">
        <v>262</v>
      </c>
      <c r="E325" s="1" t="s">
        <v>1579</v>
      </c>
      <c r="F325" s="1" t="s">
        <v>1580</v>
      </c>
      <c r="G325" s="3">
        <v>9910892</v>
      </c>
      <c r="H325" s="1" t="s">
        <v>787</v>
      </c>
      <c r="I325" s="1" t="s">
        <v>788</v>
      </c>
      <c r="J325" s="1" t="s">
        <v>789</v>
      </c>
      <c r="K325" s="3">
        <v>1</v>
      </c>
      <c r="L325" s="3">
        <v>1000</v>
      </c>
      <c r="M325" s="7">
        <v>43303</v>
      </c>
      <c r="N325" s="1" t="s">
        <v>724</v>
      </c>
      <c r="O325" s="1" t="s">
        <v>790</v>
      </c>
      <c r="P325" s="1" t="s">
        <v>156</v>
      </c>
      <c r="Q325" s="1" t="s">
        <v>791</v>
      </c>
      <c r="R325" s="1" t="s">
        <v>792</v>
      </c>
      <c r="S325" s="8">
        <v>595283</v>
      </c>
      <c r="T325" s="8">
        <v>1103.27</v>
      </c>
      <c r="U325" s="1" t="s">
        <v>793</v>
      </c>
    </row>
    <row r="326" s="1" customFormat="1" spans="1:21">
      <c r="A326" s="6">
        <v>43303.5423263889</v>
      </c>
      <c r="B326" s="3">
        <v>86326</v>
      </c>
      <c r="C326" s="3">
        <v>730</v>
      </c>
      <c r="D326" s="1" t="s">
        <v>260</v>
      </c>
      <c r="E326" s="1" t="s">
        <v>1581</v>
      </c>
      <c r="F326" s="1" t="s">
        <v>1582</v>
      </c>
      <c r="G326" s="3">
        <v>9910852</v>
      </c>
      <c r="H326" s="1" t="s">
        <v>840</v>
      </c>
      <c r="I326" s="1" t="s">
        <v>746</v>
      </c>
      <c r="J326" s="1" t="s">
        <v>841</v>
      </c>
      <c r="K326" s="3">
        <v>2</v>
      </c>
      <c r="L326" s="3">
        <v>800</v>
      </c>
      <c r="M326" s="7">
        <v>43303</v>
      </c>
      <c r="N326" s="1" t="s">
        <v>724</v>
      </c>
      <c r="O326" s="1" t="s">
        <v>984</v>
      </c>
      <c r="P326" s="1" t="s">
        <v>1583</v>
      </c>
      <c r="Q326" s="1" t="s">
        <v>986</v>
      </c>
      <c r="R326" s="1" t="s">
        <v>845</v>
      </c>
      <c r="S326" s="8">
        <v>611814</v>
      </c>
      <c r="T326" s="8">
        <v>1516.78</v>
      </c>
      <c r="U326" s="1" t="s">
        <v>987</v>
      </c>
    </row>
    <row r="327" s="1" customFormat="1" spans="1:21">
      <c r="A327" s="6">
        <v>43303.5417939815</v>
      </c>
      <c r="B327" s="3">
        <v>86325</v>
      </c>
      <c r="C327" s="3">
        <v>730</v>
      </c>
      <c r="D327" s="1" t="s">
        <v>260</v>
      </c>
      <c r="E327" s="1" t="s">
        <v>1581</v>
      </c>
      <c r="F327" s="1" t="s">
        <v>1582</v>
      </c>
      <c r="G327" s="3">
        <v>9910833</v>
      </c>
      <c r="H327" s="1" t="s">
        <v>721</v>
      </c>
      <c r="I327" s="1" t="s">
        <v>722</v>
      </c>
      <c r="J327" s="1" t="s">
        <v>723</v>
      </c>
      <c r="K327" s="3">
        <v>1</v>
      </c>
      <c r="L327" s="3">
        <v>200</v>
      </c>
      <c r="M327" s="7">
        <v>43303</v>
      </c>
      <c r="N327" s="1" t="s">
        <v>724</v>
      </c>
      <c r="O327" s="1" t="s">
        <v>984</v>
      </c>
      <c r="P327" s="1" t="s">
        <v>1583</v>
      </c>
      <c r="Q327" s="1" t="s">
        <v>986</v>
      </c>
      <c r="R327" s="1" t="s">
        <v>728</v>
      </c>
      <c r="S327" s="8">
        <v>611814</v>
      </c>
      <c r="T327" s="8">
        <v>1516.78</v>
      </c>
      <c r="U327" s="1" t="s">
        <v>987</v>
      </c>
    </row>
    <row r="328" s="1" customFormat="1" spans="1:21">
      <c r="A328" s="6">
        <v>43303.541099537</v>
      </c>
      <c r="B328" s="3">
        <v>86324</v>
      </c>
      <c r="C328" s="3">
        <v>730</v>
      </c>
      <c r="D328" s="1" t="s">
        <v>260</v>
      </c>
      <c r="E328" s="1" t="s">
        <v>1581</v>
      </c>
      <c r="F328" s="1" t="s">
        <v>1582</v>
      </c>
      <c r="G328" s="3">
        <v>9910835</v>
      </c>
      <c r="H328" s="1" t="s">
        <v>745</v>
      </c>
      <c r="I328" s="1" t="s">
        <v>746</v>
      </c>
      <c r="J328" s="1" t="s">
        <v>723</v>
      </c>
      <c r="K328" s="3">
        <v>1</v>
      </c>
      <c r="L328" s="3">
        <v>400</v>
      </c>
      <c r="M328" s="7">
        <v>43303</v>
      </c>
      <c r="N328" s="1" t="s">
        <v>724</v>
      </c>
      <c r="O328" s="1" t="s">
        <v>984</v>
      </c>
      <c r="P328" s="1" t="s">
        <v>1583</v>
      </c>
      <c r="Q328" s="1" t="s">
        <v>986</v>
      </c>
      <c r="R328" s="1" t="s">
        <v>747</v>
      </c>
      <c r="S328" s="8">
        <v>611814</v>
      </c>
      <c r="T328" s="8">
        <v>1516.78</v>
      </c>
      <c r="U328" s="1" t="s">
        <v>987</v>
      </c>
    </row>
    <row r="329" s="1" customFormat="1" spans="1:21">
      <c r="A329" s="6">
        <v>43303.5402662037</v>
      </c>
      <c r="B329" s="3">
        <v>86323</v>
      </c>
      <c r="C329" s="3">
        <v>730</v>
      </c>
      <c r="D329" s="1" t="s">
        <v>260</v>
      </c>
      <c r="E329" s="1" t="s">
        <v>1584</v>
      </c>
      <c r="F329" s="1" t="s">
        <v>1585</v>
      </c>
      <c r="G329" s="3">
        <v>9910833</v>
      </c>
      <c r="H329" s="1" t="s">
        <v>721</v>
      </c>
      <c r="I329" s="1" t="s">
        <v>722</v>
      </c>
      <c r="J329" s="1" t="s">
        <v>723</v>
      </c>
      <c r="K329" s="3">
        <v>1</v>
      </c>
      <c r="L329" s="3">
        <v>200</v>
      </c>
      <c r="M329" s="7">
        <v>43303</v>
      </c>
      <c r="N329" s="1" t="s">
        <v>724</v>
      </c>
      <c r="O329" s="1" t="s">
        <v>984</v>
      </c>
      <c r="P329" s="1" t="s">
        <v>1586</v>
      </c>
      <c r="Q329" s="1" t="s">
        <v>986</v>
      </c>
      <c r="R329" s="1" t="s">
        <v>728</v>
      </c>
      <c r="S329" s="8">
        <v>3099416</v>
      </c>
      <c r="T329" s="8">
        <v>213.3</v>
      </c>
      <c r="U329" s="1" t="s">
        <v>987</v>
      </c>
    </row>
    <row r="330" s="1" customFormat="1" spans="1:21">
      <c r="A330" s="6">
        <v>43303.5384490741</v>
      </c>
      <c r="B330" s="3">
        <v>86322</v>
      </c>
      <c r="C330" s="3">
        <v>570</v>
      </c>
      <c r="D330" s="1" t="s">
        <v>241</v>
      </c>
      <c r="E330" s="1" t="s">
        <v>1587</v>
      </c>
      <c r="F330" s="1" t="s">
        <v>1588</v>
      </c>
      <c r="G330" s="3">
        <v>9910892</v>
      </c>
      <c r="H330" s="1" t="s">
        <v>787</v>
      </c>
      <c r="I330" s="1" t="s">
        <v>788</v>
      </c>
      <c r="J330" s="1" t="s">
        <v>789</v>
      </c>
      <c r="K330" s="3">
        <v>1</v>
      </c>
      <c r="L330" s="3">
        <v>1000</v>
      </c>
      <c r="M330" s="7">
        <v>43303</v>
      </c>
      <c r="N330" s="1" t="s">
        <v>724</v>
      </c>
      <c r="O330" s="1" t="s">
        <v>941</v>
      </c>
      <c r="P330" s="1" t="s">
        <v>1589</v>
      </c>
      <c r="Q330" s="1" t="s">
        <v>943</v>
      </c>
      <c r="R330" s="1" t="s">
        <v>792</v>
      </c>
      <c r="S330" s="8">
        <v>464324</v>
      </c>
      <c r="T330" s="8">
        <v>3055.64</v>
      </c>
      <c r="U330" s="1" t="s">
        <v>944</v>
      </c>
    </row>
    <row r="331" s="1" customFormat="1" spans="1:21">
      <c r="A331" s="6">
        <v>43303.5316898148</v>
      </c>
      <c r="B331" s="3">
        <v>86282</v>
      </c>
      <c r="C331" s="3">
        <v>355</v>
      </c>
      <c r="D331" s="1" t="s">
        <v>261</v>
      </c>
      <c r="E331" s="1" t="s">
        <v>1590</v>
      </c>
      <c r="F331" s="1" t="s">
        <v>1591</v>
      </c>
      <c r="G331" s="3">
        <v>9910852</v>
      </c>
      <c r="H331" s="1" t="s">
        <v>840</v>
      </c>
      <c r="I331" s="1" t="s">
        <v>746</v>
      </c>
      <c r="J331" s="1" t="s">
        <v>841</v>
      </c>
      <c r="K331" s="3">
        <v>1</v>
      </c>
      <c r="L331" s="3">
        <v>400</v>
      </c>
      <c r="M331" s="7">
        <v>43303</v>
      </c>
      <c r="N331" s="1" t="s">
        <v>724</v>
      </c>
      <c r="O331" s="1" t="s">
        <v>1104</v>
      </c>
      <c r="P331" s="1" t="s">
        <v>1105</v>
      </c>
      <c r="Q331" s="1" t="s">
        <v>1106</v>
      </c>
      <c r="R331" s="1" t="s">
        <v>845</v>
      </c>
      <c r="S331" s="8">
        <v>610998</v>
      </c>
      <c r="T331" s="8">
        <v>986.99</v>
      </c>
      <c r="U331" s="1" t="s">
        <v>1107</v>
      </c>
    </row>
    <row r="332" s="1" customFormat="1" spans="1:21">
      <c r="A332" s="6">
        <v>43303.5079282407</v>
      </c>
      <c r="B332" s="3">
        <v>86244</v>
      </c>
      <c r="C332" s="3">
        <v>359</v>
      </c>
      <c r="D332" s="1" t="s">
        <v>259</v>
      </c>
      <c r="E332" s="1" t="s">
        <v>1592</v>
      </c>
      <c r="F332" s="1" t="s">
        <v>1593</v>
      </c>
      <c r="G332" s="3">
        <v>9910834</v>
      </c>
      <c r="H332" s="1" t="s">
        <v>741</v>
      </c>
      <c r="I332" s="1" t="s">
        <v>722</v>
      </c>
      <c r="J332" s="1" t="s">
        <v>742</v>
      </c>
      <c r="K332" s="3">
        <v>1</v>
      </c>
      <c r="L332" s="3">
        <v>200</v>
      </c>
      <c r="M332" s="7">
        <v>43303</v>
      </c>
      <c r="N332" s="1" t="s">
        <v>724</v>
      </c>
      <c r="O332" s="1" t="s">
        <v>1594</v>
      </c>
      <c r="P332" s="1" t="s">
        <v>1595</v>
      </c>
      <c r="Q332" s="1" t="s">
        <v>1596</v>
      </c>
      <c r="R332" s="1" t="s">
        <v>744</v>
      </c>
      <c r="S332" s="8">
        <v>160340</v>
      </c>
      <c r="T332" s="8">
        <v>6733.01</v>
      </c>
      <c r="U332" s="1" t="s">
        <v>1597</v>
      </c>
    </row>
    <row r="333" s="1" customFormat="1" spans="1:21">
      <c r="A333" s="6">
        <v>43303.5067592593</v>
      </c>
      <c r="B333" s="3">
        <v>86243</v>
      </c>
      <c r="C333" s="3">
        <v>359</v>
      </c>
      <c r="D333" s="1" t="s">
        <v>259</v>
      </c>
      <c r="E333" s="1" t="s">
        <v>1592</v>
      </c>
      <c r="F333" s="1" t="s">
        <v>1593</v>
      </c>
      <c r="G333" s="3">
        <v>9910892</v>
      </c>
      <c r="H333" s="1" t="s">
        <v>787</v>
      </c>
      <c r="I333" s="1" t="s">
        <v>788</v>
      </c>
      <c r="J333" s="1" t="s">
        <v>789</v>
      </c>
      <c r="K333" s="3">
        <v>1</v>
      </c>
      <c r="L333" s="3">
        <v>1000</v>
      </c>
      <c r="M333" s="7">
        <v>43303</v>
      </c>
      <c r="N333" s="1" t="s">
        <v>724</v>
      </c>
      <c r="O333" s="1" t="s">
        <v>1594</v>
      </c>
      <c r="P333" s="1" t="s">
        <v>1595</v>
      </c>
      <c r="Q333" s="1" t="s">
        <v>1596</v>
      </c>
      <c r="R333" s="1" t="s">
        <v>792</v>
      </c>
      <c r="S333" s="8">
        <v>160340</v>
      </c>
      <c r="T333" s="8">
        <v>6733.01</v>
      </c>
      <c r="U333" s="1" t="s">
        <v>1597</v>
      </c>
    </row>
    <row r="334" s="1" customFormat="1" spans="1:21">
      <c r="A334" s="6">
        <v>43303.5046990741</v>
      </c>
      <c r="B334" s="3">
        <v>86242</v>
      </c>
      <c r="C334" s="3">
        <v>359</v>
      </c>
      <c r="D334" s="1" t="s">
        <v>259</v>
      </c>
      <c r="E334" s="1" t="s">
        <v>1592</v>
      </c>
      <c r="F334" s="1" t="s">
        <v>1593</v>
      </c>
      <c r="G334" s="3">
        <v>9910872</v>
      </c>
      <c r="H334" s="1" t="s">
        <v>766</v>
      </c>
      <c r="I334" s="1" t="s">
        <v>767</v>
      </c>
      <c r="J334" s="1" t="s">
        <v>742</v>
      </c>
      <c r="K334" s="3">
        <v>2</v>
      </c>
      <c r="L334" s="3">
        <v>2000</v>
      </c>
      <c r="M334" s="7">
        <v>43303</v>
      </c>
      <c r="N334" s="1" t="s">
        <v>724</v>
      </c>
      <c r="O334" s="1" t="s">
        <v>1594</v>
      </c>
      <c r="P334" s="1" t="s">
        <v>1595</v>
      </c>
      <c r="Q334" s="1" t="s">
        <v>1596</v>
      </c>
      <c r="R334" s="1" t="s">
        <v>771</v>
      </c>
      <c r="S334" s="8">
        <v>160340</v>
      </c>
      <c r="T334" s="8">
        <v>6733.01</v>
      </c>
      <c r="U334" s="1" t="s">
        <v>1597</v>
      </c>
    </row>
    <row r="335" s="1" customFormat="1" spans="1:21">
      <c r="A335" s="6">
        <v>43303.4917592593</v>
      </c>
      <c r="B335" s="3">
        <v>86222</v>
      </c>
      <c r="C335" s="3">
        <v>343</v>
      </c>
      <c r="D335" s="1" t="s">
        <v>240</v>
      </c>
      <c r="E335" s="1" t="s">
        <v>1598</v>
      </c>
      <c r="F335" s="1" t="s">
        <v>1599</v>
      </c>
      <c r="G335" s="3">
        <v>9910852</v>
      </c>
      <c r="H335" s="1" t="s">
        <v>840</v>
      </c>
      <c r="I335" s="1" t="s">
        <v>746</v>
      </c>
      <c r="J335" s="1" t="s">
        <v>841</v>
      </c>
      <c r="K335" s="3">
        <v>1</v>
      </c>
      <c r="L335" s="3">
        <v>400</v>
      </c>
      <c r="M335" s="7">
        <v>43303</v>
      </c>
      <c r="N335" s="1" t="s">
        <v>724</v>
      </c>
      <c r="O335" s="1" t="s">
        <v>876</v>
      </c>
      <c r="P335" s="1" t="s">
        <v>156</v>
      </c>
      <c r="Q335" s="1" t="s">
        <v>877</v>
      </c>
      <c r="R335" s="1" t="s">
        <v>845</v>
      </c>
      <c r="S335" s="8">
        <v>684353</v>
      </c>
      <c r="T335" s="8">
        <v>575.48</v>
      </c>
      <c r="U335" s="1" t="s">
        <v>878</v>
      </c>
    </row>
    <row r="336" s="1" customFormat="1" spans="1:21">
      <c r="A336" s="6">
        <v>43303.4890509259</v>
      </c>
      <c r="B336" s="3">
        <v>86202</v>
      </c>
      <c r="C336" s="3">
        <v>713</v>
      </c>
      <c r="D336" s="1" t="s">
        <v>291</v>
      </c>
      <c r="E336" s="1" t="s">
        <v>1600</v>
      </c>
      <c r="F336" s="1" t="s">
        <v>1601</v>
      </c>
      <c r="G336" s="3">
        <v>9910832</v>
      </c>
      <c r="H336" s="1" t="s">
        <v>730</v>
      </c>
      <c r="I336" s="1" t="s">
        <v>722</v>
      </c>
      <c r="J336" s="1" t="s">
        <v>723</v>
      </c>
      <c r="K336" s="3">
        <v>1</v>
      </c>
      <c r="L336" s="3">
        <v>200</v>
      </c>
      <c r="M336" s="7">
        <v>43303</v>
      </c>
      <c r="N336" s="1" t="s">
        <v>724</v>
      </c>
      <c r="O336" s="1" t="s">
        <v>1602</v>
      </c>
      <c r="P336" s="1" t="s">
        <v>1603</v>
      </c>
      <c r="Q336" s="1" t="s">
        <v>1604</v>
      </c>
      <c r="R336" s="1" t="s">
        <v>731</v>
      </c>
      <c r="S336" s="8">
        <v>823689</v>
      </c>
      <c r="T336" s="8">
        <v>235.4</v>
      </c>
      <c r="U336" s="1" t="s">
        <v>1605</v>
      </c>
    </row>
    <row r="337" s="1" customFormat="1" spans="1:21">
      <c r="A337" s="6">
        <v>43303.4868981481</v>
      </c>
      <c r="B337" s="3">
        <v>86185</v>
      </c>
      <c r="C337" s="3">
        <v>578</v>
      </c>
      <c r="D337" s="1" t="s">
        <v>237</v>
      </c>
      <c r="E337" s="1" t="s">
        <v>764</v>
      </c>
      <c r="F337" s="1" t="s">
        <v>765</v>
      </c>
      <c r="G337" s="3">
        <v>9910892</v>
      </c>
      <c r="H337" s="1" t="s">
        <v>787</v>
      </c>
      <c r="I337" s="1" t="s">
        <v>788</v>
      </c>
      <c r="J337" s="1" t="s">
        <v>789</v>
      </c>
      <c r="K337" s="3">
        <v>1</v>
      </c>
      <c r="L337" s="3">
        <v>1000</v>
      </c>
      <c r="M337" s="7">
        <v>43303</v>
      </c>
      <c r="N337" s="1" t="s">
        <v>724</v>
      </c>
      <c r="O337" s="1" t="s">
        <v>768</v>
      </c>
      <c r="P337" s="1" t="s">
        <v>870</v>
      </c>
      <c r="Q337" s="1" t="s">
        <v>770</v>
      </c>
      <c r="R337" s="1" t="s">
        <v>792</v>
      </c>
      <c r="S337" s="8">
        <v>548021</v>
      </c>
      <c r="T337" s="8">
        <v>4283.4</v>
      </c>
      <c r="U337" s="1" t="s">
        <v>772</v>
      </c>
    </row>
    <row r="338" s="1" customFormat="1" spans="1:21">
      <c r="A338" s="6">
        <v>43303.4864930556</v>
      </c>
      <c r="B338" s="3">
        <v>86184</v>
      </c>
      <c r="C338" s="3">
        <v>570</v>
      </c>
      <c r="D338" s="1" t="s">
        <v>241</v>
      </c>
      <c r="E338" s="1" t="s">
        <v>1606</v>
      </c>
      <c r="F338" s="1" t="s">
        <v>1607</v>
      </c>
      <c r="G338" s="3">
        <v>9910833</v>
      </c>
      <c r="H338" s="1" t="s">
        <v>721</v>
      </c>
      <c r="I338" s="1" t="s">
        <v>722</v>
      </c>
      <c r="J338" s="1" t="s">
        <v>723</v>
      </c>
      <c r="K338" s="3">
        <v>1</v>
      </c>
      <c r="L338" s="3">
        <v>200</v>
      </c>
      <c r="M338" s="7">
        <v>43303</v>
      </c>
      <c r="N338" s="1" t="s">
        <v>724</v>
      </c>
      <c r="O338" s="1" t="s">
        <v>941</v>
      </c>
      <c r="P338" s="1" t="s">
        <v>1608</v>
      </c>
      <c r="Q338" s="1" t="s">
        <v>943</v>
      </c>
      <c r="R338" s="1" t="s">
        <v>728</v>
      </c>
      <c r="S338" s="8">
        <v>814711</v>
      </c>
      <c r="T338" s="8">
        <v>2228.7</v>
      </c>
      <c r="U338" s="1" t="s">
        <v>944</v>
      </c>
    </row>
    <row r="339" s="1" customFormat="1" spans="1:21">
      <c r="A339" s="6">
        <v>43303.4831481481</v>
      </c>
      <c r="B339" s="3">
        <v>86182</v>
      </c>
      <c r="C339" s="3">
        <v>578</v>
      </c>
      <c r="D339" s="1" t="s">
        <v>237</v>
      </c>
      <c r="E339" s="1" t="s">
        <v>782</v>
      </c>
      <c r="F339" s="1" t="s">
        <v>783</v>
      </c>
      <c r="G339" s="3">
        <v>9910833</v>
      </c>
      <c r="H339" s="1" t="s">
        <v>721</v>
      </c>
      <c r="I339" s="1" t="s">
        <v>722</v>
      </c>
      <c r="J339" s="1" t="s">
        <v>723</v>
      </c>
      <c r="K339" s="3">
        <v>2</v>
      </c>
      <c r="L339" s="3">
        <v>400</v>
      </c>
      <c r="M339" s="7">
        <v>43303</v>
      </c>
      <c r="N339" s="1" t="s">
        <v>724</v>
      </c>
      <c r="O339" s="1" t="s">
        <v>768</v>
      </c>
      <c r="P339" s="1" t="s">
        <v>1609</v>
      </c>
      <c r="Q339" s="1" t="s">
        <v>770</v>
      </c>
      <c r="R339" s="1" t="s">
        <v>728</v>
      </c>
      <c r="S339" s="8">
        <v>899583</v>
      </c>
      <c r="T339" s="8">
        <v>1817.19</v>
      </c>
      <c r="U339" s="1" t="s">
        <v>772</v>
      </c>
    </row>
    <row r="340" s="1" customFormat="1" spans="1:21">
      <c r="A340" s="6">
        <v>43303.479375</v>
      </c>
      <c r="B340" s="3">
        <v>86162</v>
      </c>
      <c r="C340" s="3">
        <v>578</v>
      </c>
      <c r="D340" s="1" t="s">
        <v>237</v>
      </c>
      <c r="E340" s="1" t="s">
        <v>782</v>
      </c>
      <c r="F340" s="1" t="s">
        <v>783</v>
      </c>
      <c r="G340" s="3">
        <v>9910834</v>
      </c>
      <c r="H340" s="1" t="s">
        <v>741</v>
      </c>
      <c r="I340" s="1" t="s">
        <v>722</v>
      </c>
      <c r="J340" s="1" t="s">
        <v>742</v>
      </c>
      <c r="K340" s="3">
        <v>1</v>
      </c>
      <c r="L340" s="3">
        <v>200</v>
      </c>
      <c r="M340" s="7">
        <v>43303</v>
      </c>
      <c r="N340" s="1" t="s">
        <v>724</v>
      </c>
      <c r="O340" s="1" t="s">
        <v>768</v>
      </c>
      <c r="P340" s="1" t="s">
        <v>1610</v>
      </c>
      <c r="Q340" s="1" t="s">
        <v>770</v>
      </c>
      <c r="R340" s="1" t="s">
        <v>744</v>
      </c>
      <c r="S340" s="8">
        <v>899583</v>
      </c>
      <c r="T340" s="8">
        <v>2017.19</v>
      </c>
      <c r="U340" s="1" t="s">
        <v>772</v>
      </c>
    </row>
    <row r="341" s="1" customFormat="1" spans="1:21">
      <c r="A341" s="6">
        <v>43303.474525463</v>
      </c>
      <c r="B341" s="3">
        <v>86262</v>
      </c>
      <c r="C341" s="3">
        <v>355</v>
      </c>
      <c r="D341" s="1" t="s">
        <v>261</v>
      </c>
      <c r="E341" s="1" t="s">
        <v>1590</v>
      </c>
      <c r="F341" s="1" t="s">
        <v>1591</v>
      </c>
      <c r="G341" s="3">
        <v>9910852</v>
      </c>
      <c r="H341" s="1" t="s">
        <v>840</v>
      </c>
      <c r="I341" s="1" t="s">
        <v>746</v>
      </c>
      <c r="J341" s="1" t="s">
        <v>841</v>
      </c>
      <c r="K341" s="3">
        <v>1</v>
      </c>
      <c r="L341" s="3">
        <v>400</v>
      </c>
      <c r="M341" s="7">
        <v>43303</v>
      </c>
      <c r="N341" s="1" t="s">
        <v>724</v>
      </c>
      <c r="O341" s="1" t="s">
        <v>1104</v>
      </c>
      <c r="P341" s="1" t="s">
        <v>1105</v>
      </c>
      <c r="Q341" s="1" t="s">
        <v>1106</v>
      </c>
      <c r="R341" s="1" t="s">
        <v>845</v>
      </c>
      <c r="S341" s="8">
        <v>610998</v>
      </c>
      <c r="T341" s="8">
        <v>986.99</v>
      </c>
      <c r="U341" s="1" t="s">
        <v>1107</v>
      </c>
    </row>
    <row r="342" s="1" customFormat="1" spans="1:21">
      <c r="A342" s="6">
        <v>43303.4721412037</v>
      </c>
      <c r="B342" s="3">
        <v>86146</v>
      </c>
      <c r="C342" s="3">
        <v>355</v>
      </c>
      <c r="D342" s="1" t="s">
        <v>261</v>
      </c>
      <c r="E342" s="1" t="s">
        <v>1611</v>
      </c>
      <c r="F342" s="1" t="s">
        <v>1612</v>
      </c>
      <c r="G342" s="3">
        <v>9910852</v>
      </c>
      <c r="H342" s="1" t="s">
        <v>840</v>
      </c>
      <c r="I342" s="1" t="s">
        <v>746</v>
      </c>
      <c r="J342" s="1" t="s">
        <v>841</v>
      </c>
      <c r="K342" s="3">
        <v>1</v>
      </c>
      <c r="L342" s="3">
        <v>400</v>
      </c>
      <c r="M342" s="7">
        <v>43303</v>
      </c>
      <c r="N342" s="1" t="s">
        <v>724</v>
      </c>
      <c r="O342" s="1" t="s">
        <v>1104</v>
      </c>
      <c r="P342" s="1" t="s">
        <v>1105</v>
      </c>
      <c r="Q342" s="1" t="s">
        <v>1106</v>
      </c>
      <c r="R342" s="1" t="s">
        <v>845</v>
      </c>
      <c r="S342" s="8">
        <v>188647</v>
      </c>
      <c r="T342" s="8">
        <v>1457.4</v>
      </c>
      <c r="U342" s="1" t="s">
        <v>1107</v>
      </c>
    </row>
    <row r="343" s="1" customFormat="1" spans="1:21">
      <c r="A343" s="6">
        <v>43303.4715393518</v>
      </c>
      <c r="B343" s="3">
        <v>86145</v>
      </c>
      <c r="C343" s="3">
        <v>355</v>
      </c>
      <c r="D343" s="1" t="s">
        <v>261</v>
      </c>
      <c r="E343" s="1" t="s">
        <v>1611</v>
      </c>
      <c r="F343" s="1" t="s">
        <v>1612</v>
      </c>
      <c r="G343" s="3">
        <v>9910832</v>
      </c>
      <c r="H343" s="1" t="s">
        <v>730</v>
      </c>
      <c r="I343" s="1" t="s">
        <v>722</v>
      </c>
      <c r="J343" s="1" t="s">
        <v>723</v>
      </c>
      <c r="K343" s="3">
        <v>1</v>
      </c>
      <c r="L343" s="3">
        <v>200</v>
      </c>
      <c r="M343" s="7">
        <v>43303</v>
      </c>
      <c r="N343" s="1" t="s">
        <v>724</v>
      </c>
      <c r="O343" s="1" t="s">
        <v>1104</v>
      </c>
      <c r="P343" s="1" t="s">
        <v>1105</v>
      </c>
      <c r="Q343" s="1" t="s">
        <v>1106</v>
      </c>
      <c r="R343" s="1" t="s">
        <v>731</v>
      </c>
      <c r="S343" s="8">
        <v>188647</v>
      </c>
      <c r="T343" s="8">
        <v>1457.4</v>
      </c>
      <c r="U343" s="1" t="s">
        <v>1107</v>
      </c>
    </row>
    <row r="344" s="1" customFormat="1" spans="1:21">
      <c r="A344" s="6">
        <v>43303.4674652778</v>
      </c>
      <c r="B344" s="3">
        <v>86144</v>
      </c>
      <c r="C344" s="3">
        <v>355</v>
      </c>
      <c r="D344" s="1" t="s">
        <v>261</v>
      </c>
      <c r="E344" s="1" t="s">
        <v>1611</v>
      </c>
      <c r="F344" s="1" t="s">
        <v>1612</v>
      </c>
      <c r="G344" s="3">
        <v>9910833</v>
      </c>
      <c r="H344" s="1" t="s">
        <v>721</v>
      </c>
      <c r="I344" s="1" t="s">
        <v>722</v>
      </c>
      <c r="J344" s="1" t="s">
        <v>723</v>
      </c>
      <c r="K344" s="3">
        <v>2</v>
      </c>
      <c r="L344" s="3">
        <v>400</v>
      </c>
      <c r="M344" s="7">
        <v>43303</v>
      </c>
      <c r="N344" s="1" t="s">
        <v>724</v>
      </c>
      <c r="O344" s="1" t="s">
        <v>1104</v>
      </c>
      <c r="P344" s="1" t="s">
        <v>1105</v>
      </c>
      <c r="Q344" s="1" t="s">
        <v>1106</v>
      </c>
      <c r="R344" s="1" t="s">
        <v>728</v>
      </c>
      <c r="S344" s="8">
        <v>188647</v>
      </c>
      <c r="T344" s="8">
        <v>1457.4</v>
      </c>
      <c r="U344" s="1" t="s">
        <v>1107</v>
      </c>
    </row>
    <row r="345" s="1" customFormat="1" spans="1:21">
      <c r="A345" s="6">
        <v>43303.4659259259</v>
      </c>
      <c r="B345" s="3">
        <v>86143</v>
      </c>
      <c r="C345" s="3">
        <v>578</v>
      </c>
      <c r="D345" s="1" t="s">
        <v>237</v>
      </c>
      <c r="E345" s="1" t="s">
        <v>1613</v>
      </c>
      <c r="F345" s="1" t="s">
        <v>1614</v>
      </c>
      <c r="G345" s="3">
        <v>9910834</v>
      </c>
      <c r="H345" s="1" t="s">
        <v>741</v>
      </c>
      <c r="I345" s="1" t="s">
        <v>722</v>
      </c>
      <c r="J345" s="1" t="s">
        <v>742</v>
      </c>
      <c r="K345" s="3">
        <v>2</v>
      </c>
      <c r="L345" s="3">
        <v>400</v>
      </c>
      <c r="M345" s="7">
        <v>43303</v>
      </c>
      <c r="N345" s="1" t="s">
        <v>724</v>
      </c>
      <c r="O345" s="1" t="s">
        <v>768</v>
      </c>
      <c r="P345" s="1" t="s">
        <v>1615</v>
      </c>
      <c r="Q345" s="1" t="s">
        <v>770</v>
      </c>
      <c r="R345" s="1" t="s">
        <v>744</v>
      </c>
      <c r="S345" s="8">
        <v>592333</v>
      </c>
      <c r="T345" s="8">
        <v>4253.93</v>
      </c>
      <c r="U345" s="1" t="s">
        <v>772</v>
      </c>
    </row>
    <row r="346" s="1" customFormat="1" spans="1:21">
      <c r="A346" s="6">
        <v>43303.4649421296</v>
      </c>
      <c r="B346" s="3">
        <v>86122</v>
      </c>
      <c r="C346" s="3">
        <v>578</v>
      </c>
      <c r="D346" s="1" t="s">
        <v>237</v>
      </c>
      <c r="E346" s="1" t="s">
        <v>1613</v>
      </c>
      <c r="F346" s="1" t="s">
        <v>1614</v>
      </c>
      <c r="G346" s="3">
        <v>9910892</v>
      </c>
      <c r="H346" s="1" t="s">
        <v>787</v>
      </c>
      <c r="I346" s="1" t="s">
        <v>788</v>
      </c>
      <c r="J346" s="1" t="s">
        <v>789</v>
      </c>
      <c r="K346" s="3">
        <v>1</v>
      </c>
      <c r="L346" s="3">
        <v>1000</v>
      </c>
      <c r="M346" s="7">
        <v>43303</v>
      </c>
      <c r="N346" s="1" t="s">
        <v>724</v>
      </c>
      <c r="O346" s="1" t="s">
        <v>768</v>
      </c>
      <c r="P346" s="1" t="s">
        <v>1615</v>
      </c>
      <c r="Q346" s="1" t="s">
        <v>770</v>
      </c>
      <c r="R346" s="1" t="s">
        <v>792</v>
      </c>
      <c r="S346" s="8">
        <v>592333</v>
      </c>
      <c r="T346" s="8">
        <v>5253.93</v>
      </c>
      <c r="U346" s="1" t="s">
        <v>772</v>
      </c>
    </row>
    <row r="347" s="1" customFormat="1" spans="1:21">
      <c r="A347" s="6">
        <v>43303.4646643518</v>
      </c>
      <c r="B347" s="3">
        <v>86142</v>
      </c>
      <c r="C347" s="3">
        <v>373</v>
      </c>
      <c r="D347" s="1" t="s">
        <v>256</v>
      </c>
      <c r="E347" s="1" t="s">
        <v>1616</v>
      </c>
      <c r="F347" s="1" t="s">
        <v>1617</v>
      </c>
      <c r="G347" s="3">
        <v>9910833</v>
      </c>
      <c r="H347" s="1" t="s">
        <v>721</v>
      </c>
      <c r="I347" s="1" t="s">
        <v>722</v>
      </c>
      <c r="J347" s="1" t="s">
        <v>723</v>
      </c>
      <c r="K347" s="3">
        <v>1</v>
      </c>
      <c r="L347" s="3">
        <v>200</v>
      </c>
      <c r="M347" s="7">
        <v>43303</v>
      </c>
      <c r="N347" s="1" t="s">
        <v>724</v>
      </c>
      <c r="O347" s="1" t="s">
        <v>957</v>
      </c>
      <c r="P347" s="1" t="s">
        <v>156</v>
      </c>
      <c r="Q347" s="1" t="s">
        <v>958</v>
      </c>
      <c r="R347" s="1" t="s">
        <v>728</v>
      </c>
      <c r="S347" s="8">
        <v>60312</v>
      </c>
      <c r="T347" s="8">
        <v>338.49</v>
      </c>
      <c r="U347" s="1" t="s">
        <v>959</v>
      </c>
    </row>
    <row r="348" s="1" customFormat="1" spans="1:21">
      <c r="A348" s="6">
        <v>43303.4635648148</v>
      </c>
      <c r="B348" s="3">
        <v>86102</v>
      </c>
      <c r="C348" s="3">
        <v>578</v>
      </c>
      <c r="D348" s="1" t="s">
        <v>237</v>
      </c>
      <c r="E348" s="1" t="s">
        <v>913</v>
      </c>
      <c r="F348" s="1" t="s">
        <v>914</v>
      </c>
      <c r="G348" s="3">
        <v>9910892</v>
      </c>
      <c r="H348" s="1" t="s">
        <v>787</v>
      </c>
      <c r="I348" s="1" t="s">
        <v>788</v>
      </c>
      <c r="J348" s="1" t="s">
        <v>789</v>
      </c>
      <c r="K348" s="3">
        <v>1</v>
      </c>
      <c r="L348" s="3">
        <v>1000</v>
      </c>
      <c r="M348" s="7">
        <v>43303</v>
      </c>
      <c r="N348" s="1" t="s">
        <v>724</v>
      </c>
      <c r="O348" s="1" t="s">
        <v>768</v>
      </c>
      <c r="P348" s="1" t="s">
        <v>1227</v>
      </c>
      <c r="Q348" s="1" t="s">
        <v>770</v>
      </c>
      <c r="R348" s="1" t="s">
        <v>792</v>
      </c>
      <c r="S348" s="8">
        <v>741455</v>
      </c>
      <c r="T348" s="8">
        <v>2211.88</v>
      </c>
      <c r="U348" s="1" t="s">
        <v>772</v>
      </c>
    </row>
    <row r="349" s="1" customFormat="1" spans="1:21">
      <c r="A349" s="6">
        <v>43303.4624421296</v>
      </c>
      <c r="B349" s="3">
        <v>86062</v>
      </c>
      <c r="C349" s="3">
        <v>713</v>
      </c>
      <c r="D349" s="1" t="s">
        <v>291</v>
      </c>
      <c r="E349" s="1" t="s">
        <v>1600</v>
      </c>
      <c r="F349" s="1" t="s">
        <v>1601</v>
      </c>
      <c r="G349" s="3">
        <v>9910832</v>
      </c>
      <c r="H349" s="1" t="s">
        <v>730</v>
      </c>
      <c r="I349" s="1" t="s">
        <v>722</v>
      </c>
      <c r="J349" s="1" t="s">
        <v>723</v>
      </c>
      <c r="K349" s="3">
        <v>1</v>
      </c>
      <c r="L349" s="3">
        <v>200</v>
      </c>
      <c r="M349" s="7">
        <v>43303</v>
      </c>
      <c r="N349" s="1" t="s">
        <v>724</v>
      </c>
      <c r="O349" s="1" t="s">
        <v>1602</v>
      </c>
      <c r="P349" s="1" t="s">
        <v>1600</v>
      </c>
      <c r="Q349" s="1" t="s">
        <v>1604</v>
      </c>
      <c r="R349" s="1" t="s">
        <v>731</v>
      </c>
      <c r="S349" s="8">
        <v>823689</v>
      </c>
      <c r="T349" s="8">
        <v>435.4</v>
      </c>
      <c r="U349" s="1" t="s">
        <v>1605</v>
      </c>
    </row>
    <row r="350" s="1" customFormat="1" spans="1:21">
      <c r="A350" s="6">
        <v>43303.4612037037</v>
      </c>
      <c r="B350" s="3">
        <v>86082</v>
      </c>
      <c r="C350" s="3">
        <v>578</v>
      </c>
      <c r="D350" s="1" t="s">
        <v>237</v>
      </c>
      <c r="E350" s="1" t="s">
        <v>913</v>
      </c>
      <c r="F350" s="1" t="s">
        <v>914</v>
      </c>
      <c r="G350" s="3">
        <v>9910832</v>
      </c>
      <c r="H350" s="1" t="s">
        <v>730</v>
      </c>
      <c r="I350" s="1" t="s">
        <v>722</v>
      </c>
      <c r="J350" s="1" t="s">
        <v>723</v>
      </c>
      <c r="K350" s="3">
        <v>2</v>
      </c>
      <c r="L350" s="3">
        <v>400</v>
      </c>
      <c r="M350" s="7">
        <v>43303</v>
      </c>
      <c r="N350" s="1" t="s">
        <v>724</v>
      </c>
      <c r="O350" s="1" t="s">
        <v>768</v>
      </c>
      <c r="P350" s="1" t="s">
        <v>1227</v>
      </c>
      <c r="Q350" s="1" t="s">
        <v>770</v>
      </c>
      <c r="R350" s="1" t="s">
        <v>731</v>
      </c>
      <c r="S350" s="8">
        <v>741455</v>
      </c>
      <c r="T350" s="8">
        <v>2611.88</v>
      </c>
      <c r="U350" s="1" t="s">
        <v>772</v>
      </c>
    </row>
    <row r="351" s="1" customFormat="1" spans="1:21">
      <c r="A351" s="6">
        <v>43303.4611458333</v>
      </c>
      <c r="B351" s="3">
        <v>86042</v>
      </c>
      <c r="C351" s="3">
        <v>713</v>
      </c>
      <c r="D351" s="1" t="s">
        <v>291</v>
      </c>
      <c r="E351" s="1" t="s">
        <v>1600</v>
      </c>
      <c r="F351" s="1" t="s">
        <v>1601</v>
      </c>
      <c r="G351" s="3">
        <v>9910835</v>
      </c>
      <c r="H351" s="1" t="s">
        <v>745</v>
      </c>
      <c r="I351" s="1" t="s">
        <v>746</v>
      </c>
      <c r="J351" s="1" t="s">
        <v>723</v>
      </c>
      <c r="K351" s="3">
        <v>1</v>
      </c>
      <c r="L351" s="3">
        <v>400</v>
      </c>
      <c r="M351" s="7">
        <v>43303</v>
      </c>
      <c r="N351" s="1" t="s">
        <v>724</v>
      </c>
      <c r="O351" s="1" t="s">
        <v>1602</v>
      </c>
      <c r="P351" s="1" t="s">
        <v>1618</v>
      </c>
      <c r="Q351" s="1" t="s">
        <v>1604</v>
      </c>
      <c r="R351" s="1" t="s">
        <v>747</v>
      </c>
      <c r="S351" s="8">
        <v>823689</v>
      </c>
      <c r="T351" s="8">
        <v>835.4</v>
      </c>
      <c r="U351" s="1" t="s">
        <v>1605</v>
      </c>
    </row>
    <row r="352" s="1" customFormat="1" spans="1:21">
      <c r="A352" s="6">
        <v>43303.4590856481</v>
      </c>
      <c r="B352" s="3">
        <v>86022</v>
      </c>
      <c r="C352" s="3">
        <v>578</v>
      </c>
      <c r="D352" s="1" t="s">
        <v>237</v>
      </c>
      <c r="E352" s="1" t="s">
        <v>913</v>
      </c>
      <c r="F352" s="1" t="s">
        <v>914</v>
      </c>
      <c r="G352" s="3">
        <v>9910835</v>
      </c>
      <c r="H352" s="1" t="s">
        <v>745</v>
      </c>
      <c r="I352" s="1" t="s">
        <v>746</v>
      </c>
      <c r="J352" s="1" t="s">
        <v>723</v>
      </c>
      <c r="K352" s="3">
        <v>1</v>
      </c>
      <c r="L352" s="3">
        <v>400</v>
      </c>
      <c r="M352" s="7">
        <v>43303</v>
      </c>
      <c r="N352" s="1" t="s">
        <v>724</v>
      </c>
      <c r="O352" s="1" t="s">
        <v>768</v>
      </c>
      <c r="P352" s="1" t="s">
        <v>915</v>
      </c>
      <c r="Q352" s="1" t="s">
        <v>770</v>
      </c>
      <c r="R352" s="1" t="s">
        <v>747</v>
      </c>
      <c r="S352" s="8">
        <v>741455</v>
      </c>
      <c r="T352" s="8">
        <v>3011.88</v>
      </c>
      <c r="U352" s="1" t="s">
        <v>772</v>
      </c>
    </row>
    <row r="353" s="1" customFormat="1" spans="1:21">
      <c r="A353" s="6">
        <v>43303.4577546296</v>
      </c>
      <c r="B353" s="3">
        <v>85985</v>
      </c>
      <c r="C353" s="3">
        <v>707</v>
      </c>
      <c r="D353" s="1" t="s">
        <v>239</v>
      </c>
      <c r="E353" s="1" t="s">
        <v>1619</v>
      </c>
      <c r="F353" s="1" t="s">
        <v>1620</v>
      </c>
      <c r="G353" s="3">
        <v>9910833</v>
      </c>
      <c r="H353" s="1" t="s">
        <v>721</v>
      </c>
      <c r="I353" s="1" t="s">
        <v>722</v>
      </c>
      <c r="J353" s="1" t="s">
        <v>723</v>
      </c>
      <c r="K353" s="3">
        <v>1</v>
      </c>
      <c r="L353" s="3">
        <v>200</v>
      </c>
      <c r="M353" s="7">
        <v>43303</v>
      </c>
      <c r="N353" s="1" t="s">
        <v>724</v>
      </c>
      <c r="O353" s="1" t="s">
        <v>1279</v>
      </c>
      <c r="P353" s="1" t="s">
        <v>156</v>
      </c>
      <c r="Q353" s="1" t="s">
        <v>1280</v>
      </c>
      <c r="R353" s="1" t="s">
        <v>728</v>
      </c>
      <c r="S353" s="8">
        <v>466594</v>
      </c>
      <c r="T353" s="8">
        <v>327.54</v>
      </c>
      <c r="U353" s="1" t="s">
        <v>1281</v>
      </c>
    </row>
    <row r="354" s="1" customFormat="1" spans="1:21">
      <c r="A354" s="6">
        <v>43303.457037037</v>
      </c>
      <c r="B354" s="3">
        <v>85984</v>
      </c>
      <c r="C354" s="3">
        <v>707</v>
      </c>
      <c r="D354" s="1" t="s">
        <v>239</v>
      </c>
      <c r="E354" s="1" t="s">
        <v>1619</v>
      </c>
      <c r="F354" s="1" t="s">
        <v>1620</v>
      </c>
      <c r="G354" s="3">
        <v>9910852</v>
      </c>
      <c r="H354" s="1" t="s">
        <v>840</v>
      </c>
      <c r="I354" s="1" t="s">
        <v>746</v>
      </c>
      <c r="J354" s="1" t="s">
        <v>841</v>
      </c>
      <c r="K354" s="3">
        <v>1</v>
      </c>
      <c r="L354" s="3">
        <v>400</v>
      </c>
      <c r="M354" s="7">
        <v>43303</v>
      </c>
      <c r="N354" s="1" t="s">
        <v>724</v>
      </c>
      <c r="O354" s="1" t="s">
        <v>1279</v>
      </c>
      <c r="P354" s="1" t="s">
        <v>156</v>
      </c>
      <c r="Q354" s="1" t="s">
        <v>1280</v>
      </c>
      <c r="R354" s="1" t="s">
        <v>845</v>
      </c>
      <c r="S354" s="8">
        <v>466594</v>
      </c>
      <c r="T354" s="8">
        <v>1327.54</v>
      </c>
      <c r="U354" s="1" t="s">
        <v>1281</v>
      </c>
    </row>
    <row r="355" s="1" customFormat="1" spans="1:21">
      <c r="A355" s="6">
        <v>43303.4565393518</v>
      </c>
      <c r="B355" s="3">
        <v>85983</v>
      </c>
      <c r="C355" s="3">
        <v>707</v>
      </c>
      <c r="D355" s="1" t="s">
        <v>239</v>
      </c>
      <c r="E355" s="1" t="s">
        <v>1619</v>
      </c>
      <c r="F355" s="1" t="s">
        <v>1620</v>
      </c>
      <c r="G355" s="3">
        <v>9910835</v>
      </c>
      <c r="H355" s="1" t="s">
        <v>745</v>
      </c>
      <c r="I355" s="1" t="s">
        <v>746</v>
      </c>
      <c r="J355" s="1" t="s">
        <v>723</v>
      </c>
      <c r="K355" s="3">
        <v>1</v>
      </c>
      <c r="L355" s="3">
        <v>400</v>
      </c>
      <c r="M355" s="7">
        <v>43122</v>
      </c>
      <c r="N355" s="1" t="s">
        <v>724</v>
      </c>
      <c r="O355" s="1" t="s">
        <v>1279</v>
      </c>
      <c r="P355" s="1" t="s">
        <v>156</v>
      </c>
      <c r="Q355" s="1" t="s">
        <v>1280</v>
      </c>
      <c r="R355" s="1" t="s">
        <v>747</v>
      </c>
      <c r="S355" s="8">
        <v>466594</v>
      </c>
      <c r="T355" s="8">
        <v>1327.54</v>
      </c>
      <c r="U355" s="1" t="s">
        <v>1281</v>
      </c>
    </row>
    <row r="356" s="1" customFormat="1" spans="1:21">
      <c r="A356" s="6">
        <v>43303.4554398148</v>
      </c>
      <c r="B356" s="3">
        <v>85982</v>
      </c>
      <c r="C356" s="3">
        <v>707</v>
      </c>
      <c r="D356" s="1" t="s">
        <v>239</v>
      </c>
      <c r="E356" s="1" t="s">
        <v>1619</v>
      </c>
      <c r="F356" s="1" t="s">
        <v>1620</v>
      </c>
      <c r="G356" s="3">
        <v>9910834</v>
      </c>
      <c r="H356" s="1" t="s">
        <v>741</v>
      </c>
      <c r="I356" s="1" t="s">
        <v>722</v>
      </c>
      <c r="J356" s="1" t="s">
        <v>742</v>
      </c>
      <c r="K356" s="3">
        <v>1</v>
      </c>
      <c r="L356" s="3">
        <v>200</v>
      </c>
      <c r="M356" s="7">
        <v>43122</v>
      </c>
      <c r="N356" s="1" t="s">
        <v>724</v>
      </c>
      <c r="O356" s="1" t="s">
        <v>1279</v>
      </c>
      <c r="P356" s="1" t="s">
        <v>156</v>
      </c>
      <c r="Q356" s="1" t="s">
        <v>1280</v>
      </c>
      <c r="R356" s="1" t="s">
        <v>744</v>
      </c>
      <c r="S356" s="8">
        <v>466594</v>
      </c>
      <c r="T356" s="8">
        <v>1327.54</v>
      </c>
      <c r="U356" s="1" t="s">
        <v>1281</v>
      </c>
    </row>
    <row r="357" s="1" customFormat="1" spans="1:21">
      <c r="A357" s="6">
        <v>43303.4544444444</v>
      </c>
      <c r="B357" s="3">
        <v>85963</v>
      </c>
      <c r="C357" s="3">
        <v>747</v>
      </c>
      <c r="D357" s="1" t="s">
        <v>255</v>
      </c>
      <c r="E357" s="1" t="s">
        <v>1621</v>
      </c>
      <c r="F357" s="1" t="s">
        <v>1622</v>
      </c>
      <c r="G357" s="3">
        <v>9910833</v>
      </c>
      <c r="H357" s="1" t="s">
        <v>721</v>
      </c>
      <c r="I357" s="1" t="s">
        <v>722</v>
      </c>
      <c r="J357" s="1" t="s">
        <v>723</v>
      </c>
      <c r="K357" s="3">
        <v>2</v>
      </c>
      <c r="L357" s="3">
        <v>400</v>
      </c>
      <c r="M357" s="7">
        <v>43303</v>
      </c>
      <c r="N357" s="1" t="s">
        <v>724</v>
      </c>
      <c r="O357" s="1" t="s">
        <v>1315</v>
      </c>
      <c r="P357" s="1" t="s">
        <v>156</v>
      </c>
      <c r="Q357" s="1" t="s">
        <v>1316</v>
      </c>
      <c r="R357" s="1" t="s">
        <v>728</v>
      </c>
      <c r="S357" s="8">
        <v>792879</v>
      </c>
      <c r="T357" s="8">
        <v>729.43</v>
      </c>
      <c r="U357" s="1" t="s">
        <v>1317</v>
      </c>
    </row>
    <row r="358" s="1" customFormat="1" spans="1:21">
      <c r="A358" s="6">
        <v>43303.4517476852</v>
      </c>
      <c r="B358" s="3">
        <v>85885</v>
      </c>
      <c r="C358" s="3">
        <v>355</v>
      </c>
      <c r="D358" s="1" t="s">
        <v>261</v>
      </c>
      <c r="E358" s="1" t="s">
        <v>1623</v>
      </c>
      <c r="F358" s="1" t="s">
        <v>1624</v>
      </c>
      <c r="G358" s="3">
        <v>9910832</v>
      </c>
      <c r="H358" s="1" t="s">
        <v>730</v>
      </c>
      <c r="I358" s="1" t="s">
        <v>722</v>
      </c>
      <c r="J358" s="1" t="s">
        <v>723</v>
      </c>
      <c r="K358" s="3">
        <v>1</v>
      </c>
      <c r="L358" s="3">
        <v>200</v>
      </c>
      <c r="M358" s="7">
        <v>43303</v>
      </c>
      <c r="N358" s="1" t="s">
        <v>724</v>
      </c>
      <c r="O358" s="1" t="s">
        <v>1104</v>
      </c>
      <c r="P358" s="1" t="s">
        <v>1105</v>
      </c>
      <c r="Q358" s="1" t="s">
        <v>1106</v>
      </c>
      <c r="R358" s="1" t="s">
        <v>731</v>
      </c>
      <c r="S358" s="8">
        <v>434416</v>
      </c>
      <c r="T358" s="8">
        <v>2107.8</v>
      </c>
      <c r="U358" s="1" t="s">
        <v>1107</v>
      </c>
    </row>
    <row r="359" s="1" customFormat="1" spans="1:21">
      <c r="A359" s="6">
        <v>43303.4516898148</v>
      </c>
      <c r="B359" s="3">
        <v>85902</v>
      </c>
      <c r="C359" s="3">
        <v>343</v>
      </c>
      <c r="D359" s="1" t="s">
        <v>240</v>
      </c>
      <c r="E359" s="1" t="s">
        <v>1625</v>
      </c>
      <c r="F359" s="1" t="s">
        <v>1626</v>
      </c>
      <c r="G359" s="3">
        <v>9910852</v>
      </c>
      <c r="H359" s="1" t="s">
        <v>840</v>
      </c>
      <c r="I359" s="1" t="s">
        <v>746</v>
      </c>
      <c r="J359" s="1" t="s">
        <v>841</v>
      </c>
      <c r="K359" s="3">
        <v>1</v>
      </c>
      <c r="L359" s="3">
        <v>400</v>
      </c>
      <c r="M359" s="7">
        <v>43303</v>
      </c>
      <c r="N359" s="1" t="s">
        <v>724</v>
      </c>
      <c r="O359" s="1" t="s">
        <v>876</v>
      </c>
      <c r="P359" s="1" t="s">
        <v>156</v>
      </c>
      <c r="Q359" s="1" t="s">
        <v>877</v>
      </c>
      <c r="R359" s="1" t="s">
        <v>845</v>
      </c>
      <c r="S359" s="8">
        <v>3094099</v>
      </c>
      <c r="T359" s="8">
        <v>674.44</v>
      </c>
      <c r="U359" s="1" t="s">
        <v>878</v>
      </c>
    </row>
    <row r="360" s="1" customFormat="1" spans="1:21">
      <c r="A360" s="6">
        <v>43303.4510763889</v>
      </c>
      <c r="B360" s="3">
        <v>85962</v>
      </c>
      <c r="C360" s="3">
        <v>747</v>
      </c>
      <c r="D360" s="1" t="s">
        <v>255</v>
      </c>
      <c r="E360" s="1" t="s">
        <v>1621</v>
      </c>
      <c r="F360" s="1" t="s">
        <v>1622</v>
      </c>
      <c r="G360" s="3">
        <v>9910832</v>
      </c>
      <c r="H360" s="1" t="s">
        <v>730</v>
      </c>
      <c r="I360" s="1" t="s">
        <v>722</v>
      </c>
      <c r="J360" s="1" t="s">
        <v>723</v>
      </c>
      <c r="K360" s="3">
        <v>1</v>
      </c>
      <c r="L360" s="3">
        <v>200</v>
      </c>
      <c r="M360" s="7">
        <v>43303</v>
      </c>
      <c r="N360" s="1" t="s">
        <v>724</v>
      </c>
      <c r="O360" s="1" t="s">
        <v>1315</v>
      </c>
      <c r="P360" s="1" t="s">
        <v>156</v>
      </c>
      <c r="Q360" s="1" t="s">
        <v>1316</v>
      </c>
      <c r="R360" s="1" t="s">
        <v>731</v>
      </c>
      <c r="S360" s="8">
        <v>792879</v>
      </c>
      <c r="T360" s="8">
        <v>729.43</v>
      </c>
      <c r="U360" s="1" t="s">
        <v>1317</v>
      </c>
    </row>
    <row r="361" s="1" customFormat="1" spans="1:21">
      <c r="A361" s="6">
        <v>43303.4504166667</v>
      </c>
      <c r="B361" s="3">
        <v>85943</v>
      </c>
      <c r="C361" s="3">
        <v>373</v>
      </c>
      <c r="D361" s="1" t="s">
        <v>256</v>
      </c>
      <c r="E361" s="1" t="s">
        <v>1627</v>
      </c>
      <c r="F361" s="1" t="s">
        <v>1628</v>
      </c>
      <c r="G361" s="3">
        <v>9910852</v>
      </c>
      <c r="H361" s="1" t="s">
        <v>840</v>
      </c>
      <c r="I361" s="1" t="s">
        <v>746</v>
      </c>
      <c r="J361" s="1" t="s">
        <v>841</v>
      </c>
      <c r="K361" s="3">
        <v>1</v>
      </c>
      <c r="L361" s="3">
        <v>400</v>
      </c>
      <c r="M361" s="7">
        <v>43303</v>
      </c>
      <c r="N361" s="1" t="s">
        <v>724</v>
      </c>
      <c r="O361" s="1" t="s">
        <v>957</v>
      </c>
      <c r="P361" s="1" t="s">
        <v>156</v>
      </c>
      <c r="Q361" s="1" t="s">
        <v>958</v>
      </c>
      <c r="R361" s="1" t="s">
        <v>845</v>
      </c>
      <c r="S361" s="8">
        <v>639250</v>
      </c>
      <c r="T361" s="8">
        <v>494.33</v>
      </c>
      <c r="U361" s="1" t="s">
        <v>959</v>
      </c>
    </row>
    <row r="362" s="1" customFormat="1" spans="1:21">
      <c r="A362" s="6">
        <v>43303.4503356482</v>
      </c>
      <c r="B362" s="3">
        <v>85884</v>
      </c>
      <c r="C362" s="3">
        <v>355</v>
      </c>
      <c r="D362" s="1" t="s">
        <v>261</v>
      </c>
      <c r="E362" s="1" t="s">
        <v>1623</v>
      </c>
      <c r="F362" s="1" t="s">
        <v>1624</v>
      </c>
      <c r="G362" s="3">
        <v>9910833</v>
      </c>
      <c r="H362" s="1" t="s">
        <v>721</v>
      </c>
      <c r="I362" s="1" t="s">
        <v>722</v>
      </c>
      <c r="J362" s="1" t="s">
        <v>723</v>
      </c>
      <c r="K362" s="3">
        <v>1</v>
      </c>
      <c r="L362" s="3">
        <v>200</v>
      </c>
      <c r="M362" s="7">
        <v>43303</v>
      </c>
      <c r="N362" s="1" t="s">
        <v>724</v>
      </c>
      <c r="O362" s="1" t="s">
        <v>1104</v>
      </c>
      <c r="P362" s="1" t="s">
        <v>1105</v>
      </c>
      <c r="Q362" s="1" t="s">
        <v>1106</v>
      </c>
      <c r="R362" s="1" t="s">
        <v>728</v>
      </c>
      <c r="S362" s="8">
        <v>434416</v>
      </c>
      <c r="T362" s="8">
        <v>2107.8</v>
      </c>
      <c r="U362" s="1" t="s">
        <v>1107</v>
      </c>
    </row>
    <row r="363" s="1" customFormat="1" spans="1:21">
      <c r="A363" s="6">
        <v>43303.4496875</v>
      </c>
      <c r="B363" s="3">
        <v>86002</v>
      </c>
      <c r="C363" s="3">
        <v>578</v>
      </c>
      <c r="D363" s="1" t="s">
        <v>237</v>
      </c>
      <c r="E363" s="1" t="s">
        <v>764</v>
      </c>
      <c r="F363" s="1" t="s">
        <v>765</v>
      </c>
      <c r="G363" s="3">
        <v>9910832</v>
      </c>
      <c r="H363" s="1" t="s">
        <v>730</v>
      </c>
      <c r="I363" s="1" t="s">
        <v>722</v>
      </c>
      <c r="J363" s="1" t="s">
        <v>723</v>
      </c>
      <c r="K363" s="3">
        <v>2</v>
      </c>
      <c r="L363" s="3">
        <v>400</v>
      </c>
      <c r="M363" s="7">
        <v>43303</v>
      </c>
      <c r="N363" s="1" t="s">
        <v>724</v>
      </c>
      <c r="O363" s="1" t="s">
        <v>768</v>
      </c>
      <c r="P363" s="1" t="s">
        <v>870</v>
      </c>
      <c r="Q363" s="1" t="s">
        <v>770</v>
      </c>
      <c r="R363" s="1" t="s">
        <v>731</v>
      </c>
      <c r="S363" s="8">
        <v>548021</v>
      </c>
      <c r="T363" s="8">
        <v>4683.4</v>
      </c>
      <c r="U363" s="1" t="s">
        <v>772</v>
      </c>
    </row>
    <row r="364" s="1" customFormat="1" spans="1:21">
      <c r="A364" s="6">
        <v>43303.4485763889</v>
      </c>
      <c r="B364" s="3">
        <v>85942</v>
      </c>
      <c r="C364" s="3">
        <v>373</v>
      </c>
      <c r="D364" s="1" t="s">
        <v>256</v>
      </c>
      <c r="E364" s="1" t="s">
        <v>1627</v>
      </c>
      <c r="F364" s="1" t="s">
        <v>1628</v>
      </c>
      <c r="G364" s="3">
        <v>9910833</v>
      </c>
      <c r="H364" s="1" t="s">
        <v>721</v>
      </c>
      <c r="I364" s="1" t="s">
        <v>722</v>
      </c>
      <c r="J364" s="1" t="s">
        <v>723</v>
      </c>
      <c r="K364" s="3">
        <v>4</v>
      </c>
      <c r="L364" s="3">
        <v>800</v>
      </c>
      <c r="M364" s="7">
        <v>43303</v>
      </c>
      <c r="N364" s="1" t="s">
        <v>724</v>
      </c>
      <c r="O364" s="1" t="s">
        <v>957</v>
      </c>
      <c r="P364" s="1" t="s">
        <v>156</v>
      </c>
      <c r="Q364" s="1" t="s">
        <v>958</v>
      </c>
      <c r="R364" s="1" t="s">
        <v>728</v>
      </c>
      <c r="S364" s="8">
        <v>639250</v>
      </c>
      <c r="T364" s="8">
        <v>1294.33</v>
      </c>
      <c r="U364" s="1" t="s">
        <v>959</v>
      </c>
    </row>
    <row r="365" s="1" customFormat="1" spans="1:21">
      <c r="A365" s="6">
        <v>43303.4462268519</v>
      </c>
      <c r="B365" s="3">
        <v>85883</v>
      </c>
      <c r="C365" s="3">
        <v>371</v>
      </c>
      <c r="D365" s="1" t="s">
        <v>270</v>
      </c>
      <c r="E365" s="1" t="s">
        <v>1629</v>
      </c>
      <c r="F365" s="1" t="s">
        <v>1630</v>
      </c>
      <c r="G365" s="3">
        <v>9910833</v>
      </c>
      <c r="H365" s="1" t="s">
        <v>721</v>
      </c>
      <c r="I365" s="1" t="s">
        <v>722</v>
      </c>
      <c r="J365" s="1" t="s">
        <v>723</v>
      </c>
      <c r="K365" s="3">
        <v>2</v>
      </c>
      <c r="L365" s="3">
        <v>400</v>
      </c>
      <c r="M365" s="7">
        <v>43303</v>
      </c>
      <c r="N365" s="1" t="s">
        <v>724</v>
      </c>
      <c r="O365" s="1" t="s">
        <v>725</v>
      </c>
      <c r="P365" s="1" t="s">
        <v>1631</v>
      </c>
      <c r="Q365" s="1" t="s">
        <v>727</v>
      </c>
      <c r="R365" s="1" t="s">
        <v>728</v>
      </c>
      <c r="S365" s="8">
        <v>130254</v>
      </c>
      <c r="T365" s="8">
        <v>624.33</v>
      </c>
      <c r="U365" s="1" t="s">
        <v>729</v>
      </c>
    </row>
    <row r="366" s="1" customFormat="1" spans="1:21">
      <c r="A366" s="6">
        <v>43303.4439699074</v>
      </c>
      <c r="B366" s="3">
        <v>85863</v>
      </c>
      <c r="C366" s="3">
        <v>712</v>
      </c>
      <c r="D366" s="1" t="s">
        <v>249</v>
      </c>
      <c r="E366" s="1" t="s">
        <v>1632</v>
      </c>
      <c r="F366" s="1" t="s">
        <v>1633</v>
      </c>
      <c r="G366" s="3">
        <v>9910852</v>
      </c>
      <c r="H366" s="1" t="s">
        <v>840</v>
      </c>
      <c r="I366" s="1" t="s">
        <v>746</v>
      </c>
      <c r="J366" s="1" t="s">
        <v>841</v>
      </c>
      <c r="K366" s="3">
        <v>1</v>
      </c>
      <c r="L366" s="3">
        <v>400</v>
      </c>
      <c r="M366" s="7">
        <v>43303</v>
      </c>
      <c r="N366" s="1" t="s">
        <v>724</v>
      </c>
      <c r="O366" s="1" t="s">
        <v>947</v>
      </c>
      <c r="P366" s="1" t="s">
        <v>1634</v>
      </c>
      <c r="Q366" s="1" t="s">
        <v>949</v>
      </c>
      <c r="R366" s="1" t="s">
        <v>845</v>
      </c>
      <c r="S366" s="8">
        <v>897375</v>
      </c>
      <c r="T366" s="8">
        <v>645.29</v>
      </c>
      <c r="U366" s="1" t="s">
        <v>950</v>
      </c>
    </row>
    <row r="367" s="1" customFormat="1" spans="1:21">
      <c r="A367" s="6">
        <v>43303.4413541667</v>
      </c>
      <c r="B367" s="3">
        <v>85843</v>
      </c>
      <c r="C367" s="3">
        <v>359</v>
      </c>
      <c r="D367" s="1" t="s">
        <v>259</v>
      </c>
      <c r="E367" s="1" t="s">
        <v>1635</v>
      </c>
      <c r="F367" s="1" t="s">
        <v>1636</v>
      </c>
      <c r="G367" s="3">
        <v>9910852</v>
      </c>
      <c r="H367" s="1" t="s">
        <v>840</v>
      </c>
      <c r="I367" s="1" t="s">
        <v>746</v>
      </c>
      <c r="J367" s="1" t="s">
        <v>841</v>
      </c>
      <c r="K367" s="3">
        <v>1</v>
      </c>
      <c r="L367" s="3">
        <v>400</v>
      </c>
      <c r="M367" s="7">
        <v>43303</v>
      </c>
      <c r="N367" s="1" t="s">
        <v>724</v>
      </c>
      <c r="O367" s="1" t="s">
        <v>1594</v>
      </c>
      <c r="P367" s="1" t="s">
        <v>1637</v>
      </c>
      <c r="Q367" s="1" t="s">
        <v>1596</v>
      </c>
      <c r="R367" s="1" t="s">
        <v>845</v>
      </c>
      <c r="S367" s="8">
        <v>651687</v>
      </c>
      <c r="T367" s="8">
        <v>832.69</v>
      </c>
      <c r="U367" s="1" t="s">
        <v>1597</v>
      </c>
    </row>
    <row r="368" s="1" customFormat="1" spans="1:21">
      <c r="A368" s="6">
        <v>43303.4402083333</v>
      </c>
      <c r="B368" s="3">
        <v>85845</v>
      </c>
      <c r="C368" s="3">
        <v>341</v>
      </c>
      <c r="D368" s="1" t="s">
        <v>253</v>
      </c>
      <c r="E368" s="1" t="s">
        <v>1638</v>
      </c>
      <c r="F368" s="1" t="s">
        <v>1639</v>
      </c>
      <c r="G368" s="3">
        <v>9910832</v>
      </c>
      <c r="H368" s="1" t="s">
        <v>730</v>
      </c>
      <c r="I368" s="1" t="s">
        <v>722</v>
      </c>
      <c r="J368" s="1" t="s">
        <v>723</v>
      </c>
      <c r="K368" s="3">
        <v>1</v>
      </c>
      <c r="L368" s="3">
        <v>200</v>
      </c>
      <c r="M368" s="7">
        <v>43304</v>
      </c>
      <c r="N368" s="1" t="s">
        <v>724</v>
      </c>
      <c r="O368" s="1" t="s">
        <v>1357</v>
      </c>
      <c r="P368" s="1" t="s">
        <v>1640</v>
      </c>
      <c r="Q368" s="1" t="s">
        <v>1091</v>
      </c>
      <c r="R368" s="1" t="s">
        <v>731</v>
      </c>
      <c r="S368" s="8">
        <v>3726514</v>
      </c>
      <c r="T368" s="8">
        <v>621.75</v>
      </c>
      <c r="U368" s="1" t="s">
        <v>1358</v>
      </c>
    </row>
    <row r="369" s="1" customFormat="1" spans="1:21">
      <c r="A369" s="6">
        <v>43303.4397222222</v>
      </c>
      <c r="B369" s="3">
        <v>85844</v>
      </c>
      <c r="C369" s="3">
        <v>341</v>
      </c>
      <c r="D369" s="1" t="s">
        <v>253</v>
      </c>
      <c r="E369" s="1" t="s">
        <v>1638</v>
      </c>
      <c r="F369" s="1" t="s">
        <v>1639</v>
      </c>
      <c r="G369" s="3">
        <v>9910852</v>
      </c>
      <c r="H369" s="1" t="s">
        <v>840</v>
      </c>
      <c r="I369" s="1" t="s">
        <v>746</v>
      </c>
      <c r="J369" s="1" t="s">
        <v>841</v>
      </c>
      <c r="K369" s="3">
        <v>1</v>
      </c>
      <c r="L369" s="3">
        <v>400</v>
      </c>
      <c r="M369" s="7">
        <v>43303</v>
      </c>
      <c r="N369" s="1" t="s">
        <v>724</v>
      </c>
      <c r="O369" s="1" t="s">
        <v>1357</v>
      </c>
      <c r="P369" s="1" t="s">
        <v>156</v>
      </c>
      <c r="Q369" s="1" t="s">
        <v>1091</v>
      </c>
      <c r="R369" s="1" t="s">
        <v>845</v>
      </c>
      <c r="S369" s="8">
        <v>3726514</v>
      </c>
      <c r="T369" s="8">
        <v>621.75</v>
      </c>
      <c r="U369" s="1" t="s">
        <v>1358</v>
      </c>
    </row>
    <row r="370" s="1" customFormat="1" spans="1:21">
      <c r="A370" s="6">
        <v>43303.4383912037</v>
      </c>
      <c r="B370" s="3">
        <v>85864</v>
      </c>
      <c r="C370" s="3">
        <v>385</v>
      </c>
      <c r="D370" s="1" t="s">
        <v>248</v>
      </c>
      <c r="E370" s="1" t="s">
        <v>1641</v>
      </c>
      <c r="F370" s="1" t="s">
        <v>1642</v>
      </c>
      <c r="G370" s="3">
        <v>9910832</v>
      </c>
      <c r="H370" s="1" t="s">
        <v>730</v>
      </c>
      <c r="I370" s="1" t="s">
        <v>722</v>
      </c>
      <c r="J370" s="1" t="s">
        <v>723</v>
      </c>
      <c r="K370" s="3">
        <v>1</v>
      </c>
      <c r="L370" s="3">
        <v>200</v>
      </c>
      <c r="M370" s="7">
        <v>43303</v>
      </c>
      <c r="N370" s="1" t="s">
        <v>724</v>
      </c>
      <c r="O370" s="1" t="s">
        <v>920</v>
      </c>
      <c r="P370" s="1" t="s">
        <v>1643</v>
      </c>
      <c r="Q370" s="1" t="s">
        <v>922</v>
      </c>
      <c r="R370" s="1" t="s">
        <v>731</v>
      </c>
      <c r="S370" s="8">
        <v>83605</v>
      </c>
      <c r="T370" s="8">
        <v>240.65</v>
      </c>
      <c r="U370" s="1" t="s">
        <v>923</v>
      </c>
    </row>
    <row r="371" s="1" customFormat="1" spans="1:21">
      <c r="A371" s="6">
        <v>43303.4378125</v>
      </c>
      <c r="B371" s="3">
        <v>85842</v>
      </c>
      <c r="C371" s="3">
        <v>712</v>
      </c>
      <c r="D371" s="1" t="s">
        <v>249</v>
      </c>
      <c r="E371" s="1" t="s">
        <v>1644</v>
      </c>
      <c r="F371" s="1" t="s">
        <v>1645</v>
      </c>
      <c r="G371" s="3">
        <v>9910834</v>
      </c>
      <c r="H371" s="1" t="s">
        <v>741</v>
      </c>
      <c r="I371" s="1" t="s">
        <v>722</v>
      </c>
      <c r="J371" s="1" t="s">
        <v>742</v>
      </c>
      <c r="K371" s="3">
        <v>1</v>
      </c>
      <c r="L371" s="3">
        <v>200</v>
      </c>
      <c r="M371" s="7">
        <v>43303</v>
      </c>
      <c r="N371" s="1" t="s">
        <v>724</v>
      </c>
      <c r="O371" s="1" t="s">
        <v>947</v>
      </c>
      <c r="P371" s="1" t="s">
        <v>1646</v>
      </c>
      <c r="Q371" s="1" t="s">
        <v>949</v>
      </c>
      <c r="R371" s="1" t="s">
        <v>744</v>
      </c>
      <c r="S371" s="8">
        <v>845386</v>
      </c>
      <c r="T371" s="8">
        <v>311.44</v>
      </c>
      <c r="U371" s="1" t="s">
        <v>950</v>
      </c>
    </row>
    <row r="372" s="1" customFormat="1" spans="1:21">
      <c r="A372" s="6">
        <v>43303.4373032407</v>
      </c>
      <c r="B372" s="3">
        <v>86183</v>
      </c>
      <c r="C372" s="3">
        <v>570</v>
      </c>
      <c r="D372" s="1" t="s">
        <v>241</v>
      </c>
      <c r="E372" s="1" t="s">
        <v>1647</v>
      </c>
      <c r="F372" s="1" t="s">
        <v>1648</v>
      </c>
      <c r="G372" s="3">
        <v>9910833</v>
      </c>
      <c r="H372" s="1" t="s">
        <v>721</v>
      </c>
      <c r="I372" s="1" t="s">
        <v>722</v>
      </c>
      <c r="J372" s="1" t="s">
        <v>723</v>
      </c>
      <c r="K372" s="3">
        <v>1</v>
      </c>
      <c r="L372" s="3">
        <v>200</v>
      </c>
      <c r="M372" s="7">
        <v>43303</v>
      </c>
      <c r="N372" s="1" t="s">
        <v>724</v>
      </c>
      <c r="O372" s="1" t="s">
        <v>941</v>
      </c>
      <c r="P372" s="1" t="s">
        <v>1649</v>
      </c>
      <c r="Q372" s="1" t="s">
        <v>943</v>
      </c>
      <c r="R372" s="1" t="s">
        <v>728</v>
      </c>
      <c r="S372" s="8">
        <v>916151</v>
      </c>
      <c r="T372" s="8">
        <v>879.44</v>
      </c>
      <c r="U372" s="1" t="s">
        <v>944</v>
      </c>
    </row>
    <row r="373" s="1" customFormat="1" spans="1:21">
      <c r="A373" s="6">
        <v>43303.4358449074</v>
      </c>
      <c r="B373" s="3">
        <v>85922</v>
      </c>
      <c r="C373" s="3">
        <v>578</v>
      </c>
      <c r="D373" s="1" t="s">
        <v>237</v>
      </c>
      <c r="E373" s="1" t="s">
        <v>764</v>
      </c>
      <c r="F373" s="1" t="s">
        <v>765</v>
      </c>
      <c r="G373" s="3">
        <v>9910833</v>
      </c>
      <c r="H373" s="1" t="s">
        <v>721</v>
      </c>
      <c r="I373" s="1" t="s">
        <v>722</v>
      </c>
      <c r="J373" s="1" t="s">
        <v>723</v>
      </c>
      <c r="K373" s="3">
        <v>1</v>
      </c>
      <c r="L373" s="3">
        <v>200</v>
      </c>
      <c r="M373" s="7">
        <v>43303</v>
      </c>
      <c r="N373" s="1" t="s">
        <v>724</v>
      </c>
      <c r="O373" s="1" t="s">
        <v>768</v>
      </c>
      <c r="P373" s="1" t="s">
        <v>1650</v>
      </c>
      <c r="Q373" s="1" t="s">
        <v>770</v>
      </c>
      <c r="R373" s="1" t="s">
        <v>728</v>
      </c>
      <c r="S373" s="8">
        <v>548021</v>
      </c>
      <c r="T373" s="8">
        <v>4883.4</v>
      </c>
      <c r="U373" s="1" t="s">
        <v>772</v>
      </c>
    </row>
    <row r="374" s="1" customFormat="1" spans="1:21">
      <c r="A374" s="6">
        <v>43303.4355324074</v>
      </c>
      <c r="B374" s="3">
        <v>85824</v>
      </c>
      <c r="C374" s="3">
        <v>549</v>
      </c>
      <c r="D374" s="1" t="s">
        <v>254</v>
      </c>
      <c r="E374" s="1" t="s">
        <v>1651</v>
      </c>
      <c r="F374" s="1" t="s">
        <v>1652</v>
      </c>
      <c r="G374" s="3">
        <v>9910834</v>
      </c>
      <c r="H374" s="1" t="s">
        <v>741</v>
      </c>
      <c r="I374" s="1" t="s">
        <v>722</v>
      </c>
      <c r="J374" s="1" t="s">
        <v>742</v>
      </c>
      <c r="K374" s="3">
        <v>1</v>
      </c>
      <c r="L374" s="3">
        <v>200</v>
      </c>
      <c r="M374" s="7">
        <v>43303</v>
      </c>
      <c r="N374" s="1" t="s">
        <v>724</v>
      </c>
      <c r="O374" s="1" t="s">
        <v>908</v>
      </c>
      <c r="P374" s="1" t="s">
        <v>156</v>
      </c>
      <c r="Q374" s="1" t="s">
        <v>909</v>
      </c>
      <c r="R374" s="1" t="s">
        <v>744</v>
      </c>
      <c r="S374" s="8">
        <v>3409105</v>
      </c>
      <c r="T374" s="8">
        <v>508.5</v>
      </c>
      <c r="U374" s="1" t="s">
        <v>910</v>
      </c>
    </row>
    <row r="375" s="1" customFormat="1" spans="1:21">
      <c r="A375" s="6">
        <v>43303.4350578704</v>
      </c>
      <c r="B375" s="3">
        <v>85823</v>
      </c>
      <c r="C375" s="3">
        <v>578</v>
      </c>
      <c r="D375" s="1" t="s">
        <v>237</v>
      </c>
      <c r="E375" s="1" t="s">
        <v>764</v>
      </c>
      <c r="F375" s="1" t="s">
        <v>765</v>
      </c>
      <c r="G375" s="3">
        <v>9910852</v>
      </c>
      <c r="H375" s="1" t="s">
        <v>840</v>
      </c>
      <c r="I375" s="1" t="s">
        <v>746</v>
      </c>
      <c r="J375" s="1" t="s">
        <v>841</v>
      </c>
      <c r="K375" s="3">
        <v>1</v>
      </c>
      <c r="L375" s="3">
        <v>400</v>
      </c>
      <c r="M375" s="7">
        <v>43303</v>
      </c>
      <c r="N375" s="1" t="s">
        <v>724</v>
      </c>
      <c r="O375" s="1" t="s">
        <v>768</v>
      </c>
      <c r="P375" s="1" t="s">
        <v>870</v>
      </c>
      <c r="Q375" s="1" t="s">
        <v>770</v>
      </c>
      <c r="R375" s="1" t="s">
        <v>845</v>
      </c>
      <c r="S375" s="8">
        <v>548021</v>
      </c>
      <c r="T375" s="8">
        <v>5283.4</v>
      </c>
      <c r="U375" s="1" t="s">
        <v>772</v>
      </c>
    </row>
    <row r="376" s="1" customFormat="1" spans="1:21">
      <c r="A376" s="6">
        <v>43303.4345833333</v>
      </c>
      <c r="B376" s="3">
        <v>85825</v>
      </c>
      <c r="C376" s="3">
        <v>311</v>
      </c>
      <c r="D376" s="1" t="s">
        <v>266</v>
      </c>
      <c r="E376" s="1" t="s">
        <v>1653</v>
      </c>
      <c r="F376" s="1" t="s">
        <v>1654</v>
      </c>
      <c r="G376" s="3">
        <v>9910832</v>
      </c>
      <c r="H376" s="1" t="s">
        <v>730</v>
      </c>
      <c r="I376" s="1" t="s">
        <v>722</v>
      </c>
      <c r="J376" s="1" t="s">
        <v>723</v>
      </c>
      <c r="K376" s="3">
        <v>3</v>
      </c>
      <c r="L376" s="3">
        <v>600</v>
      </c>
      <c r="M376" s="7">
        <v>43303</v>
      </c>
      <c r="N376" s="1" t="s">
        <v>724</v>
      </c>
      <c r="O376" s="1" t="s">
        <v>1068</v>
      </c>
      <c r="P376" s="1" t="s">
        <v>1655</v>
      </c>
      <c r="Q376" s="1" t="s">
        <v>1070</v>
      </c>
      <c r="R376" s="1" t="s">
        <v>731</v>
      </c>
      <c r="S376" s="8">
        <v>93250</v>
      </c>
      <c r="T376" s="8">
        <v>794.1</v>
      </c>
      <c r="U376" s="1" t="s">
        <v>1071</v>
      </c>
    </row>
    <row r="377" s="1" customFormat="1" spans="1:21">
      <c r="A377" s="6">
        <v>43303.4338078704</v>
      </c>
      <c r="B377" s="3">
        <v>85822</v>
      </c>
      <c r="C377" s="3">
        <v>578</v>
      </c>
      <c r="D377" s="1" t="s">
        <v>237</v>
      </c>
      <c r="E377" s="1" t="s">
        <v>764</v>
      </c>
      <c r="F377" s="1" t="s">
        <v>765</v>
      </c>
      <c r="G377" s="3">
        <v>9910834</v>
      </c>
      <c r="H377" s="1" t="s">
        <v>741</v>
      </c>
      <c r="I377" s="1" t="s">
        <v>722</v>
      </c>
      <c r="J377" s="1" t="s">
        <v>742</v>
      </c>
      <c r="K377" s="3">
        <v>1</v>
      </c>
      <c r="L377" s="3">
        <v>200</v>
      </c>
      <c r="M377" s="7">
        <v>43303</v>
      </c>
      <c r="N377" s="1" t="s">
        <v>724</v>
      </c>
      <c r="O377" s="1" t="s">
        <v>768</v>
      </c>
      <c r="P377" s="1" t="s">
        <v>870</v>
      </c>
      <c r="Q377" s="1" t="s">
        <v>770</v>
      </c>
      <c r="R377" s="1" t="s">
        <v>744</v>
      </c>
      <c r="S377" s="8">
        <v>548021</v>
      </c>
      <c r="T377" s="8">
        <v>5483.4</v>
      </c>
      <c r="U377" s="1" t="s">
        <v>772</v>
      </c>
    </row>
    <row r="378" s="1" customFormat="1" spans="1:21">
      <c r="A378" s="6">
        <v>43303.4336226852</v>
      </c>
      <c r="B378" s="3">
        <v>86302</v>
      </c>
      <c r="C378" s="3">
        <v>515</v>
      </c>
      <c r="D378" s="1" t="s">
        <v>243</v>
      </c>
      <c r="E378" s="1" t="s">
        <v>1656</v>
      </c>
      <c r="F378" s="1" t="s">
        <v>1657</v>
      </c>
      <c r="G378" s="3">
        <v>9910834</v>
      </c>
      <c r="H378" s="1" t="s">
        <v>741</v>
      </c>
      <c r="I378" s="1" t="s">
        <v>722</v>
      </c>
      <c r="J378" s="1" t="s">
        <v>742</v>
      </c>
      <c r="K378" s="3">
        <v>1</v>
      </c>
      <c r="L378" s="3">
        <v>200</v>
      </c>
      <c r="M378" s="7">
        <v>43303</v>
      </c>
      <c r="N378" s="1" t="s">
        <v>724</v>
      </c>
      <c r="O378" s="1" t="s">
        <v>775</v>
      </c>
      <c r="P378" s="1" t="s">
        <v>156</v>
      </c>
      <c r="Q378" s="1" t="s">
        <v>776</v>
      </c>
      <c r="R378" s="1" t="s">
        <v>744</v>
      </c>
      <c r="S378" s="8">
        <v>689035</v>
      </c>
      <c r="T378" s="8">
        <v>518.51</v>
      </c>
      <c r="U378" s="1" t="s">
        <v>777</v>
      </c>
    </row>
    <row r="379" s="1" customFormat="1" spans="1:21">
      <c r="A379" s="6">
        <v>43303.4264699074</v>
      </c>
      <c r="B379" s="3">
        <v>85882</v>
      </c>
      <c r="C379" s="3">
        <v>371</v>
      </c>
      <c r="D379" s="1" t="s">
        <v>270</v>
      </c>
      <c r="E379" s="1" t="s">
        <v>1629</v>
      </c>
      <c r="F379" s="1" t="s">
        <v>1630</v>
      </c>
      <c r="G379" s="3">
        <v>9910832</v>
      </c>
      <c r="H379" s="1" t="s">
        <v>730</v>
      </c>
      <c r="I379" s="1" t="s">
        <v>722</v>
      </c>
      <c r="J379" s="1" t="s">
        <v>723</v>
      </c>
      <c r="K379" s="3">
        <v>1</v>
      </c>
      <c r="L379" s="3">
        <v>200</v>
      </c>
      <c r="M379" s="7">
        <v>43303</v>
      </c>
      <c r="N379" s="1" t="s">
        <v>724</v>
      </c>
      <c r="O379" s="1" t="s">
        <v>725</v>
      </c>
      <c r="P379" s="1" t="s">
        <v>1658</v>
      </c>
      <c r="Q379" s="1" t="s">
        <v>727</v>
      </c>
      <c r="R379" s="1" t="s">
        <v>731</v>
      </c>
      <c r="S379" s="8">
        <v>130254</v>
      </c>
      <c r="T379" s="8">
        <v>624.33</v>
      </c>
      <c r="U379" s="1" t="s">
        <v>729</v>
      </c>
    </row>
    <row r="380" s="1" customFormat="1" spans="1:21">
      <c r="A380" s="6">
        <v>43303.4244560185</v>
      </c>
      <c r="B380" s="3">
        <v>85782</v>
      </c>
      <c r="C380" s="3">
        <v>581</v>
      </c>
      <c r="D380" s="1" t="s">
        <v>293</v>
      </c>
      <c r="E380" s="1" t="s">
        <v>1659</v>
      </c>
      <c r="F380" s="1" t="s">
        <v>1660</v>
      </c>
      <c r="G380" s="3">
        <v>9910834</v>
      </c>
      <c r="H380" s="1" t="s">
        <v>741</v>
      </c>
      <c r="I380" s="1" t="s">
        <v>722</v>
      </c>
      <c r="J380" s="1" t="s">
        <v>742</v>
      </c>
      <c r="K380" s="3">
        <v>1</v>
      </c>
      <c r="L380" s="3">
        <v>200</v>
      </c>
      <c r="M380" s="7">
        <v>43303</v>
      </c>
      <c r="N380" s="1" t="s">
        <v>724</v>
      </c>
      <c r="O380" s="1" t="s">
        <v>1427</v>
      </c>
      <c r="P380" s="1" t="s">
        <v>1661</v>
      </c>
      <c r="Q380" s="1" t="s">
        <v>1429</v>
      </c>
      <c r="R380" s="1" t="s">
        <v>744</v>
      </c>
      <c r="S380" s="8">
        <v>4351565</v>
      </c>
      <c r="T380" s="8">
        <v>268.46</v>
      </c>
      <c r="U380" s="1" t="s">
        <v>1430</v>
      </c>
    </row>
    <row r="381" s="1" customFormat="1" spans="1:21">
      <c r="A381" s="6">
        <v>43303.4231134259</v>
      </c>
      <c r="B381" s="3">
        <v>85762</v>
      </c>
      <c r="C381" s="3">
        <v>707</v>
      </c>
      <c r="D381" s="1" t="s">
        <v>239</v>
      </c>
      <c r="E381" s="1" t="s">
        <v>1662</v>
      </c>
      <c r="F381" s="1" t="s">
        <v>1663</v>
      </c>
      <c r="G381" s="3">
        <v>9910835</v>
      </c>
      <c r="H381" s="1" t="s">
        <v>745</v>
      </c>
      <c r="I381" s="1" t="s">
        <v>746</v>
      </c>
      <c r="J381" s="1" t="s">
        <v>723</v>
      </c>
      <c r="K381" s="3">
        <v>2</v>
      </c>
      <c r="L381" s="3">
        <v>800</v>
      </c>
      <c r="M381" s="7">
        <v>43303</v>
      </c>
      <c r="N381" s="1" t="s">
        <v>724</v>
      </c>
      <c r="O381" s="1" t="s">
        <v>1279</v>
      </c>
      <c r="P381" s="1" t="s">
        <v>156</v>
      </c>
      <c r="Q381" s="1" t="s">
        <v>1280</v>
      </c>
      <c r="R381" s="1" t="s">
        <v>747</v>
      </c>
      <c r="S381" s="8">
        <v>818221</v>
      </c>
      <c r="T381" s="8">
        <v>3073.49</v>
      </c>
      <c r="U381" s="1" t="s">
        <v>1281</v>
      </c>
    </row>
    <row r="382" s="1" customFormat="1" spans="1:21">
      <c r="A382" s="6">
        <v>43303.4198611111</v>
      </c>
      <c r="B382" s="3">
        <v>85743</v>
      </c>
      <c r="C382" s="3">
        <v>343</v>
      </c>
      <c r="D382" s="1" t="s">
        <v>240</v>
      </c>
      <c r="E382" s="1" t="s">
        <v>1664</v>
      </c>
      <c r="F382" s="1" t="s">
        <v>1665</v>
      </c>
      <c r="G382" s="3">
        <v>9910852</v>
      </c>
      <c r="H382" s="1" t="s">
        <v>840</v>
      </c>
      <c r="I382" s="1" t="s">
        <v>746</v>
      </c>
      <c r="J382" s="1" t="s">
        <v>841</v>
      </c>
      <c r="K382" s="3">
        <v>1</v>
      </c>
      <c r="L382" s="3">
        <v>400</v>
      </c>
      <c r="M382" s="7">
        <v>43303</v>
      </c>
      <c r="N382" s="1" t="s">
        <v>724</v>
      </c>
      <c r="O382" s="1" t="s">
        <v>876</v>
      </c>
      <c r="P382" s="1" t="s">
        <v>1666</v>
      </c>
      <c r="Q382" s="1" t="s">
        <v>877</v>
      </c>
      <c r="R382" s="1" t="s">
        <v>845</v>
      </c>
      <c r="S382" s="8">
        <v>3401203</v>
      </c>
      <c r="T382" s="8">
        <v>709.78</v>
      </c>
      <c r="U382" s="1" t="s">
        <v>878</v>
      </c>
    </row>
    <row r="383" s="1" customFormat="1" spans="1:21">
      <c r="A383" s="6">
        <v>43303.416400463</v>
      </c>
      <c r="B383" s="3">
        <v>85742</v>
      </c>
      <c r="C383" s="3">
        <v>539</v>
      </c>
      <c r="D383" s="1" t="s">
        <v>283</v>
      </c>
      <c r="E383" s="1" t="s">
        <v>1667</v>
      </c>
      <c r="F383" s="1" t="s">
        <v>1668</v>
      </c>
      <c r="G383" s="3">
        <v>9910833</v>
      </c>
      <c r="H383" s="1" t="s">
        <v>721</v>
      </c>
      <c r="I383" s="1" t="s">
        <v>722</v>
      </c>
      <c r="J383" s="1" t="s">
        <v>723</v>
      </c>
      <c r="K383" s="3">
        <v>1</v>
      </c>
      <c r="L383" s="3">
        <v>200</v>
      </c>
      <c r="M383" s="7">
        <v>43303</v>
      </c>
      <c r="N383" s="1" t="s">
        <v>724</v>
      </c>
      <c r="O383" s="1" t="s">
        <v>972</v>
      </c>
      <c r="P383" s="1" t="s">
        <v>1669</v>
      </c>
      <c r="Q383" s="1" t="s">
        <v>974</v>
      </c>
      <c r="R383" s="1" t="s">
        <v>728</v>
      </c>
      <c r="S383" s="8">
        <v>694662</v>
      </c>
      <c r="T383" s="8">
        <v>673.97</v>
      </c>
      <c r="U383" s="1" t="s">
        <v>975</v>
      </c>
    </row>
    <row r="384" s="1" customFormat="1" spans="1:21">
      <c r="A384" s="6">
        <v>43303.4156712963</v>
      </c>
      <c r="B384" s="3">
        <v>85722</v>
      </c>
      <c r="C384" s="3">
        <v>747</v>
      </c>
      <c r="D384" s="1" t="s">
        <v>255</v>
      </c>
      <c r="E384" s="1" t="s">
        <v>1670</v>
      </c>
      <c r="F384" s="1" t="s">
        <v>1671</v>
      </c>
      <c r="G384" s="3">
        <v>9910832</v>
      </c>
      <c r="H384" s="1" t="s">
        <v>730</v>
      </c>
      <c r="I384" s="1" t="s">
        <v>722</v>
      </c>
      <c r="J384" s="1" t="s">
        <v>723</v>
      </c>
      <c r="K384" s="3">
        <v>1</v>
      </c>
      <c r="L384" s="3">
        <v>200</v>
      </c>
      <c r="M384" s="7">
        <v>43303</v>
      </c>
      <c r="N384" s="1" t="s">
        <v>724</v>
      </c>
      <c r="O384" s="1" t="s">
        <v>1315</v>
      </c>
      <c r="P384" s="1" t="s">
        <v>156</v>
      </c>
      <c r="Q384" s="1" t="s">
        <v>1316</v>
      </c>
      <c r="R384" s="1" t="s">
        <v>731</v>
      </c>
      <c r="S384" s="8">
        <v>3681979</v>
      </c>
      <c r="T384" s="8">
        <v>257.2</v>
      </c>
      <c r="U384" s="1" t="s">
        <v>1317</v>
      </c>
    </row>
    <row r="385" s="1" customFormat="1" spans="1:21">
      <c r="A385" s="6">
        <v>43303.4094328704</v>
      </c>
      <c r="B385" s="3">
        <v>85702</v>
      </c>
      <c r="C385" s="3">
        <v>337</v>
      </c>
      <c r="D385" s="1" t="s">
        <v>316</v>
      </c>
      <c r="E385" s="1" t="s">
        <v>1672</v>
      </c>
      <c r="F385" s="1" t="s">
        <v>1673</v>
      </c>
      <c r="G385" s="3">
        <v>9910833</v>
      </c>
      <c r="H385" s="1" t="s">
        <v>721</v>
      </c>
      <c r="I385" s="1" t="s">
        <v>722</v>
      </c>
      <c r="J385" s="1" t="s">
        <v>723</v>
      </c>
      <c r="K385" s="3">
        <v>1</v>
      </c>
      <c r="L385" s="3">
        <v>200</v>
      </c>
      <c r="M385" s="7">
        <v>43303</v>
      </c>
      <c r="N385" s="1" t="s">
        <v>724</v>
      </c>
      <c r="O385" s="1" t="s">
        <v>1674</v>
      </c>
      <c r="P385" s="1" t="s">
        <v>1675</v>
      </c>
      <c r="Q385" s="1" t="s">
        <v>1676</v>
      </c>
      <c r="R385" s="1" t="s">
        <v>728</v>
      </c>
      <c r="S385" s="8">
        <v>816359</v>
      </c>
      <c r="T385" s="8">
        <v>301.48</v>
      </c>
      <c r="U385" s="1" t="s">
        <v>1677</v>
      </c>
    </row>
    <row r="386" s="1" customFormat="1" spans="1:21">
      <c r="A386" s="6">
        <v>43303.4078009259</v>
      </c>
      <c r="B386" s="3">
        <v>85663</v>
      </c>
      <c r="C386" s="3">
        <v>343</v>
      </c>
      <c r="D386" s="1" t="s">
        <v>240</v>
      </c>
      <c r="E386" s="1" t="s">
        <v>1678</v>
      </c>
      <c r="F386" s="1" t="s">
        <v>1679</v>
      </c>
      <c r="G386" s="3">
        <v>9910853</v>
      </c>
      <c r="H386" s="1" t="s">
        <v>835</v>
      </c>
      <c r="I386" s="1" t="s">
        <v>788</v>
      </c>
      <c r="J386" s="1" t="s">
        <v>789</v>
      </c>
      <c r="K386" s="3">
        <v>1</v>
      </c>
      <c r="L386" s="3">
        <v>1000</v>
      </c>
      <c r="M386" s="7">
        <v>43303</v>
      </c>
      <c r="N386" s="1" t="s">
        <v>724</v>
      </c>
      <c r="O386" s="1" t="s">
        <v>876</v>
      </c>
      <c r="P386" s="1" t="s">
        <v>156</v>
      </c>
      <c r="Q386" s="1" t="s">
        <v>877</v>
      </c>
      <c r="R386" s="1" t="s">
        <v>837</v>
      </c>
      <c r="S386" s="8">
        <v>90635</v>
      </c>
      <c r="T386" s="8">
        <v>3052.42</v>
      </c>
      <c r="U386" s="1" t="s">
        <v>878</v>
      </c>
    </row>
    <row r="387" s="1" customFormat="1" spans="1:21">
      <c r="A387" s="6">
        <v>43303.4071759259</v>
      </c>
      <c r="B387" s="3">
        <v>85682</v>
      </c>
      <c r="C387" s="3">
        <v>712</v>
      </c>
      <c r="D387" s="1" t="s">
        <v>249</v>
      </c>
      <c r="E387" s="1" t="s">
        <v>1680</v>
      </c>
      <c r="F387" s="1" t="s">
        <v>1681</v>
      </c>
      <c r="G387" s="3">
        <v>9910834</v>
      </c>
      <c r="H387" s="1" t="s">
        <v>741</v>
      </c>
      <c r="I387" s="1" t="s">
        <v>722</v>
      </c>
      <c r="J387" s="1" t="s">
        <v>742</v>
      </c>
      <c r="K387" s="3">
        <v>1</v>
      </c>
      <c r="L387" s="3">
        <v>200</v>
      </c>
      <c r="M387" s="7">
        <v>43303</v>
      </c>
      <c r="N387" s="1" t="s">
        <v>724</v>
      </c>
      <c r="O387" s="1" t="s">
        <v>947</v>
      </c>
      <c r="P387" s="1" t="s">
        <v>1682</v>
      </c>
      <c r="Q387" s="1" t="s">
        <v>949</v>
      </c>
      <c r="R387" s="1" t="s">
        <v>744</v>
      </c>
      <c r="S387" s="8">
        <v>414092</v>
      </c>
      <c r="T387" s="8">
        <v>355.3</v>
      </c>
      <c r="U387" s="1" t="s">
        <v>950</v>
      </c>
    </row>
    <row r="388" s="1" customFormat="1" spans="1:21">
      <c r="A388" s="6">
        <v>43303.4065277778</v>
      </c>
      <c r="B388" s="3">
        <v>85665</v>
      </c>
      <c r="C388" s="3">
        <v>712</v>
      </c>
      <c r="D388" s="1" t="s">
        <v>249</v>
      </c>
      <c r="E388" s="1" t="s">
        <v>1680</v>
      </c>
      <c r="F388" s="1" t="s">
        <v>1681</v>
      </c>
      <c r="G388" s="3">
        <v>9910832</v>
      </c>
      <c r="H388" s="1" t="s">
        <v>730</v>
      </c>
      <c r="I388" s="1" t="s">
        <v>722</v>
      </c>
      <c r="J388" s="1" t="s">
        <v>723</v>
      </c>
      <c r="K388" s="3">
        <v>1</v>
      </c>
      <c r="L388" s="3">
        <v>200</v>
      </c>
      <c r="M388" s="7">
        <v>43303</v>
      </c>
      <c r="N388" s="1" t="s">
        <v>724</v>
      </c>
      <c r="O388" s="1" t="s">
        <v>947</v>
      </c>
      <c r="P388" s="1" t="s">
        <v>1682</v>
      </c>
      <c r="Q388" s="1" t="s">
        <v>949</v>
      </c>
      <c r="R388" s="1" t="s">
        <v>731</v>
      </c>
      <c r="S388" s="8">
        <v>414092</v>
      </c>
      <c r="T388" s="8">
        <v>555.3</v>
      </c>
      <c r="U388" s="1" t="s">
        <v>950</v>
      </c>
    </row>
    <row r="389" s="1" customFormat="1" spans="1:21">
      <c r="A389" s="6">
        <v>43303.4063657407</v>
      </c>
      <c r="B389" s="3">
        <v>85662</v>
      </c>
      <c r="C389" s="3">
        <v>343</v>
      </c>
      <c r="D389" s="1" t="s">
        <v>240</v>
      </c>
      <c r="E389" s="1" t="s">
        <v>1678</v>
      </c>
      <c r="F389" s="1" t="s">
        <v>1679</v>
      </c>
      <c r="G389" s="3">
        <v>9910892</v>
      </c>
      <c r="H389" s="1" t="s">
        <v>787</v>
      </c>
      <c r="I389" s="1" t="s">
        <v>788</v>
      </c>
      <c r="J389" s="1" t="s">
        <v>789</v>
      </c>
      <c r="K389" s="3">
        <v>2</v>
      </c>
      <c r="L389" s="3">
        <v>2000</v>
      </c>
      <c r="M389" s="7">
        <v>43303</v>
      </c>
      <c r="N389" s="1" t="s">
        <v>724</v>
      </c>
      <c r="O389" s="1" t="s">
        <v>876</v>
      </c>
      <c r="P389" s="1" t="s">
        <v>1683</v>
      </c>
      <c r="Q389" s="1" t="s">
        <v>877</v>
      </c>
      <c r="R389" s="1" t="s">
        <v>792</v>
      </c>
      <c r="S389" s="8">
        <v>90635</v>
      </c>
      <c r="T389" s="8">
        <v>3052.42</v>
      </c>
      <c r="U389" s="1" t="s">
        <v>878</v>
      </c>
    </row>
    <row r="390" s="1" customFormat="1" spans="1:21">
      <c r="A390" s="6">
        <v>43303.405787037</v>
      </c>
      <c r="B390" s="3">
        <v>85664</v>
      </c>
      <c r="C390" s="3">
        <v>712</v>
      </c>
      <c r="D390" s="1" t="s">
        <v>249</v>
      </c>
      <c r="E390" s="1" t="s">
        <v>1680</v>
      </c>
      <c r="F390" s="1" t="s">
        <v>1681</v>
      </c>
      <c r="G390" s="3">
        <v>9910833</v>
      </c>
      <c r="H390" s="1" t="s">
        <v>721</v>
      </c>
      <c r="I390" s="1" t="s">
        <v>722</v>
      </c>
      <c r="J390" s="1" t="s">
        <v>723</v>
      </c>
      <c r="K390" s="3">
        <v>3</v>
      </c>
      <c r="L390" s="3">
        <v>600</v>
      </c>
      <c r="M390" s="7">
        <v>43303</v>
      </c>
      <c r="N390" s="1" t="s">
        <v>724</v>
      </c>
      <c r="O390" s="1" t="s">
        <v>947</v>
      </c>
      <c r="P390" s="1" t="s">
        <v>1682</v>
      </c>
      <c r="Q390" s="1" t="s">
        <v>949</v>
      </c>
      <c r="R390" s="1" t="s">
        <v>728</v>
      </c>
      <c r="S390" s="8">
        <v>414092</v>
      </c>
      <c r="T390" s="8">
        <v>1155.3</v>
      </c>
      <c r="U390" s="1" t="s">
        <v>950</v>
      </c>
    </row>
    <row r="391" s="1" customFormat="1" spans="1:21">
      <c r="A391" s="6">
        <v>43303.3956018519</v>
      </c>
      <c r="B391" s="3">
        <v>85703</v>
      </c>
      <c r="C391" s="3">
        <v>570</v>
      </c>
      <c r="D391" s="1" t="s">
        <v>241</v>
      </c>
      <c r="E391" s="1" t="s">
        <v>1684</v>
      </c>
      <c r="F391" s="1" t="s">
        <v>1685</v>
      </c>
      <c r="G391" s="3">
        <v>9910833</v>
      </c>
      <c r="H391" s="1" t="s">
        <v>721</v>
      </c>
      <c r="I391" s="1" t="s">
        <v>722</v>
      </c>
      <c r="J391" s="1" t="s">
        <v>723</v>
      </c>
      <c r="K391" s="3">
        <v>2</v>
      </c>
      <c r="L391" s="3">
        <v>400</v>
      </c>
      <c r="M391" s="7">
        <v>43273</v>
      </c>
      <c r="N391" s="1" t="s">
        <v>724</v>
      </c>
      <c r="O391" s="1" t="s">
        <v>941</v>
      </c>
      <c r="P391" s="1" t="s">
        <v>1686</v>
      </c>
      <c r="Q391" s="1" t="s">
        <v>943</v>
      </c>
      <c r="R391" s="1" t="s">
        <v>728</v>
      </c>
      <c r="S391" s="8">
        <v>3150343</v>
      </c>
      <c r="T391" s="8">
        <v>1555.52</v>
      </c>
      <c r="U391" s="1" t="s">
        <v>944</v>
      </c>
    </row>
    <row r="392" s="1" customFormat="1" spans="1:21">
      <c r="A392" s="6">
        <v>43303.3885648148</v>
      </c>
      <c r="B392" s="3">
        <v>85652</v>
      </c>
      <c r="C392" s="3">
        <v>746</v>
      </c>
      <c r="D392" s="1" t="s">
        <v>265</v>
      </c>
      <c r="E392" s="1" t="s">
        <v>1687</v>
      </c>
      <c r="F392" s="1" t="s">
        <v>1688</v>
      </c>
      <c r="G392" s="3">
        <v>9910853</v>
      </c>
      <c r="H392" s="1" t="s">
        <v>835</v>
      </c>
      <c r="I392" s="1" t="s">
        <v>788</v>
      </c>
      <c r="J392" s="1" t="s">
        <v>789</v>
      </c>
      <c r="K392" s="3">
        <v>1</v>
      </c>
      <c r="L392" s="3">
        <v>1000</v>
      </c>
      <c r="M392" s="7">
        <v>43303</v>
      </c>
      <c r="N392" s="1" t="s">
        <v>724</v>
      </c>
      <c r="O392" s="1" t="s">
        <v>1352</v>
      </c>
      <c r="P392" s="1" t="s">
        <v>1689</v>
      </c>
      <c r="Q392" s="1" t="s">
        <v>844</v>
      </c>
      <c r="R392" s="1" t="s">
        <v>837</v>
      </c>
      <c r="S392" s="8">
        <v>835760</v>
      </c>
      <c r="T392" s="8">
        <v>1273.39</v>
      </c>
      <c r="U392" s="1" t="s">
        <v>1354</v>
      </c>
    </row>
    <row r="393" s="1" customFormat="1" spans="1:21">
      <c r="A393" s="6">
        <v>43303.3878009259</v>
      </c>
      <c r="B393" s="3">
        <v>85651</v>
      </c>
      <c r="C393" s="3">
        <v>712</v>
      </c>
      <c r="D393" s="1" t="s">
        <v>249</v>
      </c>
      <c r="E393" s="1" t="s">
        <v>1690</v>
      </c>
      <c r="F393" s="1" t="s">
        <v>1691</v>
      </c>
      <c r="G393" s="3">
        <v>9910872</v>
      </c>
      <c r="H393" s="1" t="s">
        <v>766</v>
      </c>
      <c r="I393" s="1" t="s">
        <v>767</v>
      </c>
      <c r="J393" s="1" t="s">
        <v>742</v>
      </c>
      <c r="K393" s="3">
        <v>3</v>
      </c>
      <c r="L393" s="3">
        <v>3000</v>
      </c>
      <c r="M393" s="7">
        <v>43303</v>
      </c>
      <c r="N393" s="1" t="s">
        <v>724</v>
      </c>
      <c r="O393" s="1" t="s">
        <v>947</v>
      </c>
      <c r="P393" s="1" t="s">
        <v>1692</v>
      </c>
      <c r="Q393" s="1" t="s">
        <v>949</v>
      </c>
      <c r="R393" s="1" t="s">
        <v>771</v>
      </c>
      <c r="S393" s="8">
        <v>558520</v>
      </c>
      <c r="T393" s="8">
        <v>3079.23</v>
      </c>
      <c r="U393" s="1" t="s">
        <v>950</v>
      </c>
    </row>
    <row r="394" s="1" customFormat="1" spans="1:21">
      <c r="A394" s="6">
        <v>43303.3873726852</v>
      </c>
      <c r="B394" s="3">
        <v>85650</v>
      </c>
      <c r="C394" s="3">
        <v>515</v>
      </c>
      <c r="D394" s="1" t="s">
        <v>243</v>
      </c>
      <c r="E394" s="1" t="s">
        <v>1333</v>
      </c>
      <c r="F394" s="1" t="s">
        <v>1334</v>
      </c>
      <c r="G394" s="3">
        <v>9910853</v>
      </c>
      <c r="H394" s="1" t="s">
        <v>835</v>
      </c>
      <c r="I394" s="1" t="s">
        <v>788</v>
      </c>
      <c r="J394" s="1" t="s">
        <v>789</v>
      </c>
      <c r="K394" s="3">
        <v>1</v>
      </c>
      <c r="L394" s="3">
        <v>1000</v>
      </c>
      <c r="M394" s="7">
        <v>43303</v>
      </c>
      <c r="N394" s="1" t="s">
        <v>724</v>
      </c>
      <c r="O394" s="1" t="s">
        <v>775</v>
      </c>
      <c r="P394" s="1" t="s">
        <v>156</v>
      </c>
      <c r="Q394" s="1" t="s">
        <v>776</v>
      </c>
      <c r="R394" s="1" t="s">
        <v>837</v>
      </c>
      <c r="S394" s="8">
        <v>744232</v>
      </c>
      <c r="T394" s="8">
        <v>2187.89</v>
      </c>
      <c r="U394" s="1" t="s">
        <v>777</v>
      </c>
    </row>
    <row r="395" s="1" customFormat="1" spans="1:21">
      <c r="A395" s="6">
        <v>43303.3857407407</v>
      </c>
      <c r="B395" s="3">
        <v>85649</v>
      </c>
      <c r="C395" s="3">
        <v>712</v>
      </c>
      <c r="D395" s="1" t="s">
        <v>249</v>
      </c>
      <c r="E395" s="1" t="s">
        <v>1693</v>
      </c>
      <c r="F395" s="1" t="s">
        <v>1694</v>
      </c>
      <c r="G395" s="3">
        <v>9910833</v>
      </c>
      <c r="H395" s="1" t="s">
        <v>721</v>
      </c>
      <c r="I395" s="1" t="s">
        <v>722</v>
      </c>
      <c r="J395" s="1" t="s">
        <v>723</v>
      </c>
      <c r="K395" s="3">
        <v>1</v>
      </c>
      <c r="L395" s="3">
        <v>200</v>
      </c>
      <c r="M395" s="7">
        <v>43273</v>
      </c>
      <c r="N395" s="1" t="s">
        <v>724</v>
      </c>
      <c r="O395" s="1" t="s">
        <v>947</v>
      </c>
      <c r="P395" s="1" t="s">
        <v>1695</v>
      </c>
      <c r="Q395" s="1" t="s">
        <v>949</v>
      </c>
      <c r="R395" s="1" t="s">
        <v>728</v>
      </c>
      <c r="S395" s="8">
        <v>650174</v>
      </c>
      <c r="T395" s="8">
        <v>331.59</v>
      </c>
      <c r="U395" s="1" t="s">
        <v>950</v>
      </c>
    </row>
    <row r="396" s="1" customFormat="1" spans="1:21">
      <c r="A396" s="6">
        <v>43303.3849305556</v>
      </c>
      <c r="B396" s="3">
        <v>85647</v>
      </c>
      <c r="C396" s="3">
        <v>746</v>
      </c>
      <c r="D396" s="1" t="s">
        <v>265</v>
      </c>
      <c r="E396" s="1" t="s">
        <v>1696</v>
      </c>
      <c r="F396" s="1" t="s">
        <v>1697</v>
      </c>
      <c r="G396" s="3">
        <v>9910852</v>
      </c>
      <c r="H396" s="1" t="s">
        <v>840</v>
      </c>
      <c r="I396" s="1" t="s">
        <v>746</v>
      </c>
      <c r="J396" s="1" t="s">
        <v>841</v>
      </c>
      <c r="K396" s="3">
        <v>1</v>
      </c>
      <c r="L396" s="3">
        <v>400</v>
      </c>
      <c r="M396" s="7">
        <v>43303</v>
      </c>
      <c r="N396" s="1" t="s">
        <v>724</v>
      </c>
      <c r="O396" s="1" t="s">
        <v>1352</v>
      </c>
      <c r="P396" s="1" t="s">
        <v>1698</v>
      </c>
      <c r="Q396" s="1" t="s">
        <v>844</v>
      </c>
      <c r="R396" s="1" t="s">
        <v>845</v>
      </c>
      <c r="S396" s="8">
        <v>633692</v>
      </c>
      <c r="T396" s="8">
        <v>466.65</v>
      </c>
      <c r="U396" s="1" t="s">
        <v>1354</v>
      </c>
    </row>
    <row r="397" s="1" customFormat="1" spans="1:21">
      <c r="A397" s="6">
        <v>43303.3846180556</v>
      </c>
      <c r="B397" s="3">
        <v>85648</v>
      </c>
      <c r="C397" s="3">
        <v>546</v>
      </c>
      <c r="D397" s="1" t="s">
        <v>280</v>
      </c>
      <c r="E397" s="1" t="s">
        <v>1699</v>
      </c>
      <c r="F397" s="1" t="s">
        <v>1700</v>
      </c>
      <c r="G397" s="3">
        <v>9910834</v>
      </c>
      <c r="H397" s="1" t="s">
        <v>741</v>
      </c>
      <c r="I397" s="1" t="s">
        <v>722</v>
      </c>
      <c r="J397" s="1" t="s">
        <v>742</v>
      </c>
      <c r="K397" s="3">
        <v>1</v>
      </c>
      <c r="L397" s="3">
        <v>200</v>
      </c>
      <c r="M397" s="7">
        <v>43303</v>
      </c>
      <c r="N397" s="1" t="s">
        <v>724</v>
      </c>
      <c r="O397" s="1" t="s">
        <v>779</v>
      </c>
      <c r="P397" s="1" t="s">
        <v>156</v>
      </c>
      <c r="Q397" s="1" t="s">
        <v>780</v>
      </c>
      <c r="R397" s="1" t="s">
        <v>744</v>
      </c>
      <c r="S397" s="8">
        <v>3491088</v>
      </c>
      <c r="T397" s="8">
        <v>249.56</v>
      </c>
      <c r="U397" s="1" t="s">
        <v>781</v>
      </c>
    </row>
    <row r="398" s="1" customFormat="1" spans="1:21">
      <c r="A398" s="6">
        <v>43303.382349537</v>
      </c>
      <c r="B398" s="3">
        <v>85645</v>
      </c>
      <c r="C398" s="3">
        <v>514</v>
      </c>
      <c r="D398" s="1" t="s">
        <v>250</v>
      </c>
      <c r="E398" s="1" t="s">
        <v>1701</v>
      </c>
      <c r="F398" s="1" t="s">
        <v>1702</v>
      </c>
      <c r="G398" s="3">
        <v>9910834</v>
      </c>
      <c r="H398" s="1" t="s">
        <v>741</v>
      </c>
      <c r="I398" s="1" t="s">
        <v>722</v>
      </c>
      <c r="J398" s="1" t="s">
        <v>742</v>
      </c>
      <c r="K398" s="3">
        <v>2</v>
      </c>
      <c r="L398" s="3">
        <v>400</v>
      </c>
      <c r="M398" s="7">
        <v>43303</v>
      </c>
      <c r="N398" s="1" t="s">
        <v>724</v>
      </c>
      <c r="O398" s="1" t="s">
        <v>1007</v>
      </c>
      <c r="P398" s="1" t="s">
        <v>1703</v>
      </c>
      <c r="Q398" s="1" t="s">
        <v>1009</v>
      </c>
      <c r="R398" s="1" t="s">
        <v>744</v>
      </c>
      <c r="S398" s="8">
        <v>759177</v>
      </c>
      <c r="T398" s="8">
        <v>402.69</v>
      </c>
      <c r="U398" s="1" t="s">
        <v>1010</v>
      </c>
    </row>
    <row r="399" s="1" customFormat="1" spans="1:21">
      <c r="A399" s="6">
        <v>43303.3810648148</v>
      </c>
      <c r="B399" s="3">
        <v>85646</v>
      </c>
      <c r="C399" s="3">
        <v>746</v>
      </c>
      <c r="D399" s="1" t="s">
        <v>265</v>
      </c>
      <c r="E399" s="1" t="s">
        <v>1704</v>
      </c>
      <c r="F399" s="1" t="s">
        <v>1705</v>
      </c>
      <c r="G399" s="3">
        <v>9910832</v>
      </c>
      <c r="H399" s="1" t="s">
        <v>730</v>
      </c>
      <c r="I399" s="1" t="s">
        <v>722</v>
      </c>
      <c r="J399" s="1" t="s">
        <v>723</v>
      </c>
      <c r="K399" s="3">
        <v>1</v>
      </c>
      <c r="L399" s="3">
        <v>200</v>
      </c>
      <c r="M399" s="7">
        <v>43303</v>
      </c>
      <c r="N399" s="1" t="s">
        <v>724</v>
      </c>
      <c r="O399" s="1" t="s">
        <v>1352</v>
      </c>
      <c r="P399" s="1" t="s">
        <v>156</v>
      </c>
      <c r="Q399" s="1" t="s">
        <v>844</v>
      </c>
      <c r="R399" s="1" t="s">
        <v>731</v>
      </c>
      <c r="S399" s="8">
        <v>835777</v>
      </c>
      <c r="T399" s="8">
        <v>695.59</v>
      </c>
      <c r="U399" s="1" t="s">
        <v>1354</v>
      </c>
    </row>
    <row r="400" s="1" customFormat="1" spans="1:21">
      <c r="A400" s="6">
        <v>43303.3799884259</v>
      </c>
      <c r="B400" s="3">
        <v>85642</v>
      </c>
      <c r="C400" s="3">
        <v>385</v>
      </c>
      <c r="D400" s="1" t="s">
        <v>248</v>
      </c>
      <c r="E400" s="1" t="s">
        <v>1706</v>
      </c>
      <c r="F400" s="1" t="s">
        <v>1707</v>
      </c>
      <c r="G400" s="3">
        <v>9910835</v>
      </c>
      <c r="H400" s="1" t="s">
        <v>745</v>
      </c>
      <c r="I400" s="1" t="s">
        <v>746</v>
      </c>
      <c r="J400" s="1" t="s">
        <v>723</v>
      </c>
      <c r="K400" s="3">
        <v>1</v>
      </c>
      <c r="L400" s="3">
        <v>400</v>
      </c>
      <c r="M400" s="7">
        <v>43303</v>
      </c>
      <c r="N400" s="1" t="s">
        <v>724</v>
      </c>
      <c r="O400" s="1" t="s">
        <v>920</v>
      </c>
      <c r="P400" s="1" t="s">
        <v>1708</v>
      </c>
      <c r="Q400" s="1" t="s">
        <v>922</v>
      </c>
      <c r="R400" s="1" t="s">
        <v>747</v>
      </c>
      <c r="S400" s="8">
        <v>711881</v>
      </c>
      <c r="T400" s="8">
        <v>451.55</v>
      </c>
      <c r="U400" s="1" t="s">
        <v>923</v>
      </c>
    </row>
    <row r="401" s="1" customFormat="1" spans="1:21">
      <c r="A401" s="6">
        <v>43303.3797453704</v>
      </c>
      <c r="B401" s="3">
        <v>85643</v>
      </c>
      <c r="C401" s="3">
        <v>307</v>
      </c>
      <c r="D401" s="1" t="s">
        <v>263</v>
      </c>
      <c r="E401" s="1" t="s">
        <v>1709</v>
      </c>
      <c r="F401" s="1" t="s">
        <v>1710</v>
      </c>
      <c r="G401" s="3">
        <v>9910835</v>
      </c>
      <c r="H401" s="1" t="s">
        <v>745</v>
      </c>
      <c r="I401" s="1" t="s">
        <v>746</v>
      </c>
      <c r="J401" s="1" t="s">
        <v>723</v>
      </c>
      <c r="K401" s="3">
        <v>1</v>
      </c>
      <c r="L401" s="3">
        <v>400</v>
      </c>
      <c r="M401" s="7">
        <v>43303</v>
      </c>
      <c r="N401" s="1" t="s">
        <v>724</v>
      </c>
      <c r="O401" s="1" t="s">
        <v>1711</v>
      </c>
      <c r="P401" s="1" t="s">
        <v>1712</v>
      </c>
      <c r="Q401" s="1" t="s">
        <v>1713</v>
      </c>
      <c r="R401" s="1" t="s">
        <v>747</v>
      </c>
      <c r="S401" s="8">
        <v>3488455</v>
      </c>
      <c r="T401" s="8">
        <v>755.08</v>
      </c>
      <c r="U401" s="1" t="s">
        <v>1714</v>
      </c>
    </row>
    <row r="402" s="1" customFormat="1" spans="1:21">
      <c r="A402" s="6">
        <v>43303.3791898148</v>
      </c>
      <c r="B402" s="3">
        <v>85644</v>
      </c>
      <c r="C402" s="3">
        <v>514</v>
      </c>
      <c r="D402" s="1" t="s">
        <v>250</v>
      </c>
      <c r="E402" s="1" t="s">
        <v>1715</v>
      </c>
      <c r="F402" s="1" t="s">
        <v>1716</v>
      </c>
      <c r="G402" s="3">
        <v>9910852</v>
      </c>
      <c r="H402" s="1" t="s">
        <v>840</v>
      </c>
      <c r="I402" s="1" t="s">
        <v>746</v>
      </c>
      <c r="J402" s="1" t="s">
        <v>841</v>
      </c>
      <c r="K402" s="3">
        <v>1</v>
      </c>
      <c r="L402" s="3">
        <v>400</v>
      </c>
      <c r="M402" s="7">
        <v>43303</v>
      </c>
      <c r="N402" s="1" t="s">
        <v>724</v>
      </c>
      <c r="O402" s="1" t="s">
        <v>1007</v>
      </c>
      <c r="P402" s="1" t="s">
        <v>1717</v>
      </c>
      <c r="Q402" s="1" t="s">
        <v>1009</v>
      </c>
      <c r="R402" s="1" t="s">
        <v>845</v>
      </c>
      <c r="S402" s="8">
        <v>681018</v>
      </c>
      <c r="T402" s="8">
        <v>419.68</v>
      </c>
      <c r="U402" s="1" t="s">
        <v>1010</v>
      </c>
    </row>
    <row r="403" s="1" customFormat="1" spans="1:21">
      <c r="A403" s="6">
        <v>43303.3784375</v>
      </c>
      <c r="B403" s="3">
        <v>85802</v>
      </c>
      <c r="C403" s="3">
        <v>578</v>
      </c>
      <c r="D403" s="1" t="s">
        <v>237</v>
      </c>
      <c r="E403" s="1" t="s">
        <v>764</v>
      </c>
      <c r="F403" s="1" t="s">
        <v>765</v>
      </c>
      <c r="G403" s="3">
        <v>9910832</v>
      </c>
      <c r="H403" s="1" t="s">
        <v>730</v>
      </c>
      <c r="I403" s="1" t="s">
        <v>722</v>
      </c>
      <c r="J403" s="1" t="s">
        <v>723</v>
      </c>
      <c r="K403" s="3">
        <v>2</v>
      </c>
      <c r="L403" s="3">
        <v>400</v>
      </c>
      <c r="M403" s="7">
        <v>43303</v>
      </c>
      <c r="N403" s="1" t="s">
        <v>724</v>
      </c>
      <c r="O403" s="1" t="s">
        <v>768</v>
      </c>
      <c r="P403" s="1" t="s">
        <v>769</v>
      </c>
      <c r="Q403" s="1" t="s">
        <v>770</v>
      </c>
      <c r="R403" s="1" t="s">
        <v>731</v>
      </c>
      <c r="S403" s="8">
        <v>548021</v>
      </c>
      <c r="T403" s="8">
        <v>5883.4</v>
      </c>
      <c r="U403" s="1" t="s">
        <v>772</v>
      </c>
    </row>
    <row r="404" s="1" customFormat="1" spans="1:21">
      <c r="A404" s="6">
        <v>43303.3747916667</v>
      </c>
      <c r="B404" s="3">
        <v>85623</v>
      </c>
      <c r="C404" s="3">
        <v>718</v>
      </c>
      <c r="D404" s="1" t="s">
        <v>273</v>
      </c>
      <c r="E404" s="1" t="s">
        <v>1718</v>
      </c>
      <c r="F404" s="1" t="s">
        <v>1719</v>
      </c>
      <c r="G404" s="3">
        <v>9910852</v>
      </c>
      <c r="H404" s="1" t="s">
        <v>840</v>
      </c>
      <c r="I404" s="1" t="s">
        <v>746</v>
      </c>
      <c r="J404" s="1" t="s">
        <v>841</v>
      </c>
      <c r="K404" s="3">
        <v>1</v>
      </c>
      <c r="L404" s="3">
        <v>400</v>
      </c>
      <c r="M404" s="7">
        <v>43303</v>
      </c>
      <c r="N404" s="1" t="s">
        <v>724</v>
      </c>
      <c r="O404" s="1" t="s">
        <v>966</v>
      </c>
      <c r="P404" s="1" t="s">
        <v>1720</v>
      </c>
      <c r="Q404" s="1" t="s">
        <v>968</v>
      </c>
      <c r="R404" s="1" t="s">
        <v>845</v>
      </c>
      <c r="S404" s="8">
        <v>577669</v>
      </c>
      <c r="T404" s="8">
        <v>601.59</v>
      </c>
      <c r="U404" s="1" t="s">
        <v>969</v>
      </c>
    </row>
    <row r="405" s="1" customFormat="1" spans="1:21">
      <c r="A405" s="6">
        <v>43303.3743518519</v>
      </c>
      <c r="B405" s="3">
        <v>85862</v>
      </c>
      <c r="C405" s="3">
        <v>517</v>
      </c>
      <c r="D405" s="1" t="s">
        <v>303</v>
      </c>
      <c r="E405" s="1" t="s">
        <v>1721</v>
      </c>
      <c r="F405" s="1" t="s">
        <v>1722</v>
      </c>
      <c r="G405" s="3">
        <v>9910834</v>
      </c>
      <c r="H405" s="1" t="s">
        <v>741</v>
      </c>
      <c r="I405" s="1" t="s">
        <v>722</v>
      </c>
      <c r="J405" s="1" t="s">
        <v>742</v>
      </c>
      <c r="K405" s="3">
        <v>1</v>
      </c>
      <c r="L405" s="3">
        <v>200</v>
      </c>
      <c r="M405" s="7">
        <v>43303</v>
      </c>
      <c r="N405" s="1" t="s">
        <v>724</v>
      </c>
      <c r="O405" s="1" t="s">
        <v>1723</v>
      </c>
      <c r="P405" s="1" t="s">
        <v>1724</v>
      </c>
      <c r="Q405" s="1" t="s">
        <v>1725</v>
      </c>
      <c r="R405" s="1" t="s">
        <v>744</v>
      </c>
      <c r="S405" s="8">
        <v>4412719</v>
      </c>
      <c r="T405" s="8">
        <v>347.08</v>
      </c>
      <c r="U405" s="1" t="s">
        <v>1726</v>
      </c>
    </row>
    <row r="406" s="1" customFormat="1" spans="1:21">
      <c r="A406" s="6">
        <v>43303.3707986111</v>
      </c>
      <c r="B406" s="3">
        <v>85622</v>
      </c>
      <c r="C406" s="3">
        <v>718</v>
      </c>
      <c r="D406" s="1" t="s">
        <v>273</v>
      </c>
      <c r="E406" s="1" t="s">
        <v>1718</v>
      </c>
      <c r="F406" s="1" t="s">
        <v>1719</v>
      </c>
      <c r="G406" s="3">
        <v>9910833</v>
      </c>
      <c r="H406" s="1" t="s">
        <v>721</v>
      </c>
      <c r="I406" s="1" t="s">
        <v>722</v>
      </c>
      <c r="J406" s="1" t="s">
        <v>723</v>
      </c>
      <c r="K406" s="3">
        <v>1</v>
      </c>
      <c r="L406" s="3">
        <v>200</v>
      </c>
      <c r="M406" s="7">
        <v>43303</v>
      </c>
      <c r="N406" s="1" t="s">
        <v>724</v>
      </c>
      <c r="O406" s="1" t="s">
        <v>966</v>
      </c>
      <c r="P406" s="1" t="s">
        <v>1720</v>
      </c>
      <c r="Q406" s="1" t="s">
        <v>968</v>
      </c>
      <c r="R406" s="1" t="s">
        <v>728</v>
      </c>
      <c r="S406" s="8">
        <v>577669</v>
      </c>
      <c r="T406" s="8">
        <v>601.59</v>
      </c>
      <c r="U406" s="1" t="s">
        <v>969</v>
      </c>
    </row>
    <row r="407" s="1" customFormat="1" spans="1:21">
      <c r="A407" s="6">
        <v>43303.3668634259</v>
      </c>
      <c r="B407" s="3">
        <v>85602</v>
      </c>
      <c r="C407" s="3">
        <v>594</v>
      </c>
      <c r="D407" s="1" t="s">
        <v>308</v>
      </c>
      <c r="E407" s="1" t="s">
        <v>1727</v>
      </c>
      <c r="F407" s="1" t="s">
        <v>1728</v>
      </c>
      <c r="G407" s="3">
        <v>9910833</v>
      </c>
      <c r="H407" s="1" t="s">
        <v>721</v>
      </c>
      <c r="I407" s="1" t="s">
        <v>722</v>
      </c>
      <c r="J407" s="1" t="s">
        <v>723</v>
      </c>
      <c r="K407" s="3">
        <v>1</v>
      </c>
      <c r="L407" s="3">
        <v>200</v>
      </c>
      <c r="M407" s="7">
        <v>43303</v>
      </c>
      <c r="N407" s="1" t="s">
        <v>724</v>
      </c>
      <c r="O407" s="1" t="s">
        <v>1729</v>
      </c>
      <c r="P407" s="1" t="s">
        <v>1730</v>
      </c>
      <c r="Q407" s="1" t="s">
        <v>1371</v>
      </c>
      <c r="R407" s="1" t="s">
        <v>728</v>
      </c>
      <c r="S407" s="8">
        <v>924531</v>
      </c>
      <c r="T407" s="8">
        <v>321.5</v>
      </c>
      <c r="U407" s="1" t="s">
        <v>1731</v>
      </c>
    </row>
    <row r="408" s="1" customFormat="1" spans="1:21">
      <c r="A408" s="6">
        <v>43303.360162037</v>
      </c>
      <c r="B408" s="3">
        <v>85585</v>
      </c>
      <c r="C408" s="3">
        <v>733</v>
      </c>
      <c r="D408" s="1" t="s">
        <v>294</v>
      </c>
      <c r="E408" s="1" t="s">
        <v>1732</v>
      </c>
      <c r="F408" s="1" t="s">
        <v>1733</v>
      </c>
      <c r="G408" s="3">
        <v>9910833</v>
      </c>
      <c r="H408" s="1" t="s">
        <v>721</v>
      </c>
      <c r="I408" s="1" t="s">
        <v>722</v>
      </c>
      <c r="J408" s="1" t="s">
        <v>723</v>
      </c>
      <c r="K408" s="3">
        <v>1</v>
      </c>
      <c r="L408" s="3">
        <v>200</v>
      </c>
      <c r="M408" s="7">
        <v>43303</v>
      </c>
      <c r="N408" s="1" t="s">
        <v>724</v>
      </c>
      <c r="O408" s="1" t="s">
        <v>1405</v>
      </c>
      <c r="P408" s="1" t="s">
        <v>156</v>
      </c>
      <c r="Q408" s="1" t="s">
        <v>1406</v>
      </c>
      <c r="R408" s="1" t="s">
        <v>728</v>
      </c>
      <c r="S408" s="8">
        <v>3445047</v>
      </c>
      <c r="T408" s="8">
        <v>1371.95</v>
      </c>
      <c r="U408" s="1" t="s">
        <v>1407</v>
      </c>
    </row>
    <row r="409" s="1" customFormat="1" spans="1:21">
      <c r="A409" s="6">
        <v>43303.3596759259</v>
      </c>
      <c r="B409" s="3">
        <v>85584</v>
      </c>
      <c r="C409" s="3">
        <v>514</v>
      </c>
      <c r="D409" s="1" t="s">
        <v>250</v>
      </c>
      <c r="E409" s="1" t="s">
        <v>1734</v>
      </c>
      <c r="F409" s="1" t="s">
        <v>1735</v>
      </c>
      <c r="G409" s="3">
        <v>9910832</v>
      </c>
      <c r="H409" s="1" t="s">
        <v>730</v>
      </c>
      <c r="I409" s="1" t="s">
        <v>722</v>
      </c>
      <c r="J409" s="1" t="s">
        <v>723</v>
      </c>
      <c r="K409" s="3">
        <v>1</v>
      </c>
      <c r="L409" s="3">
        <v>200</v>
      </c>
      <c r="M409" s="7">
        <v>43303</v>
      </c>
      <c r="N409" s="1" t="s">
        <v>724</v>
      </c>
      <c r="O409" s="1" t="s">
        <v>1007</v>
      </c>
      <c r="P409" s="1" t="s">
        <v>1736</v>
      </c>
      <c r="Q409" s="1" t="s">
        <v>1009</v>
      </c>
      <c r="R409" s="1" t="s">
        <v>731</v>
      </c>
      <c r="S409" s="8">
        <v>747309</v>
      </c>
      <c r="T409" s="8">
        <v>206.77</v>
      </c>
      <c r="U409" s="1" t="s">
        <v>1010</v>
      </c>
    </row>
    <row r="410" s="1" customFormat="1" spans="1:21">
      <c r="A410" s="6">
        <v>43303.3500810185</v>
      </c>
      <c r="B410" s="3">
        <v>85583</v>
      </c>
      <c r="C410" s="3">
        <v>515</v>
      </c>
      <c r="D410" s="1" t="s">
        <v>243</v>
      </c>
      <c r="E410" s="1" t="s">
        <v>1737</v>
      </c>
      <c r="F410" s="1" t="s">
        <v>1738</v>
      </c>
      <c r="G410" s="3">
        <v>9910892</v>
      </c>
      <c r="H410" s="1" t="s">
        <v>787</v>
      </c>
      <c r="I410" s="1" t="s">
        <v>788</v>
      </c>
      <c r="J410" s="1" t="s">
        <v>789</v>
      </c>
      <c r="K410" s="3">
        <v>1</v>
      </c>
      <c r="L410" s="3">
        <v>1000</v>
      </c>
      <c r="M410" s="7">
        <v>43303</v>
      </c>
      <c r="N410" s="1" t="s">
        <v>724</v>
      </c>
      <c r="O410" s="1" t="s">
        <v>775</v>
      </c>
      <c r="P410" s="1" t="s">
        <v>156</v>
      </c>
      <c r="Q410" s="1" t="s">
        <v>776</v>
      </c>
      <c r="R410" s="1" t="s">
        <v>792</v>
      </c>
      <c r="S410" s="8">
        <v>395805</v>
      </c>
      <c r="T410" s="8">
        <v>2041.16</v>
      </c>
      <c r="U410" s="1" t="s">
        <v>777</v>
      </c>
    </row>
    <row r="411" s="1" customFormat="1" spans="1:21">
      <c r="A411" s="6">
        <v>43303.3422916667</v>
      </c>
      <c r="B411" s="3">
        <v>85582</v>
      </c>
      <c r="C411" s="3">
        <v>514</v>
      </c>
      <c r="D411" s="1" t="s">
        <v>250</v>
      </c>
      <c r="E411" s="1" t="s">
        <v>1739</v>
      </c>
      <c r="F411" s="1" t="s">
        <v>1740</v>
      </c>
      <c r="G411" s="3">
        <v>9910832</v>
      </c>
      <c r="H411" s="1" t="s">
        <v>730</v>
      </c>
      <c r="I411" s="1" t="s">
        <v>722</v>
      </c>
      <c r="J411" s="1" t="s">
        <v>723</v>
      </c>
      <c r="K411" s="3">
        <v>1</v>
      </c>
      <c r="L411" s="3">
        <v>200</v>
      </c>
      <c r="M411" s="7">
        <v>43303</v>
      </c>
      <c r="N411" s="1" t="s">
        <v>724</v>
      </c>
      <c r="O411" s="1" t="s">
        <v>1007</v>
      </c>
      <c r="P411" s="1" t="s">
        <v>1741</v>
      </c>
      <c r="Q411" s="1" t="s">
        <v>1009</v>
      </c>
      <c r="R411" s="1" t="s">
        <v>731</v>
      </c>
      <c r="S411" s="8">
        <v>747045</v>
      </c>
      <c r="T411" s="8">
        <v>379.1</v>
      </c>
      <c r="U411" s="1" t="s">
        <v>1010</v>
      </c>
    </row>
    <row r="412" s="1" customFormat="1" spans="1:21">
      <c r="A412" s="6">
        <v>43302.9243287037</v>
      </c>
      <c r="B412" s="3">
        <v>85543</v>
      </c>
      <c r="C412" s="3">
        <v>515</v>
      </c>
      <c r="D412" s="1" t="s">
        <v>243</v>
      </c>
      <c r="E412" s="1" t="s">
        <v>1742</v>
      </c>
      <c r="F412" s="1" t="s">
        <v>1743</v>
      </c>
      <c r="G412" s="3">
        <v>9910834</v>
      </c>
      <c r="H412" s="1" t="s">
        <v>741</v>
      </c>
      <c r="I412" s="1" t="s">
        <v>722</v>
      </c>
      <c r="J412" s="1" t="s">
        <v>742</v>
      </c>
      <c r="K412" s="3">
        <v>1</v>
      </c>
      <c r="L412" s="3">
        <v>200</v>
      </c>
      <c r="M412" s="7">
        <v>43302</v>
      </c>
      <c r="N412" s="1" t="s">
        <v>724</v>
      </c>
      <c r="O412" s="1" t="s">
        <v>775</v>
      </c>
      <c r="P412" s="1" t="s">
        <v>156</v>
      </c>
      <c r="Q412" s="1" t="s">
        <v>776</v>
      </c>
      <c r="R412" s="1" t="s">
        <v>744</v>
      </c>
      <c r="S412" s="8">
        <v>431456</v>
      </c>
      <c r="T412" s="8">
        <v>789.46</v>
      </c>
      <c r="U412" s="1" t="s">
        <v>777</v>
      </c>
    </row>
    <row r="413" s="1" customFormat="1" spans="1:21">
      <c r="A413" s="6">
        <v>43302.9083912037</v>
      </c>
      <c r="B413" s="3">
        <v>85542</v>
      </c>
      <c r="C413" s="3">
        <v>515</v>
      </c>
      <c r="D413" s="1" t="s">
        <v>243</v>
      </c>
      <c r="E413" s="1" t="s">
        <v>1744</v>
      </c>
      <c r="F413" s="1" t="s">
        <v>1745</v>
      </c>
      <c r="G413" s="3">
        <v>9910832</v>
      </c>
      <c r="H413" s="1" t="s">
        <v>730</v>
      </c>
      <c r="I413" s="1" t="s">
        <v>722</v>
      </c>
      <c r="J413" s="1" t="s">
        <v>723</v>
      </c>
      <c r="K413" s="3">
        <v>1</v>
      </c>
      <c r="L413" s="3">
        <v>200</v>
      </c>
      <c r="M413" s="7">
        <v>43302</v>
      </c>
      <c r="N413" s="1" t="s">
        <v>724</v>
      </c>
      <c r="O413" s="1" t="s">
        <v>775</v>
      </c>
      <c r="P413" s="1" t="s">
        <v>156</v>
      </c>
      <c r="Q413" s="1" t="s">
        <v>776</v>
      </c>
      <c r="R413" s="1" t="s">
        <v>731</v>
      </c>
      <c r="S413" s="8">
        <v>3231275</v>
      </c>
      <c r="T413" s="8">
        <v>261.96</v>
      </c>
      <c r="U413" s="1" t="s">
        <v>777</v>
      </c>
    </row>
    <row r="414" s="1" customFormat="1" spans="1:21">
      <c r="A414" s="6">
        <v>43302.9077314815</v>
      </c>
      <c r="B414" s="3">
        <v>85541</v>
      </c>
      <c r="C414" s="3">
        <v>371</v>
      </c>
      <c r="D414" s="1" t="s">
        <v>270</v>
      </c>
      <c r="E414" s="1" t="s">
        <v>1746</v>
      </c>
      <c r="F414" s="1" t="s">
        <v>1747</v>
      </c>
      <c r="G414" s="3">
        <v>9910834</v>
      </c>
      <c r="H414" s="1" t="s">
        <v>741</v>
      </c>
      <c r="I414" s="1" t="s">
        <v>722</v>
      </c>
      <c r="J414" s="1" t="s">
        <v>742</v>
      </c>
      <c r="K414" s="3">
        <v>1</v>
      </c>
      <c r="L414" s="3">
        <v>200</v>
      </c>
      <c r="M414" s="7">
        <v>43302</v>
      </c>
      <c r="N414" s="1" t="s">
        <v>1025</v>
      </c>
      <c r="O414" s="1" t="s">
        <v>725</v>
      </c>
      <c r="P414" s="1" t="s">
        <v>1748</v>
      </c>
      <c r="Q414" s="1" t="s">
        <v>727</v>
      </c>
      <c r="R414" s="1" t="s">
        <v>744</v>
      </c>
      <c r="S414" s="8">
        <v>86032</v>
      </c>
      <c r="T414" s="8">
        <v>642.19</v>
      </c>
      <c r="U414" s="1" t="s">
        <v>729</v>
      </c>
    </row>
    <row r="415" s="1" customFormat="1" spans="1:21">
      <c r="A415" s="6">
        <v>43302.9070138889</v>
      </c>
      <c r="B415" s="3">
        <v>85540</v>
      </c>
      <c r="C415" s="3">
        <v>371</v>
      </c>
      <c r="D415" s="1" t="s">
        <v>270</v>
      </c>
      <c r="E415" s="1" t="s">
        <v>1746</v>
      </c>
      <c r="F415" s="1" t="s">
        <v>1747</v>
      </c>
      <c r="G415" s="3">
        <v>9910833</v>
      </c>
      <c r="H415" s="1" t="s">
        <v>721</v>
      </c>
      <c r="I415" s="1" t="s">
        <v>722</v>
      </c>
      <c r="J415" s="1" t="s">
        <v>723</v>
      </c>
      <c r="K415" s="3">
        <v>1</v>
      </c>
      <c r="L415" s="3">
        <v>200</v>
      </c>
      <c r="M415" s="7">
        <v>43302</v>
      </c>
      <c r="N415" s="1" t="s">
        <v>1025</v>
      </c>
      <c r="O415" s="1" t="s">
        <v>725</v>
      </c>
      <c r="P415" s="1" t="s">
        <v>1749</v>
      </c>
      <c r="Q415" s="1" t="s">
        <v>727</v>
      </c>
      <c r="R415" s="1" t="s">
        <v>728</v>
      </c>
      <c r="S415" s="8">
        <v>86032</v>
      </c>
      <c r="T415" s="8">
        <v>642.19</v>
      </c>
      <c r="U415" s="1" t="s">
        <v>729</v>
      </c>
    </row>
    <row r="416" s="1" customFormat="1" spans="1:21">
      <c r="A416" s="6">
        <v>43302.905787037</v>
      </c>
      <c r="B416" s="3">
        <v>85538</v>
      </c>
      <c r="C416" s="3">
        <v>732</v>
      </c>
      <c r="D416" s="1" t="s">
        <v>284</v>
      </c>
      <c r="E416" s="1" t="s">
        <v>1750</v>
      </c>
      <c r="F416" s="1" t="s">
        <v>1751</v>
      </c>
      <c r="G416" s="3">
        <v>9910834</v>
      </c>
      <c r="H416" s="1" t="s">
        <v>741</v>
      </c>
      <c r="I416" s="1" t="s">
        <v>722</v>
      </c>
      <c r="J416" s="1" t="s">
        <v>742</v>
      </c>
      <c r="K416" s="3">
        <v>1</v>
      </c>
      <c r="L416" s="3">
        <v>200</v>
      </c>
      <c r="M416" s="7">
        <v>43302</v>
      </c>
      <c r="N416" s="1" t="s">
        <v>724</v>
      </c>
      <c r="O416" s="1" t="s">
        <v>1752</v>
      </c>
      <c r="P416" s="1" t="s">
        <v>1753</v>
      </c>
      <c r="Q416" s="1" t="s">
        <v>810</v>
      </c>
      <c r="R416" s="1" t="s">
        <v>744</v>
      </c>
      <c r="S416" s="8">
        <v>788309</v>
      </c>
      <c r="T416" s="8">
        <v>231.52</v>
      </c>
      <c r="U416" s="1" t="s">
        <v>1754</v>
      </c>
    </row>
    <row r="417" s="1" customFormat="1" spans="1:21">
      <c r="A417" s="6">
        <v>43302.9042476852</v>
      </c>
      <c r="B417" s="3">
        <v>85536</v>
      </c>
      <c r="C417" s="3">
        <v>56</v>
      </c>
      <c r="D417" s="1" t="s">
        <v>245</v>
      </c>
      <c r="E417" s="1" t="s">
        <v>1755</v>
      </c>
      <c r="F417" s="1" t="s">
        <v>1756</v>
      </c>
      <c r="G417" s="3">
        <v>9910833</v>
      </c>
      <c r="H417" s="1" t="s">
        <v>721</v>
      </c>
      <c r="I417" s="1" t="s">
        <v>722</v>
      </c>
      <c r="J417" s="1" t="s">
        <v>723</v>
      </c>
      <c r="K417" s="3">
        <v>1</v>
      </c>
      <c r="L417" s="3">
        <v>200</v>
      </c>
      <c r="M417" s="7">
        <v>43302</v>
      </c>
      <c r="N417" s="1" t="s">
        <v>724</v>
      </c>
      <c r="O417" s="1" t="s">
        <v>796</v>
      </c>
      <c r="P417" s="1" t="s">
        <v>1757</v>
      </c>
      <c r="Q417" s="1" t="s">
        <v>798</v>
      </c>
      <c r="R417" s="1" t="s">
        <v>728</v>
      </c>
      <c r="S417" s="8">
        <v>36069</v>
      </c>
      <c r="T417" s="8">
        <v>278.66</v>
      </c>
      <c r="U417" s="1" t="s">
        <v>799</v>
      </c>
    </row>
    <row r="418" s="1" customFormat="1" spans="1:21">
      <c r="A418" s="6">
        <v>43302.8984375</v>
      </c>
      <c r="B418" s="3">
        <v>85535</v>
      </c>
      <c r="C418" s="3">
        <v>56</v>
      </c>
      <c r="D418" s="1" t="s">
        <v>245</v>
      </c>
      <c r="E418" s="1" t="s">
        <v>1758</v>
      </c>
      <c r="F418" s="1" t="s">
        <v>1759</v>
      </c>
      <c r="G418" s="3">
        <v>9910852</v>
      </c>
      <c r="H418" s="1" t="s">
        <v>840</v>
      </c>
      <c r="I418" s="1" t="s">
        <v>746</v>
      </c>
      <c r="J418" s="1" t="s">
        <v>841</v>
      </c>
      <c r="K418" s="3">
        <v>1</v>
      </c>
      <c r="L418" s="3">
        <v>400</v>
      </c>
      <c r="M418" s="7">
        <v>43302</v>
      </c>
      <c r="N418" s="1" t="s">
        <v>724</v>
      </c>
      <c r="O418" s="1" t="s">
        <v>796</v>
      </c>
      <c r="P418" s="1" t="s">
        <v>1760</v>
      </c>
      <c r="Q418" s="1" t="s">
        <v>798</v>
      </c>
      <c r="R418" s="1" t="s">
        <v>845</v>
      </c>
      <c r="S418" s="8">
        <v>60471</v>
      </c>
      <c r="T418" s="8">
        <v>422.4</v>
      </c>
      <c r="U418" s="1" t="s">
        <v>799</v>
      </c>
    </row>
    <row r="419" s="1" customFormat="1" spans="1:21">
      <c r="A419" s="6">
        <v>43302.8955324074</v>
      </c>
      <c r="B419" s="3">
        <v>85534</v>
      </c>
      <c r="C419" s="3">
        <v>514</v>
      </c>
      <c r="D419" s="1" t="s">
        <v>250</v>
      </c>
      <c r="E419" s="1" t="s">
        <v>1761</v>
      </c>
      <c r="F419" s="1" t="s">
        <v>1762</v>
      </c>
      <c r="G419" s="3">
        <v>9910834</v>
      </c>
      <c r="H419" s="1" t="s">
        <v>741</v>
      </c>
      <c r="I419" s="1" t="s">
        <v>722</v>
      </c>
      <c r="J419" s="1" t="s">
        <v>742</v>
      </c>
      <c r="K419" s="3">
        <v>1</v>
      </c>
      <c r="L419" s="3">
        <v>200</v>
      </c>
      <c r="M419" s="7">
        <v>43302</v>
      </c>
      <c r="N419" s="1" t="s">
        <v>724</v>
      </c>
      <c r="O419" s="1" t="s">
        <v>1007</v>
      </c>
      <c r="P419" s="1" t="s">
        <v>1763</v>
      </c>
      <c r="Q419" s="1" t="s">
        <v>1009</v>
      </c>
      <c r="R419" s="1" t="s">
        <v>744</v>
      </c>
      <c r="S419" s="8">
        <v>680692</v>
      </c>
      <c r="T419" s="8">
        <v>892.96</v>
      </c>
      <c r="U419" s="1" t="s">
        <v>1010</v>
      </c>
    </row>
    <row r="420" s="1" customFormat="1" spans="1:21">
      <c r="A420" s="6">
        <v>43302.8942476852</v>
      </c>
      <c r="B420" s="3">
        <v>85533</v>
      </c>
      <c r="C420" s="3">
        <v>712</v>
      </c>
      <c r="D420" s="1" t="s">
        <v>249</v>
      </c>
      <c r="E420" s="1" t="s">
        <v>1764</v>
      </c>
      <c r="F420" s="1" t="s">
        <v>1765</v>
      </c>
      <c r="G420" s="3">
        <v>9910834</v>
      </c>
      <c r="H420" s="1" t="s">
        <v>741</v>
      </c>
      <c r="I420" s="1" t="s">
        <v>722</v>
      </c>
      <c r="J420" s="1" t="s">
        <v>742</v>
      </c>
      <c r="K420" s="3">
        <v>3</v>
      </c>
      <c r="L420" s="3">
        <v>600</v>
      </c>
      <c r="M420" s="7">
        <v>43302</v>
      </c>
      <c r="N420" s="1" t="s">
        <v>724</v>
      </c>
      <c r="O420" s="1" t="s">
        <v>947</v>
      </c>
      <c r="P420" s="1" t="s">
        <v>1766</v>
      </c>
      <c r="Q420" s="1" t="s">
        <v>949</v>
      </c>
      <c r="R420" s="1" t="s">
        <v>744</v>
      </c>
      <c r="S420" s="8">
        <v>558713</v>
      </c>
      <c r="T420" s="8">
        <v>632.94</v>
      </c>
      <c r="U420" s="1" t="s">
        <v>950</v>
      </c>
    </row>
    <row r="421" s="1" customFormat="1" spans="1:21">
      <c r="A421" s="6">
        <v>43302.892337963</v>
      </c>
      <c r="B421" s="3">
        <v>85531</v>
      </c>
      <c r="C421" s="3">
        <v>747</v>
      </c>
      <c r="D421" s="1" t="s">
        <v>255</v>
      </c>
      <c r="E421" s="1" t="s">
        <v>1767</v>
      </c>
      <c r="F421" s="1" t="s">
        <v>1768</v>
      </c>
      <c r="G421" s="3">
        <v>9910832</v>
      </c>
      <c r="H421" s="1" t="s">
        <v>730</v>
      </c>
      <c r="I421" s="1" t="s">
        <v>722</v>
      </c>
      <c r="J421" s="1" t="s">
        <v>723</v>
      </c>
      <c r="K421" s="3">
        <v>2</v>
      </c>
      <c r="L421" s="3">
        <v>400</v>
      </c>
      <c r="M421" s="7">
        <v>43302</v>
      </c>
      <c r="N421" s="1" t="s">
        <v>724</v>
      </c>
      <c r="O421" s="1" t="s">
        <v>1315</v>
      </c>
      <c r="P421" s="1" t="s">
        <v>156</v>
      </c>
      <c r="Q421" s="1" t="s">
        <v>1316</v>
      </c>
      <c r="R421" s="1" t="s">
        <v>731</v>
      </c>
      <c r="S421" s="8">
        <v>3642633</v>
      </c>
      <c r="T421" s="8">
        <v>2626.19</v>
      </c>
      <c r="U421" s="1" t="s">
        <v>1317</v>
      </c>
    </row>
    <row r="422" s="1" customFormat="1" spans="1:21">
      <c r="A422" s="6">
        <v>43302.8914467593</v>
      </c>
      <c r="B422" s="3">
        <v>85530</v>
      </c>
      <c r="C422" s="3">
        <v>747</v>
      </c>
      <c r="D422" s="1" t="s">
        <v>255</v>
      </c>
      <c r="E422" s="1" t="s">
        <v>1767</v>
      </c>
      <c r="F422" s="1" t="s">
        <v>1768</v>
      </c>
      <c r="G422" s="3">
        <v>9910833</v>
      </c>
      <c r="H422" s="1" t="s">
        <v>721</v>
      </c>
      <c r="I422" s="1" t="s">
        <v>722</v>
      </c>
      <c r="J422" s="1" t="s">
        <v>723</v>
      </c>
      <c r="K422" s="3">
        <v>4</v>
      </c>
      <c r="L422" s="3">
        <v>800</v>
      </c>
      <c r="M422" s="7">
        <v>43302</v>
      </c>
      <c r="N422" s="1" t="s">
        <v>724</v>
      </c>
      <c r="O422" s="1" t="s">
        <v>1315</v>
      </c>
      <c r="P422" s="1" t="s">
        <v>156</v>
      </c>
      <c r="Q422" s="1" t="s">
        <v>1316</v>
      </c>
      <c r="R422" s="1" t="s">
        <v>728</v>
      </c>
      <c r="S422" s="8">
        <v>3642633</v>
      </c>
      <c r="T422" s="8">
        <v>2626.19</v>
      </c>
      <c r="U422" s="1" t="s">
        <v>1317</v>
      </c>
    </row>
    <row r="423" s="1" customFormat="1" spans="1:21">
      <c r="A423" s="6">
        <v>43302.8885532407</v>
      </c>
      <c r="B423" s="3">
        <v>85532</v>
      </c>
      <c r="C423" s="3">
        <v>341</v>
      </c>
      <c r="D423" s="1" t="s">
        <v>253</v>
      </c>
      <c r="E423" s="1" t="s">
        <v>1769</v>
      </c>
      <c r="F423" s="1" t="s">
        <v>1770</v>
      </c>
      <c r="G423" s="3">
        <v>9910833</v>
      </c>
      <c r="H423" s="1" t="s">
        <v>721</v>
      </c>
      <c r="I423" s="1" t="s">
        <v>722</v>
      </c>
      <c r="J423" s="1" t="s">
        <v>723</v>
      </c>
      <c r="K423" s="3">
        <v>1</v>
      </c>
      <c r="L423" s="3">
        <v>200</v>
      </c>
      <c r="M423" s="7">
        <v>43302</v>
      </c>
      <c r="N423" s="1" t="s">
        <v>724</v>
      </c>
      <c r="O423" s="1" t="s">
        <v>1357</v>
      </c>
      <c r="P423" s="1" t="s">
        <v>156</v>
      </c>
      <c r="Q423" s="1" t="s">
        <v>1091</v>
      </c>
      <c r="R423" s="1" t="s">
        <v>728</v>
      </c>
      <c r="S423" s="8">
        <v>39327</v>
      </c>
      <c r="T423" s="8">
        <v>245.69</v>
      </c>
      <c r="U423" s="1" t="s">
        <v>1358</v>
      </c>
    </row>
    <row r="424" s="1" customFormat="1" spans="1:21">
      <c r="A424" s="6">
        <v>43302.887974537</v>
      </c>
      <c r="B424" s="3">
        <v>85528</v>
      </c>
      <c r="C424" s="3">
        <v>747</v>
      </c>
      <c r="D424" s="1" t="s">
        <v>255</v>
      </c>
      <c r="E424" s="1" t="s">
        <v>1767</v>
      </c>
      <c r="F424" s="1" t="s">
        <v>1768</v>
      </c>
      <c r="G424" s="3">
        <v>9910852</v>
      </c>
      <c r="H424" s="1" t="s">
        <v>840</v>
      </c>
      <c r="I424" s="1" t="s">
        <v>746</v>
      </c>
      <c r="J424" s="1" t="s">
        <v>841</v>
      </c>
      <c r="K424" s="3">
        <v>1</v>
      </c>
      <c r="L424" s="3">
        <v>400</v>
      </c>
      <c r="M424" s="7">
        <v>43302</v>
      </c>
      <c r="N424" s="1" t="s">
        <v>724</v>
      </c>
      <c r="O424" s="1" t="s">
        <v>1315</v>
      </c>
      <c r="P424" s="1" t="s">
        <v>156</v>
      </c>
      <c r="Q424" s="1" t="s">
        <v>1316</v>
      </c>
      <c r="R424" s="1" t="s">
        <v>845</v>
      </c>
      <c r="S424" s="8">
        <v>3642633</v>
      </c>
      <c r="T424" s="8">
        <v>2626.19</v>
      </c>
      <c r="U424" s="1" t="s">
        <v>1317</v>
      </c>
    </row>
    <row r="425" s="1" customFormat="1" spans="1:21">
      <c r="A425" s="6">
        <v>43302.886724537</v>
      </c>
      <c r="B425" s="3">
        <v>85525</v>
      </c>
      <c r="C425" s="3">
        <v>343</v>
      </c>
      <c r="D425" s="1" t="s">
        <v>240</v>
      </c>
      <c r="E425" s="1" t="s">
        <v>1771</v>
      </c>
      <c r="F425" s="1" t="s">
        <v>156</v>
      </c>
      <c r="G425" s="3">
        <v>9910834</v>
      </c>
      <c r="H425" s="1" t="s">
        <v>741</v>
      </c>
      <c r="I425" s="1" t="s">
        <v>722</v>
      </c>
      <c r="J425" s="1" t="s">
        <v>742</v>
      </c>
      <c r="K425" s="3">
        <v>1</v>
      </c>
      <c r="L425" s="3">
        <v>200</v>
      </c>
      <c r="M425" s="7">
        <v>43302</v>
      </c>
      <c r="N425" s="1" t="s">
        <v>724</v>
      </c>
      <c r="O425" s="1" t="s">
        <v>876</v>
      </c>
      <c r="P425" s="1" t="s">
        <v>156</v>
      </c>
      <c r="Q425" s="1" t="s">
        <v>877</v>
      </c>
      <c r="R425" s="1" t="s">
        <v>744</v>
      </c>
      <c r="S425" s="8">
        <v>696474</v>
      </c>
      <c r="T425" s="8">
        <v>205.92</v>
      </c>
      <c r="U425" s="1" t="s">
        <v>878</v>
      </c>
    </row>
    <row r="426" s="1" customFormat="1" spans="1:21">
      <c r="A426" s="6">
        <v>43302.8854166667</v>
      </c>
      <c r="B426" s="3">
        <v>85529</v>
      </c>
      <c r="C426" s="3">
        <v>572</v>
      </c>
      <c r="D426" s="1" t="s">
        <v>277</v>
      </c>
      <c r="E426" s="1" t="s">
        <v>1772</v>
      </c>
      <c r="F426" s="1" t="s">
        <v>1773</v>
      </c>
      <c r="G426" s="3">
        <v>9910833</v>
      </c>
      <c r="H426" s="1" t="s">
        <v>721</v>
      </c>
      <c r="I426" s="1" t="s">
        <v>722</v>
      </c>
      <c r="J426" s="1" t="s">
        <v>723</v>
      </c>
      <c r="K426" s="3">
        <v>1</v>
      </c>
      <c r="L426" s="3">
        <v>200</v>
      </c>
      <c r="M426" s="7">
        <v>43302</v>
      </c>
      <c r="N426" s="1" t="s">
        <v>724</v>
      </c>
      <c r="O426" s="1" t="s">
        <v>1166</v>
      </c>
      <c r="P426" s="1" t="s">
        <v>1774</v>
      </c>
      <c r="Q426" s="1" t="s">
        <v>1168</v>
      </c>
      <c r="R426" s="1" t="s">
        <v>728</v>
      </c>
      <c r="S426" s="8">
        <v>3231920</v>
      </c>
      <c r="T426" s="8">
        <v>273.09</v>
      </c>
      <c r="U426" s="1" t="s">
        <v>1169</v>
      </c>
    </row>
    <row r="427" s="1" customFormat="1" spans="1:21">
      <c r="A427" s="6">
        <v>43302.8850231481</v>
      </c>
      <c r="B427" s="3">
        <v>85526</v>
      </c>
      <c r="C427" s="3">
        <v>738</v>
      </c>
      <c r="D427" s="1" t="s">
        <v>271</v>
      </c>
      <c r="E427" s="1" t="s">
        <v>1775</v>
      </c>
      <c r="F427" s="1" t="s">
        <v>1776</v>
      </c>
      <c r="G427" s="3">
        <v>9910833</v>
      </c>
      <c r="H427" s="1" t="s">
        <v>721</v>
      </c>
      <c r="I427" s="1" t="s">
        <v>722</v>
      </c>
      <c r="J427" s="1" t="s">
        <v>723</v>
      </c>
      <c r="K427" s="3">
        <v>1</v>
      </c>
      <c r="L427" s="3">
        <v>200</v>
      </c>
      <c r="M427" s="7">
        <v>43302</v>
      </c>
      <c r="N427" s="1" t="s">
        <v>724</v>
      </c>
      <c r="O427" s="1" t="s">
        <v>1470</v>
      </c>
      <c r="P427" s="1" t="s">
        <v>1777</v>
      </c>
      <c r="Q427" s="1" t="s">
        <v>1472</v>
      </c>
      <c r="R427" s="1" t="s">
        <v>728</v>
      </c>
      <c r="S427" s="8">
        <v>820312</v>
      </c>
      <c r="T427" s="8">
        <v>392.69</v>
      </c>
      <c r="U427" s="1" t="s">
        <v>1473</v>
      </c>
    </row>
    <row r="428" s="1" customFormat="1" spans="1:21">
      <c r="A428" s="6">
        <v>43302.8824421296</v>
      </c>
      <c r="B428" s="3">
        <v>85524</v>
      </c>
      <c r="C428" s="3">
        <v>549</v>
      </c>
      <c r="D428" s="1" t="s">
        <v>254</v>
      </c>
      <c r="E428" s="1" t="s">
        <v>1778</v>
      </c>
      <c r="F428" s="1" t="s">
        <v>1779</v>
      </c>
      <c r="G428" s="3">
        <v>9910835</v>
      </c>
      <c r="H428" s="1" t="s">
        <v>745</v>
      </c>
      <c r="I428" s="1" t="s">
        <v>746</v>
      </c>
      <c r="J428" s="1" t="s">
        <v>723</v>
      </c>
      <c r="K428" s="3">
        <v>1</v>
      </c>
      <c r="L428" s="3">
        <v>400</v>
      </c>
      <c r="M428" s="7">
        <v>43302</v>
      </c>
      <c r="N428" s="1" t="s">
        <v>724</v>
      </c>
      <c r="O428" s="1" t="s">
        <v>908</v>
      </c>
      <c r="P428" s="1" t="s">
        <v>156</v>
      </c>
      <c r="Q428" s="1" t="s">
        <v>909</v>
      </c>
      <c r="R428" s="1" t="s">
        <v>747</v>
      </c>
      <c r="S428" s="8">
        <v>694634</v>
      </c>
      <c r="T428" s="8">
        <v>1000.86</v>
      </c>
      <c r="U428" s="1" t="s">
        <v>910</v>
      </c>
    </row>
    <row r="429" s="1" customFormat="1" spans="1:21">
      <c r="A429" s="6">
        <v>43302.8818518519</v>
      </c>
      <c r="B429" s="3">
        <v>85523</v>
      </c>
      <c r="C429" s="3">
        <v>549</v>
      </c>
      <c r="D429" s="1" t="s">
        <v>254</v>
      </c>
      <c r="E429" s="1" t="s">
        <v>1780</v>
      </c>
      <c r="F429" s="1" t="s">
        <v>1781</v>
      </c>
      <c r="G429" s="3">
        <v>9910835</v>
      </c>
      <c r="H429" s="1" t="s">
        <v>745</v>
      </c>
      <c r="I429" s="1" t="s">
        <v>746</v>
      </c>
      <c r="J429" s="1" t="s">
        <v>723</v>
      </c>
      <c r="K429" s="3">
        <v>1</v>
      </c>
      <c r="L429" s="3">
        <v>400</v>
      </c>
      <c r="M429" s="7">
        <v>43302</v>
      </c>
      <c r="N429" s="1" t="s">
        <v>724</v>
      </c>
      <c r="O429" s="1" t="s">
        <v>908</v>
      </c>
      <c r="P429" s="1" t="s">
        <v>156</v>
      </c>
      <c r="Q429" s="1" t="s">
        <v>909</v>
      </c>
      <c r="R429" s="1" t="s">
        <v>747</v>
      </c>
      <c r="S429" s="8">
        <v>823522</v>
      </c>
      <c r="T429" s="8">
        <v>926.86</v>
      </c>
      <c r="U429" s="1" t="s">
        <v>910</v>
      </c>
    </row>
    <row r="430" s="1" customFormat="1" spans="1:21">
      <c r="A430" s="6">
        <v>43302.8808680556</v>
      </c>
      <c r="B430" s="3">
        <v>85527</v>
      </c>
      <c r="C430" s="3">
        <v>747</v>
      </c>
      <c r="D430" s="1" t="s">
        <v>255</v>
      </c>
      <c r="E430" s="1" t="s">
        <v>1767</v>
      </c>
      <c r="F430" s="1" t="s">
        <v>1768</v>
      </c>
      <c r="G430" s="3">
        <v>9910872</v>
      </c>
      <c r="H430" s="1" t="s">
        <v>766</v>
      </c>
      <c r="I430" s="1" t="s">
        <v>767</v>
      </c>
      <c r="J430" s="1" t="s">
        <v>742</v>
      </c>
      <c r="K430" s="3">
        <v>1</v>
      </c>
      <c r="L430" s="3">
        <v>1000</v>
      </c>
      <c r="M430" s="7">
        <v>43302</v>
      </c>
      <c r="N430" s="1" t="s">
        <v>724</v>
      </c>
      <c r="O430" s="1" t="s">
        <v>1315</v>
      </c>
      <c r="P430" s="1" t="s">
        <v>156</v>
      </c>
      <c r="Q430" s="1" t="s">
        <v>1316</v>
      </c>
      <c r="R430" s="1" t="s">
        <v>771</v>
      </c>
      <c r="S430" s="8">
        <v>3642633</v>
      </c>
      <c r="T430" s="8">
        <v>2626.19</v>
      </c>
      <c r="U430" s="1" t="s">
        <v>1317</v>
      </c>
    </row>
    <row r="431" s="1" customFormat="1" spans="1:21">
      <c r="A431" s="6">
        <v>43302.8806134259</v>
      </c>
      <c r="B431" s="3">
        <v>85522</v>
      </c>
      <c r="C431" s="3">
        <v>572</v>
      </c>
      <c r="D431" s="1" t="s">
        <v>277</v>
      </c>
      <c r="E431" s="1" t="s">
        <v>1782</v>
      </c>
      <c r="F431" s="1" t="s">
        <v>1783</v>
      </c>
      <c r="G431" s="3">
        <v>9910852</v>
      </c>
      <c r="H431" s="1" t="s">
        <v>840</v>
      </c>
      <c r="I431" s="1" t="s">
        <v>746</v>
      </c>
      <c r="J431" s="1" t="s">
        <v>841</v>
      </c>
      <c r="K431" s="3">
        <v>1</v>
      </c>
      <c r="L431" s="3">
        <v>400</v>
      </c>
      <c r="M431" s="7">
        <v>43302</v>
      </c>
      <c r="N431" s="1" t="s">
        <v>724</v>
      </c>
      <c r="O431" s="1" t="s">
        <v>1166</v>
      </c>
      <c r="P431" s="1" t="s">
        <v>1784</v>
      </c>
      <c r="Q431" s="1" t="s">
        <v>1168</v>
      </c>
      <c r="R431" s="1" t="s">
        <v>845</v>
      </c>
      <c r="S431" s="8">
        <v>3626750</v>
      </c>
      <c r="T431" s="8">
        <v>403.86</v>
      </c>
      <c r="U431" s="1" t="s">
        <v>1169</v>
      </c>
    </row>
    <row r="432" s="1" customFormat="1" spans="1:21">
      <c r="A432" s="6">
        <v>43302.8802546296</v>
      </c>
      <c r="B432" s="3">
        <v>85521</v>
      </c>
      <c r="C432" s="3">
        <v>707</v>
      </c>
      <c r="D432" s="1" t="s">
        <v>239</v>
      </c>
      <c r="E432" s="1" t="s">
        <v>1785</v>
      </c>
      <c r="F432" s="1" t="s">
        <v>1786</v>
      </c>
      <c r="G432" s="3">
        <v>9910835</v>
      </c>
      <c r="H432" s="1" t="s">
        <v>745</v>
      </c>
      <c r="I432" s="1" t="s">
        <v>746</v>
      </c>
      <c r="J432" s="1" t="s">
        <v>723</v>
      </c>
      <c r="K432" s="3">
        <v>1</v>
      </c>
      <c r="L432" s="3">
        <v>400</v>
      </c>
      <c r="M432" s="7">
        <v>43302</v>
      </c>
      <c r="N432" s="1" t="s">
        <v>724</v>
      </c>
      <c r="O432" s="1" t="s">
        <v>1279</v>
      </c>
      <c r="P432" s="1" t="s">
        <v>156</v>
      </c>
      <c r="Q432" s="1" t="s">
        <v>1280</v>
      </c>
      <c r="R432" s="1" t="s">
        <v>747</v>
      </c>
      <c r="S432" s="8">
        <v>850863</v>
      </c>
      <c r="T432" s="8">
        <v>3607.54</v>
      </c>
      <c r="U432" s="1" t="s">
        <v>1281</v>
      </c>
    </row>
    <row r="433" s="1" customFormat="1" spans="1:21">
      <c r="A433" s="6">
        <v>43302.8795486111</v>
      </c>
      <c r="B433" s="3">
        <v>85520</v>
      </c>
      <c r="C433" s="3">
        <v>707</v>
      </c>
      <c r="D433" s="1" t="s">
        <v>239</v>
      </c>
      <c r="E433" s="1" t="s">
        <v>1785</v>
      </c>
      <c r="F433" s="1" t="s">
        <v>1786</v>
      </c>
      <c r="G433" s="3">
        <v>9910892</v>
      </c>
      <c r="H433" s="1" t="s">
        <v>787</v>
      </c>
      <c r="I433" s="1" t="s">
        <v>788</v>
      </c>
      <c r="J433" s="1" t="s">
        <v>789</v>
      </c>
      <c r="K433" s="3">
        <v>1</v>
      </c>
      <c r="L433" s="3">
        <v>1000</v>
      </c>
      <c r="M433" s="7">
        <v>43302</v>
      </c>
      <c r="N433" s="1" t="s">
        <v>724</v>
      </c>
      <c r="O433" s="1" t="s">
        <v>1279</v>
      </c>
      <c r="P433" s="1" t="s">
        <v>156</v>
      </c>
      <c r="Q433" s="1" t="s">
        <v>1280</v>
      </c>
      <c r="R433" s="1" t="s">
        <v>792</v>
      </c>
      <c r="S433" s="8">
        <v>850863</v>
      </c>
      <c r="T433" s="8">
        <v>3607.54</v>
      </c>
      <c r="U433" s="1" t="s">
        <v>1281</v>
      </c>
    </row>
    <row r="434" s="1" customFormat="1" spans="1:21">
      <c r="A434" s="6">
        <v>43302.879537037</v>
      </c>
      <c r="B434" s="3">
        <v>85519</v>
      </c>
      <c r="C434" s="3">
        <v>101453</v>
      </c>
      <c r="D434" s="1" t="s">
        <v>267</v>
      </c>
      <c r="E434" s="1" t="s">
        <v>1787</v>
      </c>
      <c r="F434" s="1" t="s">
        <v>1788</v>
      </c>
      <c r="G434" s="3">
        <v>9910835</v>
      </c>
      <c r="H434" s="1" t="s">
        <v>745</v>
      </c>
      <c r="I434" s="1" t="s">
        <v>746</v>
      </c>
      <c r="J434" s="1" t="s">
        <v>723</v>
      </c>
      <c r="K434" s="3">
        <v>1</v>
      </c>
      <c r="L434" s="3">
        <v>400</v>
      </c>
      <c r="M434" s="7">
        <v>43302</v>
      </c>
      <c r="N434" s="1" t="s">
        <v>724</v>
      </c>
      <c r="O434" s="1" t="s">
        <v>757</v>
      </c>
      <c r="P434" s="1" t="s">
        <v>1789</v>
      </c>
      <c r="Q434" s="1" t="s">
        <v>759</v>
      </c>
      <c r="R434" s="1" t="s">
        <v>747</v>
      </c>
      <c r="S434" s="8">
        <v>4087685</v>
      </c>
      <c r="T434" s="8">
        <v>1194.91</v>
      </c>
      <c r="U434" s="1" t="s">
        <v>760</v>
      </c>
    </row>
    <row r="435" s="1" customFormat="1" spans="1:21">
      <c r="A435" s="6">
        <v>43302.8794560185</v>
      </c>
      <c r="B435" s="3">
        <v>85518</v>
      </c>
      <c r="C435" s="3">
        <v>56</v>
      </c>
      <c r="D435" s="1" t="s">
        <v>245</v>
      </c>
      <c r="E435" s="1" t="s">
        <v>1790</v>
      </c>
      <c r="F435" s="1" t="s">
        <v>1791</v>
      </c>
      <c r="G435" s="3">
        <v>9910833</v>
      </c>
      <c r="H435" s="1" t="s">
        <v>721</v>
      </c>
      <c r="I435" s="1" t="s">
        <v>722</v>
      </c>
      <c r="J435" s="1" t="s">
        <v>723</v>
      </c>
      <c r="K435" s="3">
        <v>2</v>
      </c>
      <c r="L435" s="3">
        <v>400</v>
      </c>
      <c r="M435" s="7">
        <v>43302</v>
      </c>
      <c r="N435" s="1" t="s">
        <v>724</v>
      </c>
      <c r="O435" s="1" t="s">
        <v>796</v>
      </c>
      <c r="P435" s="1" t="s">
        <v>1792</v>
      </c>
      <c r="Q435" s="1" t="s">
        <v>798</v>
      </c>
      <c r="R435" s="1" t="s">
        <v>728</v>
      </c>
      <c r="S435" s="8">
        <v>60074</v>
      </c>
      <c r="T435" s="8">
        <v>495.6</v>
      </c>
      <c r="U435" s="1" t="s">
        <v>799</v>
      </c>
    </row>
    <row r="436" s="1" customFormat="1" spans="1:21">
      <c r="A436" s="6">
        <v>43302.8792708333</v>
      </c>
      <c r="B436" s="3">
        <v>85517</v>
      </c>
      <c r="C436" s="3">
        <v>738</v>
      </c>
      <c r="D436" s="1" t="s">
        <v>271</v>
      </c>
      <c r="E436" s="1" t="s">
        <v>1793</v>
      </c>
      <c r="F436" s="1" t="s">
        <v>1794</v>
      </c>
      <c r="G436" s="3">
        <v>9910832</v>
      </c>
      <c r="H436" s="1" t="s">
        <v>730</v>
      </c>
      <c r="I436" s="1" t="s">
        <v>722</v>
      </c>
      <c r="J436" s="1" t="s">
        <v>723</v>
      </c>
      <c r="K436" s="3">
        <v>4</v>
      </c>
      <c r="L436" s="3">
        <v>800</v>
      </c>
      <c r="M436" s="7">
        <v>43302</v>
      </c>
      <c r="N436" s="1" t="s">
        <v>724</v>
      </c>
      <c r="O436" s="1" t="s">
        <v>1470</v>
      </c>
      <c r="P436" s="1" t="s">
        <v>1795</v>
      </c>
      <c r="Q436" s="1" t="s">
        <v>1472</v>
      </c>
      <c r="R436" s="1" t="s">
        <v>731</v>
      </c>
      <c r="S436" s="8">
        <v>461057</v>
      </c>
      <c r="T436" s="8">
        <v>1601.34</v>
      </c>
      <c r="U436" s="1" t="s">
        <v>1473</v>
      </c>
    </row>
    <row r="437" s="1" customFormat="1" spans="1:21">
      <c r="A437" s="6">
        <v>43302.8736574074</v>
      </c>
      <c r="B437" s="3">
        <v>85516</v>
      </c>
      <c r="C437" s="3">
        <v>740</v>
      </c>
      <c r="D437" s="1" t="s">
        <v>289</v>
      </c>
      <c r="E437" s="1" t="s">
        <v>1796</v>
      </c>
      <c r="F437" s="1" t="s">
        <v>1797</v>
      </c>
      <c r="G437" s="3">
        <v>9910832</v>
      </c>
      <c r="H437" s="1" t="s">
        <v>730</v>
      </c>
      <c r="I437" s="1" t="s">
        <v>722</v>
      </c>
      <c r="J437" s="1" t="s">
        <v>723</v>
      </c>
      <c r="K437" s="3">
        <v>1</v>
      </c>
      <c r="L437" s="3">
        <v>200</v>
      </c>
      <c r="M437" s="7">
        <v>43302</v>
      </c>
      <c r="N437" s="1" t="s">
        <v>724</v>
      </c>
      <c r="O437" s="1" t="s">
        <v>1798</v>
      </c>
      <c r="P437" s="1" t="s">
        <v>1799</v>
      </c>
      <c r="Q437" s="1" t="s">
        <v>1800</v>
      </c>
      <c r="R437" s="1" t="s">
        <v>731</v>
      </c>
      <c r="S437" s="8">
        <v>556502</v>
      </c>
      <c r="T437" s="8">
        <v>421.64</v>
      </c>
      <c r="U437" s="1" t="s">
        <v>1801</v>
      </c>
    </row>
    <row r="438" s="1" customFormat="1" spans="1:21">
      <c r="A438" s="6">
        <v>43302.8725347222</v>
      </c>
      <c r="B438" s="3">
        <v>85515</v>
      </c>
      <c r="C438" s="3">
        <v>549</v>
      </c>
      <c r="D438" s="1" t="s">
        <v>254</v>
      </c>
      <c r="E438" s="1" t="s">
        <v>1029</v>
      </c>
      <c r="F438" s="1" t="s">
        <v>1030</v>
      </c>
      <c r="G438" s="3">
        <v>9910833</v>
      </c>
      <c r="H438" s="1" t="s">
        <v>721</v>
      </c>
      <c r="I438" s="1" t="s">
        <v>722</v>
      </c>
      <c r="J438" s="1" t="s">
        <v>723</v>
      </c>
      <c r="K438" s="3">
        <v>2</v>
      </c>
      <c r="L438" s="3">
        <v>400</v>
      </c>
      <c r="M438" s="7">
        <v>43302</v>
      </c>
      <c r="N438" s="1" t="s">
        <v>724</v>
      </c>
      <c r="O438" s="1" t="s">
        <v>908</v>
      </c>
      <c r="P438" s="1" t="s">
        <v>156</v>
      </c>
      <c r="Q438" s="1" t="s">
        <v>909</v>
      </c>
      <c r="R438" s="1" t="s">
        <v>728</v>
      </c>
      <c r="S438" s="8">
        <v>406162</v>
      </c>
      <c r="T438" s="8">
        <v>1052.41</v>
      </c>
      <c r="U438" s="1" t="s">
        <v>910</v>
      </c>
    </row>
    <row r="439" s="1" customFormat="1" spans="1:21">
      <c r="A439" s="6">
        <v>43302.8721180556</v>
      </c>
      <c r="B439" s="3">
        <v>85514</v>
      </c>
      <c r="C439" s="3">
        <v>570</v>
      </c>
      <c r="D439" s="1" t="s">
        <v>241</v>
      </c>
      <c r="E439" s="1" t="s">
        <v>1802</v>
      </c>
      <c r="F439" s="1" t="s">
        <v>1803</v>
      </c>
      <c r="G439" s="3">
        <v>9910832</v>
      </c>
      <c r="H439" s="1" t="s">
        <v>730</v>
      </c>
      <c r="I439" s="1" t="s">
        <v>722</v>
      </c>
      <c r="J439" s="1" t="s">
        <v>723</v>
      </c>
      <c r="K439" s="3">
        <v>1</v>
      </c>
      <c r="L439" s="3">
        <v>200</v>
      </c>
      <c r="M439" s="7">
        <v>43302</v>
      </c>
      <c r="N439" s="1" t="s">
        <v>724</v>
      </c>
      <c r="O439" s="1" t="s">
        <v>941</v>
      </c>
      <c r="P439" s="1" t="s">
        <v>1804</v>
      </c>
      <c r="Q439" s="1" t="s">
        <v>943</v>
      </c>
      <c r="R439" s="1" t="s">
        <v>731</v>
      </c>
      <c r="S439" s="8">
        <v>311071</v>
      </c>
      <c r="T439" s="8">
        <v>337.58</v>
      </c>
      <c r="U439" s="1" t="s">
        <v>944</v>
      </c>
    </row>
    <row r="440" s="1" customFormat="1" spans="1:21">
      <c r="A440" s="6">
        <v>43302.8716666667</v>
      </c>
      <c r="B440" s="3">
        <v>85513</v>
      </c>
      <c r="C440" s="3">
        <v>570</v>
      </c>
      <c r="D440" s="1" t="s">
        <v>241</v>
      </c>
      <c r="E440" s="1" t="s">
        <v>1805</v>
      </c>
      <c r="F440" s="1" t="s">
        <v>1806</v>
      </c>
      <c r="G440" s="3">
        <v>9910833</v>
      </c>
      <c r="H440" s="1" t="s">
        <v>721</v>
      </c>
      <c r="I440" s="1" t="s">
        <v>722</v>
      </c>
      <c r="J440" s="1" t="s">
        <v>723</v>
      </c>
      <c r="K440" s="3">
        <v>1</v>
      </c>
      <c r="L440" s="3">
        <v>200</v>
      </c>
      <c r="M440" s="7">
        <v>43302</v>
      </c>
      <c r="N440" s="1" t="s">
        <v>724</v>
      </c>
      <c r="O440" s="1" t="s">
        <v>941</v>
      </c>
      <c r="P440" s="1" t="s">
        <v>1807</v>
      </c>
      <c r="Q440" s="1" t="s">
        <v>943</v>
      </c>
      <c r="R440" s="1" t="s">
        <v>728</v>
      </c>
      <c r="S440" s="8">
        <v>102409</v>
      </c>
      <c r="T440" s="8">
        <v>266.65</v>
      </c>
      <c r="U440" s="1" t="s">
        <v>944</v>
      </c>
    </row>
    <row r="441" s="1" customFormat="1" spans="1:21">
      <c r="A441" s="6">
        <v>43302.8715162037</v>
      </c>
      <c r="B441" s="3">
        <v>85512</v>
      </c>
      <c r="C441" s="3">
        <v>549</v>
      </c>
      <c r="D441" s="1" t="s">
        <v>254</v>
      </c>
      <c r="E441" s="1" t="s">
        <v>1808</v>
      </c>
      <c r="F441" s="1" t="s">
        <v>1809</v>
      </c>
      <c r="G441" s="3">
        <v>9910833</v>
      </c>
      <c r="H441" s="1" t="s">
        <v>721</v>
      </c>
      <c r="I441" s="1" t="s">
        <v>722</v>
      </c>
      <c r="J441" s="1" t="s">
        <v>723</v>
      </c>
      <c r="K441" s="3">
        <v>3</v>
      </c>
      <c r="L441" s="3">
        <v>600</v>
      </c>
      <c r="M441" s="7">
        <v>43302</v>
      </c>
      <c r="N441" s="1" t="s">
        <v>724</v>
      </c>
      <c r="O441" s="1" t="s">
        <v>908</v>
      </c>
      <c r="P441" s="1" t="s">
        <v>156</v>
      </c>
      <c r="Q441" s="1" t="s">
        <v>909</v>
      </c>
      <c r="R441" s="1" t="s">
        <v>728</v>
      </c>
      <c r="S441" s="8">
        <v>395866</v>
      </c>
      <c r="T441" s="8">
        <v>1108.25</v>
      </c>
      <c r="U441" s="1" t="s">
        <v>910</v>
      </c>
    </row>
    <row r="442" s="1" customFormat="1" spans="1:21">
      <c r="A442" s="6">
        <v>43302.871400463</v>
      </c>
      <c r="B442" s="3">
        <v>85511</v>
      </c>
      <c r="C442" s="3">
        <v>726</v>
      </c>
      <c r="D442" s="1" t="s">
        <v>275</v>
      </c>
      <c r="E442" s="1" t="s">
        <v>1810</v>
      </c>
      <c r="F442" s="1" t="s">
        <v>1811</v>
      </c>
      <c r="G442" s="3">
        <v>9910832</v>
      </c>
      <c r="H442" s="1" t="s">
        <v>730</v>
      </c>
      <c r="I442" s="1" t="s">
        <v>722</v>
      </c>
      <c r="J442" s="1" t="s">
        <v>723</v>
      </c>
      <c r="K442" s="3">
        <v>1</v>
      </c>
      <c r="L442" s="3">
        <v>200</v>
      </c>
      <c r="M442" s="7">
        <v>43302</v>
      </c>
      <c r="N442" s="1" t="s">
        <v>724</v>
      </c>
      <c r="O442" s="1" t="s">
        <v>1001</v>
      </c>
      <c r="P442" s="1" t="s">
        <v>1812</v>
      </c>
      <c r="Q442" s="1" t="s">
        <v>1003</v>
      </c>
      <c r="R442" s="1" t="s">
        <v>731</v>
      </c>
      <c r="S442" s="8">
        <v>575650</v>
      </c>
      <c r="T442" s="8">
        <v>425.48</v>
      </c>
      <c r="U442" s="1" t="s">
        <v>1004</v>
      </c>
    </row>
    <row r="443" s="1" customFormat="1" spans="1:21">
      <c r="A443" s="6">
        <v>43302.8712037037</v>
      </c>
      <c r="B443" s="3">
        <v>85510</v>
      </c>
      <c r="C443" s="3">
        <v>570</v>
      </c>
      <c r="D443" s="1" t="s">
        <v>241</v>
      </c>
      <c r="E443" s="1" t="s">
        <v>1813</v>
      </c>
      <c r="F443" s="1" t="s">
        <v>1814</v>
      </c>
      <c r="G443" s="3">
        <v>9910833</v>
      </c>
      <c r="H443" s="1" t="s">
        <v>721</v>
      </c>
      <c r="I443" s="1" t="s">
        <v>722</v>
      </c>
      <c r="J443" s="1" t="s">
        <v>723</v>
      </c>
      <c r="K443" s="3">
        <v>1</v>
      </c>
      <c r="L443" s="3">
        <v>200</v>
      </c>
      <c r="M443" s="7">
        <v>43302</v>
      </c>
      <c r="N443" s="1" t="s">
        <v>724</v>
      </c>
      <c r="O443" s="1" t="s">
        <v>941</v>
      </c>
      <c r="P443" s="1" t="s">
        <v>1815</v>
      </c>
      <c r="Q443" s="1" t="s">
        <v>943</v>
      </c>
      <c r="R443" s="1" t="s">
        <v>728</v>
      </c>
      <c r="S443" s="8">
        <v>286736</v>
      </c>
      <c r="T443" s="8">
        <v>1791.47</v>
      </c>
      <c r="U443" s="1" t="s">
        <v>944</v>
      </c>
    </row>
    <row r="444" s="1" customFormat="1" spans="1:21">
      <c r="A444" s="6">
        <v>43302.8705787037</v>
      </c>
      <c r="B444" s="3">
        <v>85509</v>
      </c>
      <c r="C444" s="3">
        <v>570</v>
      </c>
      <c r="D444" s="1" t="s">
        <v>241</v>
      </c>
      <c r="E444" s="1" t="s">
        <v>1813</v>
      </c>
      <c r="F444" s="1" t="s">
        <v>1814</v>
      </c>
      <c r="G444" s="3">
        <v>9910832</v>
      </c>
      <c r="H444" s="1" t="s">
        <v>730</v>
      </c>
      <c r="I444" s="1" t="s">
        <v>722</v>
      </c>
      <c r="J444" s="1" t="s">
        <v>723</v>
      </c>
      <c r="K444" s="3">
        <v>1</v>
      </c>
      <c r="L444" s="3">
        <v>200</v>
      </c>
      <c r="M444" s="7">
        <v>43302</v>
      </c>
      <c r="N444" s="1" t="s">
        <v>724</v>
      </c>
      <c r="O444" s="1" t="s">
        <v>941</v>
      </c>
      <c r="P444" s="1" t="s">
        <v>1815</v>
      </c>
      <c r="Q444" s="1" t="s">
        <v>943</v>
      </c>
      <c r="R444" s="1" t="s">
        <v>731</v>
      </c>
      <c r="S444" s="8">
        <v>286736</v>
      </c>
      <c r="T444" s="8">
        <v>1991.47</v>
      </c>
      <c r="U444" s="1" t="s">
        <v>944</v>
      </c>
    </row>
    <row r="445" s="1" customFormat="1" spans="1:21">
      <c r="A445" s="6">
        <v>43302.8705555556</v>
      </c>
      <c r="B445" s="3">
        <v>85508</v>
      </c>
      <c r="C445" s="3">
        <v>549</v>
      </c>
      <c r="D445" s="1" t="s">
        <v>254</v>
      </c>
      <c r="E445" s="1" t="s">
        <v>1816</v>
      </c>
      <c r="F445" s="1" t="s">
        <v>1817</v>
      </c>
      <c r="G445" s="3">
        <v>9910833</v>
      </c>
      <c r="H445" s="1" t="s">
        <v>721</v>
      </c>
      <c r="I445" s="1" t="s">
        <v>722</v>
      </c>
      <c r="J445" s="1" t="s">
        <v>723</v>
      </c>
      <c r="K445" s="3">
        <v>3</v>
      </c>
      <c r="L445" s="3">
        <v>600</v>
      </c>
      <c r="M445" s="7">
        <v>43302</v>
      </c>
      <c r="N445" s="1" t="s">
        <v>724</v>
      </c>
      <c r="O445" s="1" t="s">
        <v>908</v>
      </c>
      <c r="P445" s="1" t="s">
        <v>156</v>
      </c>
      <c r="Q445" s="1" t="s">
        <v>909</v>
      </c>
      <c r="R445" s="1" t="s">
        <v>728</v>
      </c>
      <c r="S445" s="8">
        <v>52575</v>
      </c>
      <c r="T445" s="8">
        <v>5837.67</v>
      </c>
      <c r="U445" s="1" t="s">
        <v>910</v>
      </c>
    </row>
    <row r="446" s="1" customFormat="1" spans="1:21">
      <c r="A446" s="6">
        <v>43302.8690740741</v>
      </c>
      <c r="B446" s="3">
        <v>85504</v>
      </c>
      <c r="C446" s="3">
        <v>102567</v>
      </c>
      <c r="D446" s="1" t="s">
        <v>251</v>
      </c>
      <c r="E446" s="1" t="s">
        <v>1818</v>
      </c>
      <c r="F446" s="1" t="s">
        <v>1819</v>
      </c>
      <c r="G446" s="3">
        <v>9910833</v>
      </c>
      <c r="H446" s="1" t="s">
        <v>721</v>
      </c>
      <c r="I446" s="1" t="s">
        <v>722</v>
      </c>
      <c r="J446" s="1" t="s">
        <v>723</v>
      </c>
      <c r="K446" s="3">
        <v>4</v>
      </c>
      <c r="L446" s="3">
        <v>800</v>
      </c>
      <c r="M446" s="7">
        <v>43302</v>
      </c>
      <c r="N446" s="1" t="s">
        <v>724</v>
      </c>
      <c r="O446" s="1" t="s">
        <v>1283</v>
      </c>
      <c r="P446" s="1" t="s">
        <v>1820</v>
      </c>
      <c r="Q446" s="1" t="s">
        <v>889</v>
      </c>
      <c r="R446" s="1" t="s">
        <v>728</v>
      </c>
      <c r="S446" s="8">
        <v>3951401</v>
      </c>
      <c r="T446" s="8">
        <v>936.2</v>
      </c>
      <c r="U446" s="1" t="s">
        <v>1821</v>
      </c>
    </row>
    <row r="447" s="1" customFormat="1" spans="1:21">
      <c r="A447" s="6">
        <v>43302.8689236111</v>
      </c>
      <c r="B447" s="3">
        <v>85503</v>
      </c>
      <c r="C447" s="3">
        <v>726</v>
      </c>
      <c r="D447" s="1" t="s">
        <v>275</v>
      </c>
      <c r="E447" s="1" t="s">
        <v>1810</v>
      </c>
      <c r="F447" s="1" t="s">
        <v>1811</v>
      </c>
      <c r="G447" s="3">
        <v>9910832</v>
      </c>
      <c r="H447" s="1" t="s">
        <v>730</v>
      </c>
      <c r="I447" s="1" t="s">
        <v>722</v>
      </c>
      <c r="J447" s="1" t="s">
        <v>723</v>
      </c>
      <c r="K447" s="3">
        <v>1</v>
      </c>
      <c r="L447" s="3">
        <v>200</v>
      </c>
      <c r="M447" s="7">
        <v>43302</v>
      </c>
      <c r="N447" s="1" t="s">
        <v>724</v>
      </c>
      <c r="O447" s="1" t="s">
        <v>1001</v>
      </c>
      <c r="P447" s="1" t="s">
        <v>1822</v>
      </c>
      <c r="Q447" s="1" t="s">
        <v>1003</v>
      </c>
      <c r="R447" s="1" t="s">
        <v>731</v>
      </c>
      <c r="S447" s="8">
        <v>575650</v>
      </c>
      <c r="T447" s="8">
        <v>625.48</v>
      </c>
      <c r="U447" s="1" t="s">
        <v>1004</v>
      </c>
    </row>
    <row r="448" s="1" customFormat="1" spans="1:21">
      <c r="A448" s="6">
        <v>43302.8685416667</v>
      </c>
      <c r="B448" s="3">
        <v>85505</v>
      </c>
      <c r="C448" s="3">
        <v>549</v>
      </c>
      <c r="D448" s="1" t="s">
        <v>254</v>
      </c>
      <c r="E448" s="1" t="s">
        <v>1823</v>
      </c>
      <c r="F448" s="1" t="s">
        <v>1824</v>
      </c>
      <c r="G448" s="3">
        <v>9910833</v>
      </c>
      <c r="H448" s="1" t="s">
        <v>721</v>
      </c>
      <c r="I448" s="1" t="s">
        <v>722</v>
      </c>
      <c r="J448" s="1" t="s">
        <v>723</v>
      </c>
      <c r="K448" s="3">
        <v>1</v>
      </c>
      <c r="L448" s="3">
        <v>200</v>
      </c>
      <c r="M448" s="7">
        <v>43302</v>
      </c>
      <c r="N448" s="1" t="s">
        <v>724</v>
      </c>
      <c r="O448" s="1" t="s">
        <v>908</v>
      </c>
      <c r="P448" s="1" t="s">
        <v>156</v>
      </c>
      <c r="Q448" s="1" t="s">
        <v>909</v>
      </c>
      <c r="R448" s="1" t="s">
        <v>728</v>
      </c>
      <c r="S448" s="8">
        <v>373168</v>
      </c>
      <c r="T448" s="8">
        <v>212.05</v>
      </c>
      <c r="U448" s="1" t="s">
        <v>910</v>
      </c>
    </row>
    <row r="449" s="1" customFormat="1" spans="1:21">
      <c r="A449" s="6">
        <v>43302.8679398148</v>
      </c>
      <c r="B449" s="3">
        <v>85502</v>
      </c>
      <c r="C449" s="3">
        <v>102567</v>
      </c>
      <c r="D449" s="1" t="s">
        <v>251</v>
      </c>
      <c r="E449" s="1" t="s">
        <v>1818</v>
      </c>
      <c r="F449" s="1" t="s">
        <v>1819</v>
      </c>
      <c r="G449" s="3">
        <v>9910852</v>
      </c>
      <c r="H449" s="1" t="s">
        <v>840</v>
      </c>
      <c r="I449" s="1" t="s">
        <v>746</v>
      </c>
      <c r="J449" s="1" t="s">
        <v>841</v>
      </c>
      <c r="K449" s="3">
        <v>1</v>
      </c>
      <c r="L449" s="3">
        <v>400</v>
      </c>
      <c r="M449" s="7">
        <v>43302</v>
      </c>
      <c r="N449" s="1" t="s">
        <v>724</v>
      </c>
      <c r="O449" s="1" t="s">
        <v>1283</v>
      </c>
      <c r="P449" s="1" t="s">
        <v>1820</v>
      </c>
      <c r="Q449" s="1" t="s">
        <v>889</v>
      </c>
      <c r="R449" s="1" t="s">
        <v>845</v>
      </c>
      <c r="S449" s="8">
        <v>3951401</v>
      </c>
      <c r="T449" s="8">
        <v>1336.2</v>
      </c>
      <c r="U449" s="1" t="s">
        <v>1821</v>
      </c>
    </row>
    <row r="450" s="1" customFormat="1" spans="1:21">
      <c r="A450" s="6">
        <v>43302.8645023148</v>
      </c>
      <c r="B450" s="3">
        <v>85482</v>
      </c>
      <c r="C450" s="3">
        <v>744</v>
      </c>
      <c r="D450" s="1" t="s">
        <v>276</v>
      </c>
      <c r="E450" s="1" t="s">
        <v>1825</v>
      </c>
      <c r="F450" s="1" t="s">
        <v>1826</v>
      </c>
      <c r="G450" s="3">
        <v>9910833</v>
      </c>
      <c r="H450" s="1" t="s">
        <v>721</v>
      </c>
      <c r="I450" s="1" t="s">
        <v>722</v>
      </c>
      <c r="J450" s="1" t="s">
        <v>723</v>
      </c>
      <c r="K450" s="3">
        <v>1</v>
      </c>
      <c r="L450" s="3">
        <v>200</v>
      </c>
      <c r="M450" s="7">
        <v>43302</v>
      </c>
      <c r="N450" s="1" t="s">
        <v>724</v>
      </c>
      <c r="O450" s="1" t="s">
        <v>1141</v>
      </c>
      <c r="P450" s="1" t="s">
        <v>1827</v>
      </c>
      <c r="Q450" s="1" t="s">
        <v>1143</v>
      </c>
      <c r="R450" s="1" t="s">
        <v>728</v>
      </c>
      <c r="S450" s="8">
        <v>3751918</v>
      </c>
      <c r="T450" s="8">
        <v>241.81</v>
      </c>
      <c r="U450" s="1" t="s">
        <v>1144</v>
      </c>
    </row>
    <row r="451" s="1" customFormat="1" spans="1:21">
      <c r="A451" s="6">
        <v>43302.8626967593</v>
      </c>
      <c r="B451" s="3">
        <v>85483</v>
      </c>
      <c r="C451" s="3">
        <v>373</v>
      </c>
      <c r="D451" s="1" t="s">
        <v>256</v>
      </c>
      <c r="E451" s="1" t="s">
        <v>1828</v>
      </c>
      <c r="F451" s="1" t="s">
        <v>1829</v>
      </c>
      <c r="G451" s="3">
        <v>9910833</v>
      </c>
      <c r="H451" s="1" t="s">
        <v>721</v>
      </c>
      <c r="I451" s="1" t="s">
        <v>722</v>
      </c>
      <c r="J451" s="1" t="s">
        <v>723</v>
      </c>
      <c r="K451" s="3">
        <v>5</v>
      </c>
      <c r="L451" s="3">
        <v>1000</v>
      </c>
      <c r="M451" s="7">
        <v>43302</v>
      </c>
      <c r="N451" s="1" t="s">
        <v>724</v>
      </c>
      <c r="O451" s="1" t="s">
        <v>957</v>
      </c>
      <c r="P451" s="1" t="s">
        <v>156</v>
      </c>
      <c r="Q451" s="1" t="s">
        <v>958</v>
      </c>
      <c r="R451" s="1" t="s">
        <v>728</v>
      </c>
      <c r="S451" s="8">
        <v>3698613</v>
      </c>
      <c r="T451" s="8">
        <v>1186.49</v>
      </c>
      <c r="U451" s="1" t="s">
        <v>959</v>
      </c>
    </row>
    <row r="452" s="1" customFormat="1" spans="1:21">
      <c r="A452" s="6">
        <v>43302.862025463</v>
      </c>
      <c r="B452" s="3">
        <v>85484</v>
      </c>
      <c r="C452" s="3">
        <v>549</v>
      </c>
      <c r="D452" s="1" t="s">
        <v>254</v>
      </c>
      <c r="E452" s="1" t="s">
        <v>1830</v>
      </c>
      <c r="F452" s="1" t="s">
        <v>1831</v>
      </c>
      <c r="G452" s="3">
        <v>9910832</v>
      </c>
      <c r="H452" s="1" t="s">
        <v>730</v>
      </c>
      <c r="I452" s="1" t="s">
        <v>722</v>
      </c>
      <c r="J452" s="1" t="s">
        <v>723</v>
      </c>
      <c r="K452" s="3">
        <v>3</v>
      </c>
      <c r="L452" s="3">
        <v>600</v>
      </c>
      <c r="M452" s="7">
        <v>43302</v>
      </c>
      <c r="N452" s="1" t="s">
        <v>724</v>
      </c>
      <c r="O452" s="1" t="s">
        <v>908</v>
      </c>
      <c r="P452" s="1" t="s">
        <v>156</v>
      </c>
      <c r="Q452" s="1" t="s">
        <v>909</v>
      </c>
      <c r="R452" s="1" t="s">
        <v>731</v>
      </c>
      <c r="S452" s="8">
        <v>373158</v>
      </c>
      <c r="T452" s="8">
        <v>1465.49</v>
      </c>
      <c r="U452" s="1" t="s">
        <v>910</v>
      </c>
    </row>
    <row r="453" s="1" customFormat="1" spans="1:21">
      <c r="A453" s="6">
        <v>43302.8455208333</v>
      </c>
      <c r="B453" s="3">
        <v>85470</v>
      </c>
      <c r="C453" s="3">
        <v>56</v>
      </c>
      <c r="D453" s="1" t="s">
        <v>245</v>
      </c>
      <c r="E453" s="1" t="s">
        <v>1832</v>
      </c>
      <c r="F453" s="1" t="s">
        <v>1770</v>
      </c>
      <c r="G453" s="3">
        <v>9910833</v>
      </c>
      <c r="H453" s="1" t="s">
        <v>721</v>
      </c>
      <c r="I453" s="1" t="s">
        <v>722</v>
      </c>
      <c r="J453" s="1" t="s">
        <v>723</v>
      </c>
      <c r="K453" s="3">
        <v>1</v>
      </c>
      <c r="L453" s="3">
        <v>200</v>
      </c>
      <c r="M453" s="7">
        <v>43302</v>
      </c>
      <c r="N453" s="1" t="s">
        <v>724</v>
      </c>
      <c r="O453" s="1" t="s">
        <v>796</v>
      </c>
      <c r="P453" s="1" t="s">
        <v>1833</v>
      </c>
      <c r="Q453" s="1" t="s">
        <v>798</v>
      </c>
      <c r="R453" s="1" t="s">
        <v>728</v>
      </c>
      <c r="S453" s="8">
        <v>563508</v>
      </c>
      <c r="T453" s="8">
        <v>348.86</v>
      </c>
      <c r="U453" s="1" t="s">
        <v>799</v>
      </c>
    </row>
    <row r="454" s="1" customFormat="1" spans="1:21">
      <c r="A454" s="6">
        <v>43302.8429398148</v>
      </c>
      <c r="B454" s="3">
        <v>85506</v>
      </c>
      <c r="C454" s="3">
        <v>570</v>
      </c>
      <c r="D454" s="1" t="s">
        <v>241</v>
      </c>
      <c r="E454" s="1" t="s">
        <v>1834</v>
      </c>
      <c r="F454" s="1" t="s">
        <v>1835</v>
      </c>
      <c r="G454" s="3">
        <v>9910833</v>
      </c>
      <c r="H454" s="1" t="s">
        <v>721</v>
      </c>
      <c r="I454" s="1" t="s">
        <v>722</v>
      </c>
      <c r="J454" s="1" t="s">
        <v>723</v>
      </c>
      <c r="K454" s="3">
        <v>1</v>
      </c>
      <c r="L454" s="3">
        <v>200</v>
      </c>
      <c r="M454" s="7">
        <v>43302</v>
      </c>
      <c r="N454" s="1" t="s">
        <v>724</v>
      </c>
      <c r="O454" s="1" t="s">
        <v>941</v>
      </c>
      <c r="P454" s="1" t="s">
        <v>1836</v>
      </c>
      <c r="Q454" s="1" t="s">
        <v>943</v>
      </c>
      <c r="R454" s="1" t="s">
        <v>728</v>
      </c>
      <c r="S454" s="8">
        <v>464177</v>
      </c>
      <c r="T454" s="8">
        <v>950.37</v>
      </c>
      <c r="U454" s="1" t="s">
        <v>944</v>
      </c>
    </row>
    <row r="455" s="1" customFormat="1" spans="1:21">
      <c r="A455" s="6">
        <v>43302.8424074074</v>
      </c>
      <c r="B455" s="3">
        <v>85467</v>
      </c>
      <c r="C455" s="3">
        <v>341</v>
      </c>
      <c r="D455" s="1" t="s">
        <v>253</v>
      </c>
      <c r="E455" s="1" t="s">
        <v>1837</v>
      </c>
      <c r="F455" s="1" t="s">
        <v>1838</v>
      </c>
      <c r="G455" s="3">
        <v>9910852</v>
      </c>
      <c r="H455" s="1" t="s">
        <v>840</v>
      </c>
      <c r="I455" s="1" t="s">
        <v>746</v>
      </c>
      <c r="J455" s="1" t="s">
        <v>841</v>
      </c>
      <c r="K455" s="3">
        <v>1</v>
      </c>
      <c r="L455" s="3">
        <v>400</v>
      </c>
      <c r="M455" s="7">
        <v>43302</v>
      </c>
      <c r="N455" s="1" t="s">
        <v>724</v>
      </c>
      <c r="O455" s="1" t="s">
        <v>1357</v>
      </c>
      <c r="P455" s="1" t="s">
        <v>156</v>
      </c>
      <c r="Q455" s="1" t="s">
        <v>1091</v>
      </c>
      <c r="R455" s="1" t="s">
        <v>845</v>
      </c>
      <c r="S455" s="8">
        <v>227922</v>
      </c>
      <c r="T455" s="8">
        <v>413.59</v>
      </c>
      <c r="U455" s="1" t="s">
        <v>1358</v>
      </c>
    </row>
    <row r="456" s="1" customFormat="1" spans="1:21">
      <c r="A456" s="6">
        <v>43302.8423958333</v>
      </c>
      <c r="B456" s="3">
        <v>85469</v>
      </c>
      <c r="C456" s="3">
        <v>517</v>
      </c>
      <c r="D456" s="1" t="s">
        <v>303</v>
      </c>
      <c r="E456" s="1" t="s">
        <v>1839</v>
      </c>
      <c r="F456" s="1" t="s">
        <v>1840</v>
      </c>
      <c r="G456" s="3">
        <v>9910834</v>
      </c>
      <c r="H456" s="1" t="s">
        <v>741</v>
      </c>
      <c r="I456" s="1" t="s">
        <v>722</v>
      </c>
      <c r="J456" s="1" t="s">
        <v>742</v>
      </c>
      <c r="K456" s="3">
        <v>1</v>
      </c>
      <c r="L456" s="3">
        <v>200</v>
      </c>
      <c r="M456" s="7">
        <v>43302</v>
      </c>
      <c r="N456" s="1" t="s">
        <v>724</v>
      </c>
      <c r="O456" s="1" t="s">
        <v>1723</v>
      </c>
      <c r="P456" s="1" t="s">
        <v>1841</v>
      </c>
      <c r="Q456" s="1" t="s">
        <v>1725</v>
      </c>
      <c r="R456" s="1" t="s">
        <v>744</v>
      </c>
      <c r="S456" s="8">
        <v>3921017</v>
      </c>
      <c r="T456" s="8">
        <v>205</v>
      </c>
      <c r="U456" s="1" t="s">
        <v>1726</v>
      </c>
    </row>
    <row r="457" s="1" customFormat="1" spans="1:21">
      <c r="A457" s="6">
        <v>43302.8423958333</v>
      </c>
      <c r="B457" s="3">
        <v>85468</v>
      </c>
      <c r="C457" s="3">
        <v>570</v>
      </c>
      <c r="D457" s="1" t="s">
        <v>241</v>
      </c>
      <c r="E457" s="1" t="s">
        <v>1834</v>
      </c>
      <c r="F457" s="1" t="s">
        <v>1835</v>
      </c>
      <c r="G457" s="3">
        <v>9910832</v>
      </c>
      <c r="H457" s="1" t="s">
        <v>730</v>
      </c>
      <c r="I457" s="1" t="s">
        <v>722</v>
      </c>
      <c r="J457" s="1" t="s">
        <v>723</v>
      </c>
      <c r="K457" s="3">
        <v>1</v>
      </c>
      <c r="L457" s="3">
        <v>200</v>
      </c>
      <c r="M457" s="7">
        <v>43302</v>
      </c>
      <c r="N457" s="1" t="s">
        <v>724</v>
      </c>
      <c r="O457" s="1" t="s">
        <v>941</v>
      </c>
      <c r="P457" s="1" t="s">
        <v>1836</v>
      </c>
      <c r="Q457" s="1" t="s">
        <v>943</v>
      </c>
      <c r="R457" s="1" t="s">
        <v>731</v>
      </c>
      <c r="S457" s="8">
        <v>464177</v>
      </c>
      <c r="T457" s="8">
        <v>950.37</v>
      </c>
      <c r="U457" s="1" t="s">
        <v>944</v>
      </c>
    </row>
    <row r="458" s="1" customFormat="1" spans="1:21">
      <c r="A458" s="6">
        <v>43302.8418865741</v>
      </c>
      <c r="B458" s="3">
        <v>85466</v>
      </c>
      <c r="C458" s="3">
        <v>341</v>
      </c>
      <c r="D458" s="1" t="s">
        <v>253</v>
      </c>
      <c r="E458" s="1" t="s">
        <v>1837</v>
      </c>
      <c r="F458" s="1" t="s">
        <v>1838</v>
      </c>
      <c r="G458" s="3">
        <v>9910832</v>
      </c>
      <c r="H458" s="1" t="s">
        <v>730</v>
      </c>
      <c r="I458" s="1" t="s">
        <v>722</v>
      </c>
      <c r="J458" s="1" t="s">
        <v>723</v>
      </c>
      <c r="K458" s="3">
        <v>1</v>
      </c>
      <c r="L458" s="3">
        <v>200</v>
      </c>
      <c r="M458" s="7">
        <v>43302</v>
      </c>
      <c r="N458" s="1" t="s">
        <v>724</v>
      </c>
      <c r="O458" s="1" t="s">
        <v>1357</v>
      </c>
      <c r="P458" s="1" t="s">
        <v>156</v>
      </c>
      <c r="Q458" s="1" t="s">
        <v>1091</v>
      </c>
      <c r="R458" s="1" t="s">
        <v>731</v>
      </c>
      <c r="S458" s="8">
        <v>227922</v>
      </c>
      <c r="T458" s="8">
        <v>613.59</v>
      </c>
      <c r="U458" s="1" t="s">
        <v>1358</v>
      </c>
    </row>
    <row r="459" s="1" customFormat="1" spans="1:21">
      <c r="A459" s="6">
        <v>43302.8405671296</v>
      </c>
      <c r="B459" s="3">
        <v>85465</v>
      </c>
      <c r="C459" s="3">
        <v>570</v>
      </c>
      <c r="D459" s="1" t="s">
        <v>241</v>
      </c>
      <c r="E459" s="1" t="s">
        <v>1834</v>
      </c>
      <c r="F459" s="1" t="s">
        <v>1835</v>
      </c>
      <c r="G459" s="3">
        <v>9910892</v>
      </c>
      <c r="H459" s="1" t="s">
        <v>787</v>
      </c>
      <c r="I459" s="1" t="s">
        <v>788</v>
      </c>
      <c r="J459" s="1" t="s">
        <v>789</v>
      </c>
      <c r="K459" s="3">
        <v>2</v>
      </c>
      <c r="L459" s="3">
        <v>2000</v>
      </c>
      <c r="M459" s="7">
        <v>43302</v>
      </c>
      <c r="N459" s="1" t="s">
        <v>724</v>
      </c>
      <c r="O459" s="1" t="s">
        <v>941</v>
      </c>
      <c r="P459" s="1" t="s">
        <v>1836</v>
      </c>
      <c r="Q459" s="1" t="s">
        <v>943</v>
      </c>
      <c r="R459" s="1" t="s">
        <v>792</v>
      </c>
      <c r="S459" s="8">
        <v>464177</v>
      </c>
      <c r="T459" s="8">
        <v>2950.37</v>
      </c>
      <c r="U459" s="1" t="s">
        <v>944</v>
      </c>
    </row>
    <row r="460" s="1" customFormat="1" spans="1:21">
      <c r="A460" s="6">
        <v>43302.8397453704</v>
      </c>
      <c r="B460" s="3">
        <v>85464</v>
      </c>
      <c r="C460" s="3">
        <v>740</v>
      </c>
      <c r="D460" s="1" t="s">
        <v>289</v>
      </c>
      <c r="E460" s="1" t="s">
        <v>1842</v>
      </c>
      <c r="F460" s="1" t="s">
        <v>1843</v>
      </c>
      <c r="G460" s="3">
        <v>9910872</v>
      </c>
      <c r="H460" s="1" t="s">
        <v>766</v>
      </c>
      <c r="I460" s="1" t="s">
        <v>767</v>
      </c>
      <c r="J460" s="1" t="s">
        <v>742</v>
      </c>
      <c r="K460" s="3">
        <v>1</v>
      </c>
      <c r="L460" s="3">
        <v>1000</v>
      </c>
      <c r="M460" s="7">
        <v>43302</v>
      </c>
      <c r="N460" s="1" t="s">
        <v>724</v>
      </c>
      <c r="O460" s="1" t="s">
        <v>1798</v>
      </c>
      <c r="P460" s="1" t="s">
        <v>1844</v>
      </c>
      <c r="Q460" s="1" t="s">
        <v>1800</v>
      </c>
      <c r="R460" s="1" t="s">
        <v>771</v>
      </c>
      <c r="S460" s="8">
        <v>712368</v>
      </c>
      <c r="T460" s="8">
        <v>1081.82</v>
      </c>
      <c r="U460" s="1" t="s">
        <v>1801</v>
      </c>
    </row>
    <row r="461" s="1" customFormat="1" spans="1:21">
      <c r="A461" s="6">
        <v>43302.8381828704</v>
      </c>
      <c r="B461" s="3">
        <v>85463</v>
      </c>
      <c r="C461" s="3">
        <v>56</v>
      </c>
      <c r="D461" s="1" t="s">
        <v>245</v>
      </c>
      <c r="E461" s="1" t="s">
        <v>1845</v>
      </c>
      <c r="F461" s="1" t="s">
        <v>1846</v>
      </c>
      <c r="G461" s="3">
        <v>9910834</v>
      </c>
      <c r="H461" s="1" t="s">
        <v>741</v>
      </c>
      <c r="I461" s="1" t="s">
        <v>722</v>
      </c>
      <c r="J461" s="1" t="s">
        <v>742</v>
      </c>
      <c r="K461" s="3">
        <v>1</v>
      </c>
      <c r="L461" s="3">
        <v>200</v>
      </c>
      <c r="M461" s="7">
        <v>43302</v>
      </c>
      <c r="N461" s="1" t="s">
        <v>724</v>
      </c>
      <c r="O461" s="1" t="s">
        <v>796</v>
      </c>
      <c r="P461" s="1" t="s">
        <v>1847</v>
      </c>
      <c r="Q461" s="1" t="s">
        <v>798</v>
      </c>
      <c r="R461" s="1" t="s">
        <v>744</v>
      </c>
      <c r="S461" s="8">
        <v>563507</v>
      </c>
      <c r="T461" s="8">
        <v>236.29</v>
      </c>
      <c r="U461" s="1" t="s">
        <v>799</v>
      </c>
    </row>
    <row r="462" s="1" customFormat="1" spans="1:21">
      <c r="A462" s="6">
        <v>43302.8368634259</v>
      </c>
      <c r="B462" s="3">
        <v>85462</v>
      </c>
      <c r="C462" s="3">
        <v>724</v>
      </c>
      <c r="D462" s="1" t="s">
        <v>257</v>
      </c>
      <c r="E462" s="1" t="s">
        <v>1848</v>
      </c>
      <c r="F462" s="1" t="s">
        <v>1849</v>
      </c>
      <c r="G462" s="3">
        <v>9910872</v>
      </c>
      <c r="H462" s="1" t="s">
        <v>766</v>
      </c>
      <c r="I462" s="1" t="s">
        <v>767</v>
      </c>
      <c r="J462" s="1" t="s">
        <v>742</v>
      </c>
      <c r="K462" s="3">
        <v>1</v>
      </c>
      <c r="L462" s="3">
        <v>1000</v>
      </c>
      <c r="M462" s="7">
        <v>43302</v>
      </c>
      <c r="N462" s="1" t="s">
        <v>1025</v>
      </c>
      <c r="O462" s="1" t="s">
        <v>1026</v>
      </c>
      <c r="P462" s="1" t="s">
        <v>156</v>
      </c>
      <c r="Q462" s="1" t="s">
        <v>1027</v>
      </c>
      <c r="R462" s="1" t="s">
        <v>771</v>
      </c>
      <c r="S462" s="8">
        <v>690260</v>
      </c>
      <c r="T462" s="8">
        <v>2112.5</v>
      </c>
      <c r="U462" s="1" t="s">
        <v>1028</v>
      </c>
    </row>
    <row r="463" s="1" customFormat="1" spans="1:21">
      <c r="A463" s="6">
        <v>43302.8355671296</v>
      </c>
      <c r="B463" s="3">
        <v>85461</v>
      </c>
      <c r="C463" s="3">
        <v>707</v>
      </c>
      <c r="D463" s="1" t="s">
        <v>239</v>
      </c>
      <c r="E463" s="1" t="s">
        <v>1850</v>
      </c>
      <c r="F463" s="1" t="s">
        <v>1851</v>
      </c>
      <c r="G463" s="3">
        <v>9910892</v>
      </c>
      <c r="H463" s="1" t="s">
        <v>787</v>
      </c>
      <c r="I463" s="1" t="s">
        <v>788</v>
      </c>
      <c r="J463" s="1" t="s">
        <v>789</v>
      </c>
      <c r="K463" s="3">
        <v>1</v>
      </c>
      <c r="L463" s="3">
        <v>1000</v>
      </c>
      <c r="M463" s="7">
        <v>43302</v>
      </c>
      <c r="N463" s="1" t="s">
        <v>724</v>
      </c>
      <c r="O463" s="1" t="s">
        <v>1279</v>
      </c>
      <c r="P463" s="1" t="s">
        <v>156</v>
      </c>
      <c r="Q463" s="1" t="s">
        <v>1280</v>
      </c>
      <c r="R463" s="1" t="s">
        <v>792</v>
      </c>
      <c r="S463" s="8">
        <v>466801</v>
      </c>
      <c r="T463" s="8">
        <v>2464.4</v>
      </c>
      <c r="U463" s="1" t="s">
        <v>1281</v>
      </c>
    </row>
    <row r="464" s="1" customFormat="1" spans="1:21">
      <c r="A464" s="6">
        <v>43302.8334027778</v>
      </c>
      <c r="B464" s="3">
        <v>85460</v>
      </c>
      <c r="C464" s="3">
        <v>738</v>
      </c>
      <c r="D464" s="1" t="s">
        <v>271</v>
      </c>
      <c r="E464" s="1" t="s">
        <v>1852</v>
      </c>
      <c r="F464" s="1" t="s">
        <v>1853</v>
      </c>
      <c r="G464" s="3">
        <v>9910892</v>
      </c>
      <c r="H464" s="1" t="s">
        <v>787</v>
      </c>
      <c r="I464" s="1" t="s">
        <v>788</v>
      </c>
      <c r="J464" s="1" t="s">
        <v>789</v>
      </c>
      <c r="K464" s="3">
        <v>1</v>
      </c>
      <c r="L464" s="3">
        <v>1000</v>
      </c>
      <c r="M464" s="7">
        <v>43302</v>
      </c>
      <c r="N464" s="1" t="s">
        <v>724</v>
      </c>
      <c r="O464" s="1" t="s">
        <v>1470</v>
      </c>
      <c r="P464" s="1" t="s">
        <v>1854</v>
      </c>
      <c r="Q464" s="1" t="s">
        <v>1472</v>
      </c>
      <c r="R464" s="1" t="s">
        <v>792</v>
      </c>
      <c r="S464" s="8">
        <v>754363</v>
      </c>
      <c r="T464" s="8">
        <v>2187.21</v>
      </c>
      <c r="U464" s="1" t="s">
        <v>1473</v>
      </c>
    </row>
    <row r="465" s="1" customFormat="1" spans="1:21">
      <c r="A465" s="6">
        <v>43302.8330555556</v>
      </c>
      <c r="B465" s="3">
        <v>85459</v>
      </c>
      <c r="C465" s="3">
        <v>738</v>
      </c>
      <c r="D465" s="1" t="s">
        <v>271</v>
      </c>
      <c r="E465" s="1" t="s">
        <v>1852</v>
      </c>
      <c r="F465" s="1" t="s">
        <v>1853</v>
      </c>
      <c r="G465" s="3">
        <v>9910834</v>
      </c>
      <c r="H465" s="1" t="s">
        <v>741</v>
      </c>
      <c r="I465" s="1" t="s">
        <v>722</v>
      </c>
      <c r="J465" s="1" t="s">
        <v>742</v>
      </c>
      <c r="K465" s="3">
        <v>1</v>
      </c>
      <c r="L465" s="3">
        <v>200</v>
      </c>
      <c r="M465" s="7">
        <v>43302</v>
      </c>
      <c r="N465" s="1" t="s">
        <v>724</v>
      </c>
      <c r="O465" s="1" t="s">
        <v>1470</v>
      </c>
      <c r="P465" s="1" t="s">
        <v>1854</v>
      </c>
      <c r="Q465" s="1" t="s">
        <v>1472</v>
      </c>
      <c r="R465" s="1" t="s">
        <v>744</v>
      </c>
      <c r="S465" s="8">
        <v>754363</v>
      </c>
      <c r="T465" s="8">
        <v>2187.21</v>
      </c>
      <c r="U465" s="1" t="s">
        <v>1473</v>
      </c>
    </row>
    <row r="466" s="1" customFormat="1" spans="1:21">
      <c r="A466" s="6">
        <v>43302.8322916667</v>
      </c>
      <c r="B466" s="3">
        <v>85458</v>
      </c>
      <c r="C466" s="3">
        <v>738</v>
      </c>
      <c r="D466" s="1" t="s">
        <v>271</v>
      </c>
      <c r="E466" s="1" t="s">
        <v>1852</v>
      </c>
      <c r="F466" s="1" t="s">
        <v>1853</v>
      </c>
      <c r="G466" s="3">
        <v>9910832</v>
      </c>
      <c r="H466" s="1" t="s">
        <v>730</v>
      </c>
      <c r="I466" s="1" t="s">
        <v>722</v>
      </c>
      <c r="J466" s="1" t="s">
        <v>723</v>
      </c>
      <c r="K466" s="3">
        <v>1</v>
      </c>
      <c r="L466" s="3">
        <v>200</v>
      </c>
      <c r="M466" s="7">
        <v>43302</v>
      </c>
      <c r="N466" s="1" t="s">
        <v>724</v>
      </c>
      <c r="O466" s="1" t="s">
        <v>1470</v>
      </c>
      <c r="P466" s="1" t="s">
        <v>1854</v>
      </c>
      <c r="Q466" s="1" t="s">
        <v>1472</v>
      </c>
      <c r="R466" s="1" t="s">
        <v>731</v>
      </c>
      <c r="S466" s="8">
        <v>754363</v>
      </c>
      <c r="T466" s="8">
        <v>2187.21</v>
      </c>
      <c r="U466" s="1" t="s">
        <v>1473</v>
      </c>
    </row>
    <row r="467" s="1" customFormat="1" spans="1:21">
      <c r="A467" s="6">
        <v>43302.8318865741</v>
      </c>
      <c r="B467" s="3">
        <v>85457</v>
      </c>
      <c r="C467" s="3">
        <v>585</v>
      </c>
      <c r="D467" s="1" t="s">
        <v>305</v>
      </c>
      <c r="E467" s="1" t="s">
        <v>1855</v>
      </c>
      <c r="F467" s="1" t="s">
        <v>1856</v>
      </c>
      <c r="G467" s="3">
        <v>9910852</v>
      </c>
      <c r="H467" s="1" t="s">
        <v>840</v>
      </c>
      <c r="I467" s="1" t="s">
        <v>746</v>
      </c>
      <c r="J467" s="1" t="s">
        <v>841</v>
      </c>
      <c r="K467" s="3">
        <v>1</v>
      </c>
      <c r="L467" s="3">
        <v>400</v>
      </c>
      <c r="M467" s="7">
        <v>43302</v>
      </c>
      <c r="N467" s="1" t="s">
        <v>724</v>
      </c>
      <c r="O467" s="1" t="s">
        <v>1857</v>
      </c>
      <c r="P467" s="1" t="s">
        <v>1858</v>
      </c>
      <c r="Q467" s="1" t="s">
        <v>1859</v>
      </c>
      <c r="R467" s="1" t="s">
        <v>845</v>
      </c>
      <c r="S467" s="8">
        <v>593000</v>
      </c>
      <c r="T467" s="8">
        <v>2331.06</v>
      </c>
      <c r="U467" s="1" t="s">
        <v>1860</v>
      </c>
    </row>
    <row r="468" s="1" customFormat="1" spans="1:21">
      <c r="A468" s="6">
        <v>43302.8296643519</v>
      </c>
      <c r="B468" s="3">
        <v>85455</v>
      </c>
      <c r="C468" s="3">
        <v>515</v>
      </c>
      <c r="D468" s="1" t="s">
        <v>243</v>
      </c>
      <c r="E468" s="1" t="s">
        <v>1861</v>
      </c>
      <c r="F468" s="1" t="s">
        <v>1862</v>
      </c>
      <c r="G468" s="3">
        <v>9910835</v>
      </c>
      <c r="H468" s="1" t="s">
        <v>745</v>
      </c>
      <c r="I468" s="1" t="s">
        <v>746</v>
      </c>
      <c r="J468" s="1" t="s">
        <v>723</v>
      </c>
      <c r="K468" s="3">
        <v>1</v>
      </c>
      <c r="L468" s="3">
        <v>400</v>
      </c>
      <c r="M468" s="7">
        <v>43302</v>
      </c>
      <c r="N468" s="1" t="s">
        <v>724</v>
      </c>
      <c r="O468" s="1" t="s">
        <v>775</v>
      </c>
      <c r="P468" s="1" t="s">
        <v>156</v>
      </c>
      <c r="Q468" s="1" t="s">
        <v>776</v>
      </c>
      <c r="R468" s="1" t="s">
        <v>747</v>
      </c>
      <c r="S468" s="8">
        <v>395672</v>
      </c>
      <c r="T468" s="8">
        <v>436.26</v>
      </c>
      <c r="U468" s="1" t="s">
        <v>777</v>
      </c>
    </row>
    <row r="469" s="1" customFormat="1" spans="1:21">
      <c r="A469" s="6">
        <v>43302.8292824074</v>
      </c>
      <c r="B469" s="3">
        <v>85454</v>
      </c>
      <c r="C469" s="3">
        <v>515</v>
      </c>
      <c r="D469" s="1" t="s">
        <v>243</v>
      </c>
      <c r="E469" s="1" t="s">
        <v>1861</v>
      </c>
      <c r="F469" s="1" t="s">
        <v>1862</v>
      </c>
      <c r="G469" s="3">
        <v>9910853</v>
      </c>
      <c r="H469" s="1" t="s">
        <v>835</v>
      </c>
      <c r="I469" s="1" t="s">
        <v>788</v>
      </c>
      <c r="J469" s="1" t="s">
        <v>789</v>
      </c>
      <c r="K469" s="3">
        <v>1</v>
      </c>
      <c r="L469" s="3">
        <v>1000</v>
      </c>
      <c r="M469" s="7">
        <v>43302</v>
      </c>
      <c r="N469" s="1" t="s">
        <v>724</v>
      </c>
      <c r="O469" s="1" t="s">
        <v>775</v>
      </c>
      <c r="P469" s="1" t="s">
        <v>156</v>
      </c>
      <c r="Q469" s="1" t="s">
        <v>776</v>
      </c>
      <c r="R469" s="1" t="s">
        <v>837</v>
      </c>
      <c r="S469" s="8">
        <v>395672</v>
      </c>
      <c r="T469" s="8">
        <v>1436.26</v>
      </c>
      <c r="U469" s="1" t="s">
        <v>777</v>
      </c>
    </row>
    <row r="470" s="1" customFormat="1" spans="1:21">
      <c r="A470" s="6">
        <v>43302.829224537</v>
      </c>
      <c r="B470" s="3">
        <v>85456</v>
      </c>
      <c r="C470" s="3">
        <v>585</v>
      </c>
      <c r="D470" s="1" t="s">
        <v>305</v>
      </c>
      <c r="E470" s="1" t="s">
        <v>1855</v>
      </c>
      <c r="F470" s="1" t="s">
        <v>1856</v>
      </c>
      <c r="G470" s="3">
        <v>9910835</v>
      </c>
      <c r="H470" s="1" t="s">
        <v>745</v>
      </c>
      <c r="I470" s="1" t="s">
        <v>746</v>
      </c>
      <c r="J470" s="1" t="s">
        <v>723</v>
      </c>
      <c r="K470" s="3">
        <v>1</v>
      </c>
      <c r="L470" s="3">
        <v>400</v>
      </c>
      <c r="M470" s="7">
        <v>43302</v>
      </c>
      <c r="N470" s="1" t="s">
        <v>724</v>
      </c>
      <c r="O470" s="1" t="s">
        <v>1857</v>
      </c>
      <c r="P470" s="1" t="s">
        <v>1858</v>
      </c>
      <c r="Q470" s="1" t="s">
        <v>1859</v>
      </c>
      <c r="R470" s="1" t="s">
        <v>747</v>
      </c>
      <c r="S470" s="8">
        <v>593000</v>
      </c>
      <c r="T470" s="8">
        <v>2731.06</v>
      </c>
      <c r="U470" s="1" t="s">
        <v>1860</v>
      </c>
    </row>
    <row r="471" s="1" customFormat="1" spans="1:21">
      <c r="A471" s="6">
        <v>43302.8277314815</v>
      </c>
      <c r="B471" s="3">
        <v>85453</v>
      </c>
      <c r="C471" s="3">
        <v>515</v>
      </c>
      <c r="D471" s="1" t="s">
        <v>243</v>
      </c>
      <c r="E471" s="1" t="s">
        <v>1863</v>
      </c>
      <c r="F471" s="1" t="s">
        <v>1864</v>
      </c>
      <c r="G471" s="3">
        <v>9910872</v>
      </c>
      <c r="H471" s="1" t="s">
        <v>766</v>
      </c>
      <c r="I471" s="1" t="s">
        <v>767</v>
      </c>
      <c r="J471" s="1" t="s">
        <v>742</v>
      </c>
      <c r="K471" s="3">
        <v>1</v>
      </c>
      <c r="L471" s="3">
        <v>1000</v>
      </c>
      <c r="M471" s="7">
        <v>43302</v>
      </c>
      <c r="N471" s="1" t="s">
        <v>724</v>
      </c>
      <c r="O471" s="1" t="s">
        <v>775</v>
      </c>
      <c r="P471" s="1" t="s">
        <v>156</v>
      </c>
      <c r="Q471" s="1" t="s">
        <v>776</v>
      </c>
      <c r="R471" s="1" t="s">
        <v>771</v>
      </c>
      <c r="S471" s="8">
        <v>395662</v>
      </c>
      <c r="T471" s="8">
        <v>1698.4</v>
      </c>
      <c r="U471" s="1" t="s">
        <v>777</v>
      </c>
    </row>
    <row r="472" s="1" customFormat="1" spans="1:21">
      <c r="A472" s="6">
        <v>43302.8273148148</v>
      </c>
      <c r="B472" s="3">
        <v>85452</v>
      </c>
      <c r="C472" s="3">
        <v>513</v>
      </c>
      <c r="D472" s="1" t="s">
        <v>290</v>
      </c>
      <c r="E472" s="1" t="s">
        <v>1865</v>
      </c>
      <c r="F472" s="1" t="s">
        <v>1866</v>
      </c>
      <c r="G472" s="3">
        <v>9910852</v>
      </c>
      <c r="H472" s="1" t="s">
        <v>840</v>
      </c>
      <c r="I472" s="1" t="s">
        <v>746</v>
      </c>
      <c r="J472" s="1" t="s">
        <v>841</v>
      </c>
      <c r="K472" s="3">
        <v>1</v>
      </c>
      <c r="L472" s="3">
        <v>400</v>
      </c>
      <c r="M472" s="7">
        <v>43302</v>
      </c>
      <c r="N472" s="1" t="s">
        <v>724</v>
      </c>
      <c r="O472" s="1" t="s">
        <v>1867</v>
      </c>
      <c r="P472" s="1" t="s">
        <v>1868</v>
      </c>
      <c r="Q472" s="1" t="s">
        <v>1869</v>
      </c>
      <c r="R472" s="1" t="s">
        <v>845</v>
      </c>
      <c r="S472" s="8">
        <v>911447</v>
      </c>
      <c r="T472" s="8">
        <v>418.04</v>
      </c>
      <c r="U472" s="1" t="s">
        <v>1870</v>
      </c>
    </row>
    <row r="473" s="1" customFormat="1" spans="1:21">
      <c r="A473" s="6">
        <v>43302.8216203704</v>
      </c>
      <c r="B473" s="3">
        <v>85451</v>
      </c>
      <c r="C473" s="3">
        <v>754</v>
      </c>
      <c r="D473" s="1" t="s">
        <v>310</v>
      </c>
      <c r="E473" s="1" t="s">
        <v>1871</v>
      </c>
      <c r="F473" s="1" t="s">
        <v>1872</v>
      </c>
      <c r="G473" s="3">
        <v>9910832</v>
      </c>
      <c r="H473" s="1" t="s">
        <v>730</v>
      </c>
      <c r="I473" s="1" t="s">
        <v>722</v>
      </c>
      <c r="J473" s="1" t="s">
        <v>723</v>
      </c>
      <c r="K473" s="3">
        <v>2</v>
      </c>
      <c r="L473" s="3">
        <v>400</v>
      </c>
      <c r="M473" s="7">
        <v>43302</v>
      </c>
      <c r="N473" s="1" t="s">
        <v>724</v>
      </c>
      <c r="O473" s="1" t="s">
        <v>1873</v>
      </c>
      <c r="P473" s="1" t="s">
        <v>1874</v>
      </c>
      <c r="Q473" s="1" t="s">
        <v>1875</v>
      </c>
      <c r="R473" s="1" t="s">
        <v>731</v>
      </c>
      <c r="S473" s="8">
        <v>278924</v>
      </c>
      <c r="T473" s="8">
        <v>2776.6</v>
      </c>
      <c r="U473" s="1" t="s">
        <v>1876</v>
      </c>
    </row>
    <row r="474" s="1" customFormat="1" spans="1:21">
      <c r="A474" s="6">
        <v>43302.8195138889</v>
      </c>
      <c r="B474" s="3">
        <v>85450</v>
      </c>
      <c r="C474" s="3">
        <v>515</v>
      </c>
      <c r="D474" s="1" t="s">
        <v>243</v>
      </c>
      <c r="E474" s="1" t="s">
        <v>1877</v>
      </c>
      <c r="F474" s="1" t="s">
        <v>1878</v>
      </c>
      <c r="G474" s="3">
        <v>9910833</v>
      </c>
      <c r="H474" s="1" t="s">
        <v>721</v>
      </c>
      <c r="I474" s="1" t="s">
        <v>722</v>
      </c>
      <c r="J474" s="1" t="s">
        <v>723</v>
      </c>
      <c r="K474" s="3">
        <v>1</v>
      </c>
      <c r="L474" s="3">
        <v>200</v>
      </c>
      <c r="M474" s="7">
        <v>43302</v>
      </c>
      <c r="N474" s="1" t="s">
        <v>724</v>
      </c>
      <c r="O474" s="1" t="s">
        <v>775</v>
      </c>
      <c r="P474" s="1" t="s">
        <v>156</v>
      </c>
      <c r="Q474" s="1" t="s">
        <v>776</v>
      </c>
      <c r="R474" s="1" t="s">
        <v>728</v>
      </c>
      <c r="S474" s="8">
        <v>643464</v>
      </c>
      <c r="T474" s="8">
        <v>727.21</v>
      </c>
      <c r="U474" s="1" t="s">
        <v>777</v>
      </c>
    </row>
    <row r="475" s="1" customFormat="1" spans="1:21">
      <c r="A475" s="6">
        <v>43302.8178935185</v>
      </c>
      <c r="B475" s="3">
        <v>85448</v>
      </c>
      <c r="C475" s="3">
        <v>707</v>
      </c>
      <c r="D475" s="1" t="s">
        <v>239</v>
      </c>
      <c r="E475" s="1" t="s">
        <v>1879</v>
      </c>
      <c r="F475" s="1" t="s">
        <v>1880</v>
      </c>
      <c r="G475" s="3">
        <v>9910892</v>
      </c>
      <c r="H475" s="1" t="s">
        <v>787</v>
      </c>
      <c r="I475" s="1" t="s">
        <v>788</v>
      </c>
      <c r="J475" s="1" t="s">
        <v>789</v>
      </c>
      <c r="K475" s="3">
        <v>2</v>
      </c>
      <c r="L475" s="3">
        <v>2000</v>
      </c>
      <c r="M475" s="7">
        <v>43302</v>
      </c>
      <c r="N475" s="1" t="s">
        <v>724</v>
      </c>
      <c r="O475" s="1" t="s">
        <v>1279</v>
      </c>
      <c r="P475" s="1" t="s">
        <v>156</v>
      </c>
      <c r="Q475" s="1" t="s">
        <v>1280</v>
      </c>
      <c r="R475" s="1" t="s">
        <v>792</v>
      </c>
      <c r="S475" s="8">
        <v>421188</v>
      </c>
      <c r="T475" s="8">
        <v>4952.42</v>
      </c>
      <c r="U475" s="1" t="s">
        <v>1281</v>
      </c>
    </row>
    <row r="476" s="1" customFormat="1" spans="1:21">
      <c r="A476" s="6">
        <v>43302.8176041667</v>
      </c>
      <c r="B476" s="3">
        <v>85447</v>
      </c>
      <c r="C476" s="3">
        <v>707</v>
      </c>
      <c r="D476" s="1" t="s">
        <v>239</v>
      </c>
      <c r="E476" s="1" t="s">
        <v>1879</v>
      </c>
      <c r="F476" s="1" t="s">
        <v>1880</v>
      </c>
      <c r="G476" s="3">
        <v>9910834</v>
      </c>
      <c r="H476" s="1" t="s">
        <v>741</v>
      </c>
      <c r="I476" s="1" t="s">
        <v>722</v>
      </c>
      <c r="J476" s="1" t="s">
        <v>742</v>
      </c>
      <c r="K476" s="3">
        <v>1</v>
      </c>
      <c r="L476" s="3">
        <v>200</v>
      </c>
      <c r="M476" s="7">
        <v>43302</v>
      </c>
      <c r="N476" s="1" t="s">
        <v>724</v>
      </c>
      <c r="O476" s="1" t="s">
        <v>1279</v>
      </c>
      <c r="P476" s="1" t="s">
        <v>156</v>
      </c>
      <c r="Q476" s="1" t="s">
        <v>1280</v>
      </c>
      <c r="R476" s="1" t="s">
        <v>744</v>
      </c>
      <c r="S476" s="8">
        <v>421188</v>
      </c>
      <c r="T476" s="8">
        <v>4952.42</v>
      </c>
      <c r="U476" s="1" t="s">
        <v>1281</v>
      </c>
    </row>
    <row r="477" s="1" customFormat="1" spans="1:21">
      <c r="A477" s="6">
        <v>43302.8175115741</v>
      </c>
      <c r="B477" s="3">
        <v>85449</v>
      </c>
      <c r="C477" s="3">
        <v>514</v>
      </c>
      <c r="D477" s="1" t="s">
        <v>250</v>
      </c>
      <c r="E477" s="1" t="s">
        <v>1881</v>
      </c>
      <c r="F477" s="1" t="s">
        <v>1882</v>
      </c>
      <c r="G477" s="3">
        <v>9910872</v>
      </c>
      <c r="H477" s="1" t="s">
        <v>766</v>
      </c>
      <c r="I477" s="1" t="s">
        <v>767</v>
      </c>
      <c r="J477" s="1" t="s">
        <v>742</v>
      </c>
      <c r="K477" s="3">
        <v>1</v>
      </c>
      <c r="L477" s="3">
        <v>1000</v>
      </c>
      <c r="M477" s="7">
        <v>43302</v>
      </c>
      <c r="N477" s="1" t="s">
        <v>724</v>
      </c>
      <c r="O477" s="1" t="s">
        <v>1007</v>
      </c>
      <c r="P477" s="1" t="s">
        <v>1883</v>
      </c>
      <c r="Q477" s="1" t="s">
        <v>1009</v>
      </c>
      <c r="R477" s="1" t="s">
        <v>771</v>
      </c>
      <c r="S477" s="8">
        <v>453109</v>
      </c>
      <c r="T477" s="8">
        <v>1111.36</v>
      </c>
      <c r="U477" s="1" t="s">
        <v>1010</v>
      </c>
    </row>
    <row r="478" s="1" customFormat="1" spans="1:21">
      <c r="A478" s="6">
        <v>43302.8172337963</v>
      </c>
      <c r="B478" s="3">
        <v>85446</v>
      </c>
      <c r="C478" s="3">
        <v>707</v>
      </c>
      <c r="D478" s="1" t="s">
        <v>239</v>
      </c>
      <c r="E478" s="1" t="s">
        <v>1879</v>
      </c>
      <c r="F478" s="1" t="s">
        <v>1880</v>
      </c>
      <c r="G478" s="3">
        <v>9910835</v>
      </c>
      <c r="H478" s="1" t="s">
        <v>745</v>
      </c>
      <c r="I478" s="1" t="s">
        <v>746</v>
      </c>
      <c r="J478" s="1" t="s">
        <v>723</v>
      </c>
      <c r="K478" s="3">
        <v>2</v>
      </c>
      <c r="L478" s="3">
        <v>800</v>
      </c>
      <c r="M478" s="7">
        <v>43302</v>
      </c>
      <c r="N478" s="1" t="s">
        <v>724</v>
      </c>
      <c r="O478" s="1" t="s">
        <v>1279</v>
      </c>
      <c r="P478" s="1" t="s">
        <v>156</v>
      </c>
      <c r="Q478" s="1" t="s">
        <v>1280</v>
      </c>
      <c r="R478" s="1" t="s">
        <v>747</v>
      </c>
      <c r="S478" s="8">
        <v>421188</v>
      </c>
      <c r="T478" s="8">
        <v>4952.42</v>
      </c>
      <c r="U478" s="1" t="s">
        <v>1281</v>
      </c>
    </row>
    <row r="479" s="1" customFormat="1" spans="1:21">
      <c r="A479" s="6">
        <v>43302.8166666667</v>
      </c>
      <c r="B479" s="3">
        <v>85445</v>
      </c>
      <c r="C479" s="3">
        <v>707</v>
      </c>
      <c r="D479" s="1" t="s">
        <v>239</v>
      </c>
      <c r="E479" s="1" t="s">
        <v>1879</v>
      </c>
      <c r="F479" s="1" t="s">
        <v>1880</v>
      </c>
      <c r="G479" s="3">
        <v>9910833</v>
      </c>
      <c r="H479" s="1" t="s">
        <v>721</v>
      </c>
      <c r="I479" s="1" t="s">
        <v>722</v>
      </c>
      <c r="J479" s="1" t="s">
        <v>723</v>
      </c>
      <c r="K479" s="3">
        <v>5</v>
      </c>
      <c r="L479" s="3">
        <v>1000</v>
      </c>
      <c r="M479" s="7">
        <v>43302</v>
      </c>
      <c r="N479" s="1" t="s">
        <v>724</v>
      </c>
      <c r="O479" s="1" t="s">
        <v>1279</v>
      </c>
      <c r="P479" s="1" t="s">
        <v>156</v>
      </c>
      <c r="Q479" s="1" t="s">
        <v>1280</v>
      </c>
      <c r="R479" s="1" t="s">
        <v>728</v>
      </c>
      <c r="S479" s="8">
        <v>421188</v>
      </c>
      <c r="T479" s="8">
        <v>5952.42</v>
      </c>
      <c r="U479" s="1" t="s">
        <v>1281</v>
      </c>
    </row>
    <row r="480" s="1" customFormat="1" spans="1:21">
      <c r="A480" s="6">
        <v>43302.8153935185</v>
      </c>
      <c r="B480" s="3">
        <v>85444</v>
      </c>
      <c r="C480" s="3">
        <v>102567</v>
      </c>
      <c r="D480" s="1" t="s">
        <v>251</v>
      </c>
      <c r="E480" s="1" t="s">
        <v>1884</v>
      </c>
      <c r="F480" s="1" t="s">
        <v>1885</v>
      </c>
      <c r="G480" s="3">
        <v>9910835</v>
      </c>
      <c r="H480" s="1" t="s">
        <v>745</v>
      </c>
      <c r="I480" s="1" t="s">
        <v>746</v>
      </c>
      <c r="J480" s="1" t="s">
        <v>723</v>
      </c>
      <c r="K480" s="3">
        <v>1</v>
      </c>
      <c r="L480" s="3">
        <v>400</v>
      </c>
      <c r="M480" s="7">
        <v>43302</v>
      </c>
      <c r="N480" s="1" t="s">
        <v>724</v>
      </c>
      <c r="O480" s="1" t="s">
        <v>1283</v>
      </c>
      <c r="P480" s="1" t="s">
        <v>1886</v>
      </c>
      <c r="Q480" s="1" t="s">
        <v>889</v>
      </c>
      <c r="R480" s="1" t="s">
        <v>747</v>
      </c>
      <c r="S480" s="8">
        <v>4137354</v>
      </c>
      <c r="T480" s="8">
        <v>502.8</v>
      </c>
      <c r="U480" s="1" t="s">
        <v>1821</v>
      </c>
    </row>
    <row r="481" s="1" customFormat="1" spans="1:21">
      <c r="A481" s="6">
        <v>43302.8132407407</v>
      </c>
      <c r="B481" s="3">
        <v>85443</v>
      </c>
      <c r="C481" s="3">
        <v>712</v>
      </c>
      <c r="D481" s="1" t="s">
        <v>249</v>
      </c>
      <c r="E481" s="1" t="s">
        <v>1887</v>
      </c>
      <c r="F481" s="1" t="s">
        <v>1888</v>
      </c>
      <c r="G481" s="3">
        <v>9910872</v>
      </c>
      <c r="H481" s="1" t="s">
        <v>766</v>
      </c>
      <c r="I481" s="1" t="s">
        <v>767</v>
      </c>
      <c r="J481" s="1" t="s">
        <v>742</v>
      </c>
      <c r="K481" s="3">
        <v>1</v>
      </c>
      <c r="L481" s="3">
        <v>1000</v>
      </c>
      <c r="M481" s="7">
        <v>43302</v>
      </c>
      <c r="N481" s="1" t="s">
        <v>724</v>
      </c>
      <c r="O481" s="1" t="s">
        <v>947</v>
      </c>
      <c r="P481" s="1" t="s">
        <v>1889</v>
      </c>
      <c r="Q481" s="1" t="s">
        <v>949</v>
      </c>
      <c r="R481" s="1" t="s">
        <v>771</v>
      </c>
      <c r="S481" s="8">
        <v>556604</v>
      </c>
      <c r="T481" s="8">
        <v>1822.74</v>
      </c>
      <c r="U481" s="1" t="s">
        <v>950</v>
      </c>
    </row>
    <row r="482" s="1" customFormat="1" spans="1:21">
      <c r="A482" s="6">
        <v>43302.8131481481</v>
      </c>
      <c r="B482" s="3">
        <v>85442</v>
      </c>
      <c r="C482" s="3">
        <v>570</v>
      </c>
      <c r="D482" s="1" t="s">
        <v>241</v>
      </c>
      <c r="E482" s="1" t="s">
        <v>1408</v>
      </c>
      <c r="F482" s="1" t="s">
        <v>1409</v>
      </c>
      <c r="G482" s="3">
        <v>9910832</v>
      </c>
      <c r="H482" s="1" t="s">
        <v>730</v>
      </c>
      <c r="I482" s="1" t="s">
        <v>722</v>
      </c>
      <c r="J482" s="1" t="s">
        <v>723</v>
      </c>
      <c r="K482" s="3">
        <v>3</v>
      </c>
      <c r="L482" s="3">
        <v>600</v>
      </c>
      <c r="M482" s="7">
        <v>43302</v>
      </c>
      <c r="N482" s="1" t="s">
        <v>724</v>
      </c>
      <c r="O482" s="1" t="s">
        <v>941</v>
      </c>
      <c r="P482" s="1" t="s">
        <v>1890</v>
      </c>
      <c r="Q482" s="1" t="s">
        <v>943</v>
      </c>
      <c r="R482" s="1" t="s">
        <v>731</v>
      </c>
      <c r="S482" s="8">
        <v>293192</v>
      </c>
      <c r="T482" s="8">
        <v>2648.82</v>
      </c>
      <c r="U482" s="1" t="s">
        <v>944</v>
      </c>
    </row>
    <row r="483" s="1" customFormat="1" spans="1:21">
      <c r="A483" s="6">
        <v>43302.8116435185</v>
      </c>
      <c r="B483" s="3">
        <v>85440</v>
      </c>
      <c r="C483" s="3">
        <v>56</v>
      </c>
      <c r="D483" s="1" t="s">
        <v>245</v>
      </c>
      <c r="E483" s="1" t="s">
        <v>1891</v>
      </c>
      <c r="F483" s="1" t="s">
        <v>1892</v>
      </c>
      <c r="G483" s="3">
        <v>9910852</v>
      </c>
      <c r="H483" s="1" t="s">
        <v>840</v>
      </c>
      <c r="I483" s="1" t="s">
        <v>746</v>
      </c>
      <c r="J483" s="1" t="s">
        <v>841</v>
      </c>
      <c r="K483" s="3">
        <v>1</v>
      </c>
      <c r="L483" s="3">
        <v>400</v>
      </c>
      <c r="M483" s="7">
        <v>43302</v>
      </c>
      <c r="N483" s="1" t="s">
        <v>724</v>
      </c>
      <c r="O483" s="1" t="s">
        <v>796</v>
      </c>
      <c r="P483" s="1" t="s">
        <v>1893</v>
      </c>
      <c r="Q483" s="1" t="s">
        <v>798</v>
      </c>
      <c r="R483" s="1" t="s">
        <v>845</v>
      </c>
      <c r="S483" s="8">
        <v>83196</v>
      </c>
      <c r="T483" s="8">
        <v>570.2</v>
      </c>
      <c r="U483" s="1" t="s">
        <v>799</v>
      </c>
    </row>
    <row r="484" s="1" customFormat="1" spans="1:21">
      <c r="A484" s="6">
        <v>43302.8112384259</v>
      </c>
      <c r="B484" s="3">
        <v>85438</v>
      </c>
      <c r="C484" s="3">
        <v>570</v>
      </c>
      <c r="D484" s="1" t="s">
        <v>241</v>
      </c>
      <c r="E484" s="1" t="s">
        <v>1408</v>
      </c>
      <c r="F484" s="1" t="s">
        <v>1409</v>
      </c>
      <c r="G484" s="3">
        <v>9910835</v>
      </c>
      <c r="H484" s="1" t="s">
        <v>745</v>
      </c>
      <c r="I484" s="1" t="s">
        <v>746</v>
      </c>
      <c r="J484" s="1" t="s">
        <v>723</v>
      </c>
      <c r="K484" s="3">
        <v>1</v>
      </c>
      <c r="L484" s="3">
        <v>400</v>
      </c>
      <c r="M484" s="7">
        <v>43302</v>
      </c>
      <c r="N484" s="1" t="s">
        <v>724</v>
      </c>
      <c r="O484" s="1" t="s">
        <v>941</v>
      </c>
      <c r="P484" s="1" t="s">
        <v>1890</v>
      </c>
      <c r="Q484" s="1" t="s">
        <v>943</v>
      </c>
      <c r="R484" s="1" t="s">
        <v>747</v>
      </c>
      <c r="S484" s="8">
        <v>293192</v>
      </c>
      <c r="T484" s="8">
        <v>3048.82</v>
      </c>
      <c r="U484" s="1" t="s">
        <v>944</v>
      </c>
    </row>
    <row r="485" s="1" customFormat="1" spans="1:21">
      <c r="A485" s="6">
        <v>43302.810150463</v>
      </c>
      <c r="B485" s="3">
        <v>85436</v>
      </c>
      <c r="C485" s="3">
        <v>570</v>
      </c>
      <c r="D485" s="1" t="s">
        <v>241</v>
      </c>
      <c r="E485" s="1" t="s">
        <v>1408</v>
      </c>
      <c r="F485" s="1" t="s">
        <v>1409</v>
      </c>
      <c r="G485" s="3">
        <v>9910872</v>
      </c>
      <c r="H485" s="1" t="s">
        <v>766</v>
      </c>
      <c r="I485" s="1" t="s">
        <v>767</v>
      </c>
      <c r="J485" s="1" t="s">
        <v>742</v>
      </c>
      <c r="K485" s="3">
        <v>2</v>
      </c>
      <c r="L485" s="3">
        <v>2000</v>
      </c>
      <c r="M485" s="7">
        <v>43302</v>
      </c>
      <c r="N485" s="1" t="s">
        <v>724</v>
      </c>
      <c r="O485" s="1" t="s">
        <v>941</v>
      </c>
      <c r="P485" s="1" t="s">
        <v>1890</v>
      </c>
      <c r="Q485" s="1" t="s">
        <v>943</v>
      </c>
      <c r="R485" s="1" t="s">
        <v>771</v>
      </c>
      <c r="S485" s="8">
        <v>293192</v>
      </c>
      <c r="T485" s="8">
        <v>5048.82</v>
      </c>
      <c r="U485" s="1" t="s">
        <v>944</v>
      </c>
    </row>
    <row r="486" s="1" customFormat="1" spans="1:21">
      <c r="A486" s="6">
        <v>43302.8096064815</v>
      </c>
      <c r="B486" s="3">
        <v>85437</v>
      </c>
      <c r="C486" s="3">
        <v>730</v>
      </c>
      <c r="D486" s="1" t="s">
        <v>260</v>
      </c>
      <c r="E486" s="1" t="s">
        <v>1894</v>
      </c>
      <c r="F486" s="1" t="s">
        <v>1895</v>
      </c>
      <c r="G486" s="3">
        <v>9910833</v>
      </c>
      <c r="H486" s="1" t="s">
        <v>721</v>
      </c>
      <c r="I486" s="1" t="s">
        <v>722</v>
      </c>
      <c r="J486" s="1" t="s">
        <v>723</v>
      </c>
      <c r="K486" s="3">
        <v>1</v>
      </c>
      <c r="L486" s="3">
        <v>200</v>
      </c>
      <c r="M486" s="7">
        <v>43302</v>
      </c>
      <c r="N486" s="1" t="s">
        <v>724</v>
      </c>
      <c r="O486" s="1" t="s">
        <v>1896</v>
      </c>
      <c r="P486" s="1" t="s">
        <v>1897</v>
      </c>
      <c r="Q486" s="1" t="s">
        <v>986</v>
      </c>
      <c r="R486" s="1" t="s">
        <v>728</v>
      </c>
      <c r="S486" s="8">
        <v>3625925</v>
      </c>
      <c r="T486" s="8">
        <v>292.94</v>
      </c>
      <c r="U486" s="1" t="s">
        <v>1898</v>
      </c>
    </row>
    <row r="487" s="1" customFormat="1" spans="1:21">
      <c r="A487" s="6">
        <v>43302.8087268519</v>
      </c>
      <c r="B487" s="3">
        <v>85434</v>
      </c>
      <c r="C487" s="3">
        <v>730</v>
      </c>
      <c r="D487" s="1" t="s">
        <v>260</v>
      </c>
      <c r="E487" s="1" t="s">
        <v>1899</v>
      </c>
      <c r="F487" s="1" t="s">
        <v>1900</v>
      </c>
      <c r="G487" s="3">
        <v>9910833</v>
      </c>
      <c r="H487" s="1" t="s">
        <v>721</v>
      </c>
      <c r="I487" s="1" t="s">
        <v>722</v>
      </c>
      <c r="J487" s="1" t="s">
        <v>723</v>
      </c>
      <c r="K487" s="3">
        <v>1</v>
      </c>
      <c r="L487" s="3">
        <v>200</v>
      </c>
      <c r="M487" s="7">
        <v>43302</v>
      </c>
      <c r="N487" s="1" t="s">
        <v>724</v>
      </c>
      <c r="O487" s="1" t="s">
        <v>1896</v>
      </c>
      <c r="P487" s="1" t="s">
        <v>1901</v>
      </c>
      <c r="Q487" s="1" t="s">
        <v>986</v>
      </c>
      <c r="R487" s="1" t="s">
        <v>728</v>
      </c>
      <c r="S487" s="8">
        <v>115381</v>
      </c>
      <c r="T487" s="8">
        <v>264.6</v>
      </c>
      <c r="U487" s="1" t="s">
        <v>1898</v>
      </c>
    </row>
    <row r="488" s="1" customFormat="1" spans="1:21">
      <c r="A488" s="6">
        <v>43302.8075</v>
      </c>
      <c r="B488" s="3">
        <v>85433</v>
      </c>
      <c r="C488" s="3">
        <v>730</v>
      </c>
      <c r="D488" s="1" t="s">
        <v>260</v>
      </c>
      <c r="E488" s="1" t="s">
        <v>1902</v>
      </c>
      <c r="F488" s="1" t="s">
        <v>1900</v>
      </c>
      <c r="G488" s="3">
        <v>9910833</v>
      </c>
      <c r="H488" s="1" t="s">
        <v>721</v>
      </c>
      <c r="I488" s="1" t="s">
        <v>722</v>
      </c>
      <c r="J488" s="1" t="s">
        <v>723</v>
      </c>
      <c r="K488" s="3">
        <v>1</v>
      </c>
      <c r="L488" s="3">
        <v>200</v>
      </c>
      <c r="M488" s="7">
        <v>43302</v>
      </c>
      <c r="N488" s="1" t="s">
        <v>724</v>
      </c>
      <c r="O488" s="1" t="s">
        <v>1896</v>
      </c>
      <c r="P488" s="1" t="s">
        <v>1901</v>
      </c>
      <c r="Q488" s="1" t="s">
        <v>986</v>
      </c>
      <c r="R488" s="1" t="s">
        <v>728</v>
      </c>
      <c r="S488" s="8">
        <v>670412</v>
      </c>
      <c r="T488" s="8">
        <v>280</v>
      </c>
      <c r="U488" s="1" t="s">
        <v>1898</v>
      </c>
    </row>
    <row r="489" s="1" customFormat="1" spans="1:21">
      <c r="A489" s="6">
        <v>43302.8064236111</v>
      </c>
      <c r="B489" s="3">
        <v>85435</v>
      </c>
      <c r="C489" s="3">
        <v>546</v>
      </c>
      <c r="D489" s="1" t="s">
        <v>280</v>
      </c>
      <c r="E489" s="1" t="s">
        <v>1903</v>
      </c>
      <c r="F489" s="1" t="s">
        <v>1904</v>
      </c>
      <c r="G489" s="3">
        <v>9910852</v>
      </c>
      <c r="H489" s="1" t="s">
        <v>840</v>
      </c>
      <c r="I489" s="1" t="s">
        <v>746</v>
      </c>
      <c r="J489" s="1" t="s">
        <v>841</v>
      </c>
      <c r="K489" s="3">
        <v>1</v>
      </c>
      <c r="L489" s="3">
        <v>400</v>
      </c>
      <c r="M489" s="7">
        <v>43302</v>
      </c>
      <c r="N489" s="1" t="s">
        <v>724</v>
      </c>
      <c r="O489" s="1" t="s">
        <v>779</v>
      </c>
      <c r="P489" s="1" t="s">
        <v>156</v>
      </c>
      <c r="Q489" s="1" t="s">
        <v>780</v>
      </c>
      <c r="R489" s="1" t="s">
        <v>845</v>
      </c>
      <c r="S489" s="8">
        <v>84671</v>
      </c>
      <c r="T489" s="8">
        <v>417.78</v>
      </c>
      <c r="U489" s="1" t="s">
        <v>781</v>
      </c>
    </row>
    <row r="490" s="1" customFormat="1" spans="1:21">
      <c r="A490" s="6">
        <v>43302.8062268519</v>
      </c>
      <c r="B490" s="3">
        <v>85432</v>
      </c>
      <c r="C490" s="3">
        <v>570</v>
      </c>
      <c r="D490" s="1" t="s">
        <v>241</v>
      </c>
      <c r="E490" s="1" t="s">
        <v>1905</v>
      </c>
      <c r="F490" s="1" t="s">
        <v>1906</v>
      </c>
      <c r="G490" s="3">
        <v>9910835</v>
      </c>
      <c r="H490" s="1" t="s">
        <v>745</v>
      </c>
      <c r="I490" s="1" t="s">
        <v>746</v>
      </c>
      <c r="J490" s="1" t="s">
        <v>723</v>
      </c>
      <c r="K490" s="3">
        <v>1</v>
      </c>
      <c r="L490" s="3">
        <v>400</v>
      </c>
      <c r="M490" s="7">
        <v>43302</v>
      </c>
      <c r="N490" s="1" t="s">
        <v>724</v>
      </c>
      <c r="O490" s="1" t="s">
        <v>941</v>
      </c>
      <c r="P490" s="1" t="s">
        <v>1907</v>
      </c>
      <c r="Q490" s="1" t="s">
        <v>943</v>
      </c>
      <c r="R490" s="1" t="s">
        <v>747</v>
      </c>
      <c r="S490" s="8">
        <v>373702</v>
      </c>
      <c r="T490" s="8">
        <v>724.09</v>
      </c>
      <c r="U490" s="1" t="s">
        <v>944</v>
      </c>
    </row>
    <row r="491" s="1" customFormat="1" spans="1:21">
      <c r="A491" s="6">
        <v>43302.7971527778</v>
      </c>
      <c r="B491" s="3">
        <v>85430</v>
      </c>
      <c r="C491" s="3">
        <v>570</v>
      </c>
      <c r="D491" s="1" t="s">
        <v>241</v>
      </c>
      <c r="E491" s="1" t="s">
        <v>1908</v>
      </c>
      <c r="F491" s="1" t="s">
        <v>1909</v>
      </c>
      <c r="G491" s="3">
        <v>9910835</v>
      </c>
      <c r="H491" s="1" t="s">
        <v>745</v>
      </c>
      <c r="I491" s="1" t="s">
        <v>746</v>
      </c>
      <c r="J491" s="1" t="s">
        <v>723</v>
      </c>
      <c r="K491" s="3">
        <v>1</v>
      </c>
      <c r="L491" s="3">
        <v>400</v>
      </c>
      <c r="M491" s="7">
        <v>43302</v>
      </c>
      <c r="N491" s="1" t="s">
        <v>724</v>
      </c>
      <c r="O491" s="1" t="s">
        <v>941</v>
      </c>
      <c r="P491" s="1" t="s">
        <v>1910</v>
      </c>
      <c r="Q491" s="1" t="s">
        <v>943</v>
      </c>
      <c r="R491" s="1" t="s">
        <v>747</v>
      </c>
      <c r="S491" s="8">
        <v>916323</v>
      </c>
      <c r="T491" s="8">
        <v>847.6</v>
      </c>
      <c r="U491" s="1" t="s">
        <v>944</v>
      </c>
    </row>
    <row r="492" s="1" customFormat="1" spans="1:21">
      <c r="A492" s="6">
        <v>43302.795474537</v>
      </c>
      <c r="B492" s="3">
        <v>85429</v>
      </c>
      <c r="C492" s="3">
        <v>56</v>
      </c>
      <c r="D492" s="1" t="s">
        <v>245</v>
      </c>
      <c r="E492" s="1" t="s">
        <v>1911</v>
      </c>
      <c r="F492" s="1" t="s">
        <v>1912</v>
      </c>
      <c r="G492" s="3">
        <v>9910833</v>
      </c>
      <c r="H492" s="1" t="s">
        <v>721</v>
      </c>
      <c r="I492" s="1" t="s">
        <v>722</v>
      </c>
      <c r="J492" s="1" t="s">
        <v>723</v>
      </c>
      <c r="K492" s="3">
        <v>1</v>
      </c>
      <c r="L492" s="3">
        <v>200</v>
      </c>
      <c r="M492" s="7">
        <v>43302</v>
      </c>
      <c r="N492" s="1" t="s">
        <v>724</v>
      </c>
      <c r="O492" s="1" t="s">
        <v>796</v>
      </c>
      <c r="P492" s="1" t="s">
        <v>1913</v>
      </c>
      <c r="Q492" s="1" t="s">
        <v>798</v>
      </c>
      <c r="R492" s="1" t="s">
        <v>728</v>
      </c>
      <c r="S492" s="8">
        <v>157604</v>
      </c>
      <c r="T492" s="8">
        <v>211.19</v>
      </c>
      <c r="U492" s="1" t="s">
        <v>799</v>
      </c>
    </row>
    <row r="493" s="1" customFormat="1" spans="1:21">
      <c r="A493" s="6">
        <v>43302.7948263889</v>
      </c>
      <c r="B493" s="3">
        <v>85428</v>
      </c>
      <c r="C493" s="3">
        <v>514</v>
      </c>
      <c r="D493" s="1" t="s">
        <v>250</v>
      </c>
      <c r="E493" s="1" t="s">
        <v>1914</v>
      </c>
      <c r="F493" s="1" t="s">
        <v>1915</v>
      </c>
      <c r="G493" s="3">
        <v>9910833</v>
      </c>
      <c r="H493" s="1" t="s">
        <v>721</v>
      </c>
      <c r="I493" s="1" t="s">
        <v>722</v>
      </c>
      <c r="J493" s="1" t="s">
        <v>723</v>
      </c>
      <c r="K493" s="3">
        <v>1</v>
      </c>
      <c r="L493" s="3">
        <v>200</v>
      </c>
      <c r="M493" s="7">
        <v>43302</v>
      </c>
      <c r="N493" s="1" t="s">
        <v>724</v>
      </c>
      <c r="O493" s="1" t="s">
        <v>1007</v>
      </c>
      <c r="P493" s="1" t="s">
        <v>1916</v>
      </c>
      <c r="Q493" s="1" t="s">
        <v>1009</v>
      </c>
      <c r="R493" s="1" t="s">
        <v>728</v>
      </c>
      <c r="S493" s="8">
        <v>3759851</v>
      </c>
      <c r="T493" s="8">
        <v>211.92</v>
      </c>
      <c r="U493" s="1" t="s">
        <v>1010</v>
      </c>
    </row>
    <row r="494" s="1" customFormat="1" spans="1:21">
      <c r="A494" s="6">
        <v>43302.7934375</v>
      </c>
      <c r="B494" s="3">
        <v>85427</v>
      </c>
      <c r="C494" s="3">
        <v>745</v>
      </c>
      <c r="D494" s="1" t="s">
        <v>309</v>
      </c>
      <c r="E494" s="1" t="s">
        <v>1917</v>
      </c>
      <c r="F494" s="1" t="s">
        <v>1918</v>
      </c>
      <c r="G494" s="3">
        <v>9910833</v>
      </c>
      <c r="H494" s="1" t="s">
        <v>721</v>
      </c>
      <c r="I494" s="1" t="s">
        <v>722</v>
      </c>
      <c r="J494" s="1" t="s">
        <v>723</v>
      </c>
      <c r="K494" s="3">
        <v>2</v>
      </c>
      <c r="L494" s="3">
        <v>400</v>
      </c>
      <c r="M494" s="7">
        <v>43302</v>
      </c>
      <c r="N494" s="1" t="s">
        <v>724</v>
      </c>
      <c r="O494" s="1" t="s">
        <v>1919</v>
      </c>
      <c r="P494" s="1" t="s">
        <v>1920</v>
      </c>
      <c r="Q494" s="1" t="s">
        <v>1921</v>
      </c>
      <c r="R494" s="1" t="s">
        <v>728</v>
      </c>
      <c r="S494" s="8">
        <v>3461364</v>
      </c>
      <c r="T494" s="8">
        <v>618.47</v>
      </c>
      <c r="U494" s="1" t="s">
        <v>1922</v>
      </c>
    </row>
    <row r="495" s="1" customFormat="1" spans="1:21">
      <c r="A495" s="6">
        <v>43302.7845833333</v>
      </c>
      <c r="B495" s="3">
        <v>85426</v>
      </c>
      <c r="C495" s="3">
        <v>724</v>
      </c>
      <c r="D495" s="1" t="s">
        <v>257</v>
      </c>
      <c r="E495" s="1" t="s">
        <v>1923</v>
      </c>
      <c r="F495" s="1" t="s">
        <v>1924</v>
      </c>
      <c r="G495" s="3">
        <v>9910833</v>
      </c>
      <c r="H495" s="1" t="s">
        <v>721</v>
      </c>
      <c r="I495" s="1" t="s">
        <v>722</v>
      </c>
      <c r="J495" s="1" t="s">
        <v>723</v>
      </c>
      <c r="K495" s="3">
        <v>1</v>
      </c>
      <c r="L495" s="3">
        <v>200</v>
      </c>
      <c r="M495" s="7">
        <v>43302</v>
      </c>
      <c r="N495" s="1" t="s">
        <v>1025</v>
      </c>
      <c r="O495" s="1" t="s">
        <v>1026</v>
      </c>
      <c r="P495" s="1" t="s">
        <v>156</v>
      </c>
      <c r="Q495" s="1" t="s">
        <v>1027</v>
      </c>
      <c r="R495" s="1" t="s">
        <v>728</v>
      </c>
      <c r="S495" s="8">
        <v>577890</v>
      </c>
      <c r="T495" s="8">
        <v>305.4</v>
      </c>
      <c r="U495" s="1" t="s">
        <v>1028</v>
      </c>
    </row>
    <row r="496" s="1" customFormat="1" spans="1:21">
      <c r="A496" s="6">
        <v>43302.7833217593</v>
      </c>
      <c r="B496" s="3">
        <v>85424</v>
      </c>
      <c r="C496" s="3">
        <v>570</v>
      </c>
      <c r="D496" s="1" t="s">
        <v>241</v>
      </c>
      <c r="E496" s="1" t="s">
        <v>1925</v>
      </c>
      <c r="F496" s="1" t="s">
        <v>1926</v>
      </c>
      <c r="G496" s="3">
        <v>9910833</v>
      </c>
      <c r="H496" s="1" t="s">
        <v>721</v>
      </c>
      <c r="I496" s="1" t="s">
        <v>722</v>
      </c>
      <c r="J496" s="1" t="s">
        <v>723</v>
      </c>
      <c r="K496" s="3">
        <v>2</v>
      </c>
      <c r="L496" s="3">
        <v>400</v>
      </c>
      <c r="M496" s="7">
        <v>43302</v>
      </c>
      <c r="N496" s="1" t="s">
        <v>724</v>
      </c>
      <c r="O496" s="1" t="s">
        <v>941</v>
      </c>
      <c r="P496" s="1" t="s">
        <v>1927</v>
      </c>
      <c r="Q496" s="1" t="s">
        <v>943</v>
      </c>
      <c r="R496" s="1" t="s">
        <v>728</v>
      </c>
      <c r="S496" s="8">
        <v>117839</v>
      </c>
      <c r="T496" s="8">
        <v>1653.78</v>
      </c>
      <c r="U496" s="1" t="s">
        <v>944</v>
      </c>
    </row>
    <row r="497" s="1" customFormat="1" spans="1:21">
      <c r="A497" s="6">
        <v>43302.7815393519</v>
      </c>
      <c r="B497" s="3">
        <v>85425</v>
      </c>
      <c r="C497" s="3">
        <v>514</v>
      </c>
      <c r="D497" s="1" t="s">
        <v>250</v>
      </c>
      <c r="E497" s="1" t="s">
        <v>1928</v>
      </c>
      <c r="F497" s="1" t="s">
        <v>1929</v>
      </c>
      <c r="G497" s="3">
        <v>9910832</v>
      </c>
      <c r="H497" s="1" t="s">
        <v>730</v>
      </c>
      <c r="I497" s="1" t="s">
        <v>722</v>
      </c>
      <c r="J497" s="1" t="s">
        <v>723</v>
      </c>
      <c r="K497" s="3">
        <v>1</v>
      </c>
      <c r="L497" s="3">
        <v>200</v>
      </c>
      <c r="M497" s="7">
        <v>43302</v>
      </c>
      <c r="N497" s="1" t="s">
        <v>724</v>
      </c>
      <c r="O497" s="1" t="s">
        <v>1007</v>
      </c>
      <c r="P497" s="1" t="s">
        <v>1930</v>
      </c>
      <c r="Q497" s="1" t="s">
        <v>1009</v>
      </c>
      <c r="R497" s="1" t="s">
        <v>731</v>
      </c>
      <c r="S497" s="8">
        <v>455692</v>
      </c>
      <c r="T497" s="8">
        <v>291.83</v>
      </c>
      <c r="U497" s="1" t="s">
        <v>1010</v>
      </c>
    </row>
    <row r="498" s="1" customFormat="1" spans="1:21">
      <c r="A498" s="6">
        <v>43302.7767592593</v>
      </c>
      <c r="B498" s="3">
        <v>85423</v>
      </c>
      <c r="C498" s="3">
        <v>707</v>
      </c>
      <c r="D498" s="1" t="s">
        <v>239</v>
      </c>
      <c r="E498" s="1" t="s">
        <v>1931</v>
      </c>
      <c r="F498" s="1" t="s">
        <v>1932</v>
      </c>
      <c r="G498" s="3">
        <v>9910853</v>
      </c>
      <c r="H498" s="1" t="s">
        <v>835</v>
      </c>
      <c r="I498" s="1" t="s">
        <v>788</v>
      </c>
      <c r="J498" s="1" t="s">
        <v>789</v>
      </c>
      <c r="K498" s="3">
        <v>1</v>
      </c>
      <c r="L498" s="3">
        <v>1000</v>
      </c>
      <c r="M498" s="7">
        <v>43302</v>
      </c>
      <c r="N498" s="1" t="s">
        <v>724</v>
      </c>
      <c r="O498" s="1" t="s">
        <v>1279</v>
      </c>
      <c r="P498" s="1" t="s">
        <v>156</v>
      </c>
      <c r="Q498" s="1" t="s">
        <v>1280</v>
      </c>
      <c r="R498" s="1" t="s">
        <v>837</v>
      </c>
      <c r="S498" s="8">
        <v>831595</v>
      </c>
      <c r="T498" s="8">
        <v>2301.57</v>
      </c>
      <c r="U498" s="1" t="s">
        <v>1281</v>
      </c>
    </row>
    <row r="499" s="1" customFormat="1" spans="1:21">
      <c r="A499" s="6">
        <v>43302.776724537</v>
      </c>
      <c r="B499" s="3">
        <v>85422</v>
      </c>
      <c r="C499" s="3">
        <v>704</v>
      </c>
      <c r="D499" s="1" t="s">
        <v>286</v>
      </c>
      <c r="E499" s="1" t="s">
        <v>1933</v>
      </c>
      <c r="F499" s="1" t="s">
        <v>1934</v>
      </c>
      <c r="G499" s="3">
        <v>9910835</v>
      </c>
      <c r="H499" s="1" t="s">
        <v>745</v>
      </c>
      <c r="I499" s="1" t="s">
        <v>746</v>
      </c>
      <c r="J499" s="1" t="s">
        <v>723</v>
      </c>
      <c r="K499" s="3">
        <v>1</v>
      </c>
      <c r="L499" s="3">
        <v>400</v>
      </c>
      <c r="M499" s="7">
        <v>43302</v>
      </c>
      <c r="N499" s="1" t="s">
        <v>724</v>
      </c>
      <c r="O499" s="1" t="s">
        <v>1573</v>
      </c>
      <c r="P499" s="1" t="s">
        <v>1935</v>
      </c>
      <c r="Q499" s="1" t="s">
        <v>1575</v>
      </c>
      <c r="R499" s="1" t="s">
        <v>747</v>
      </c>
      <c r="S499" s="8">
        <v>3363146</v>
      </c>
      <c r="T499" s="8">
        <v>828.13</v>
      </c>
      <c r="U499" s="1" t="s">
        <v>1576</v>
      </c>
    </row>
    <row r="500" s="1" customFormat="1" spans="1:21">
      <c r="A500" s="6">
        <v>43302.7761342593</v>
      </c>
      <c r="B500" s="3">
        <v>85421</v>
      </c>
      <c r="C500" s="3">
        <v>704</v>
      </c>
      <c r="D500" s="1" t="s">
        <v>286</v>
      </c>
      <c r="E500" s="1" t="s">
        <v>1933</v>
      </c>
      <c r="F500" s="1" t="s">
        <v>1934</v>
      </c>
      <c r="G500" s="3">
        <v>9910833</v>
      </c>
      <c r="H500" s="1" t="s">
        <v>721</v>
      </c>
      <c r="I500" s="1" t="s">
        <v>722</v>
      </c>
      <c r="J500" s="1" t="s">
        <v>723</v>
      </c>
      <c r="K500" s="3">
        <v>2</v>
      </c>
      <c r="L500" s="3">
        <v>400</v>
      </c>
      <c r="M500" s="7">
        <v>43302</v>
      </c>
      <c r="N500" s="1" t="s">
        <v>724</v>
      </c>
      <c r="O500" s="1" t="s">
        <v>1573</v>
      </c>
      <c r="P500" s="1" t="s">
        <v>1936</v>
      </c>
      <c r="Q500" s="1" t="s">
        <v>1575</v>
      </c>
      <c r="R500" s="1" t="s">
        <v>728</v>
      </c>
      <c r="S500" s="8">
        <v>3363146</v>
      </c>
      <c r="T500" s="8">
        <v>828.13</v>
      </c>
      <c r="U500" s="1" t="s">
        <v>1576</v>
      </c>
    </row>
    <row r="501" s="1" customFormat="1" spans="1:21">
      <c r="A501" s="6">
        <v>43302.7702777778</v>
      </c>
      <c r="B501" s="3">
        <v>85420</v>
      </c>
      <c r="C501" s="3">
        <v>102567</v>
      </c>
      <c r="D501" s="1" t="s">
        <v>251</v>
      </c>
      <c r="E501" s="1" t="s">
        <v>1937</v>
      </c>
      <c r="F501" s="1" t="s">
        <v>1938</v>
      </c>
      <c r="G501" s="3">
        <v>9910893</v>
      </c>
      <c r="H501" s="1" t="s">
        <v>1536</v>
      </c>
      <c r="I501" s="1" t="s">
        <v>1537</v>
      </c>
      <c r="J501" s="1" t="s">
        <v>789</v>
      </c>
      <c r="K501" s="3">
        <v>1</v>
      </c>
      <c r="L501" s="3">
        <v>5000</v>
      </c>
      <c r="M501" s="7">
        <v>43302</v>
      </c>
      <c r="N501" s="1" t="s">
        <v>724</v>
      </c>
      <c r="O501" s="1" t="s">
        <v>887</v>
      </c>
      <c r="P501" s="1" t="s">
        <v>1939</v>
      </c>
      <c r="Q501" s="1" t="s">
        <v>889</v>
      </c>
      <c r="R501" s="1" t="s">
        <v>1538</v>
      </c>
      <c r="S501" s="8">
        <v>456266</v>
      </c>
      <c r="T501" s="8">
        <v>8840.04</v>
      </c>
      <c r="U501" s="1" t="s">
        <v>890</v>
      </c>
    </row>
    <row r="502" s="1" customFormat="1" spans="1:21">
      <c r="A502" s="6">
        <v>43302.7691550926</v>
      </c>
      <c r="B502" s="3">
        <v>85418</v>
      </c>
      <c r="C502" s="3">
        <v>578</v>
      </c>
      <c r="D502" s="1" t="s">
        <v>237</v>
      </c>
      <c r="E502" s="1" t="s">
        <v>1940</v>
      </c>
      <c r="F502" s="1" t="s">
        <v>1941</v>
      </c>
      <c r="G502" s="3">
        <v>9910852</v>
      </c>
      <c r="H502" s="1" t="s">
        <v>840</v>
      </c>
      <c r="I502" s="1" t="s">
        <v>746</v>
      </c>
      <c r="J502" s="1" t="s">
        <v>841</v>
      </c>
      <c r="K502" s="3">
        <v>1</v>
      </c>
      <c r="L502" s="3">
        <v>400</v>
      </c>
      <c r="M502" s="7">
        <v>43302</v>
      </c>
      <c r="N502" s="1" t="s">
        <v>724</v>
      </c>
      <c r="O502" s="1" t="s">
        <v>768</v>
      </c>
      <c r="P502" s="1" t="s">
        <v>1942</v>
      </c>
      <c r="Q502" s="1" t="s">
        <v>770</v>
      </c>
      <c r="R502" s="1" t="s">
        <v>845</v>
      </c>
      <c r="S502" s="8">
        <v>586039</v>
      </c>
      <c r="T502" s="8">
        <v>572.99</v>
      </c>
      <c r="U502" s="1" t="s">
        <v>772</v>
      </c>
    </row>
    <row r="503" s="1" customFormat="1" spans="1:21">
      <c r="A503" s="6">
        <v>43302.7690856481</v>
      </c>
      <c r="B503" s="3">
        <v>85419</v>
      </c>
      <c r="C503" s="3">
        <v>713</v>
      </c>
      <c r="D503" s="1" t="s">
        <v>291</v>
      </c>
      <c r="E503" s="1" t="s">
        <v>1943</v>
      </c>
      <c r="F503" s="1" t="s">
        <v>1944</v>
      </c>
      <c r="G503" s="3">
        <v>9910834</v>
      </c>
      <c r="H503" s="1" t="s">
        <v>741</v>
      </c>
      <c r="I503" s="1" t="s">
        <v>722</v>
      </c>
      <c r="J503" s="1" t="s">
        <v>742</v>
      </c>
      <c r="K503" s="3">
        <v>1</v>
      </c>
      <c r="L503" s="3">
        <v>200</v>
      </c>
      <c r="M503" s="7">
        <v>43302</v>
      </c>
      <c r="N503" s="1" t="s">
        <v>724</v>
      </c>
      <c r="O503" s="1" t="s">
        <v>1602</v>
      </c>
      <c r="P503" s="1" t="s">
        <v>1945</v>
      </c>
      <c r="Q503" s="1" t="s">
        <v>1604</v>
      </c>
      <c r="R503" s="1" t="s">
        <v>744</v>
      </c>
      <c r="S503" s="8">
        <v>625876</v>
      </c>
      <c r="T503" s="8">
        <v>689.29</v>
      </c>
      <c r="U503" s="1" t="s">
        <v>1605</v>
      </c>
    </row>
    <row r="504" s="1" customFormat="1" spans="1:21">
      <c r="A504" s="6">
        <v>43302.7684837963</v>
      </c>
      <c r="B504" s="3">
        <v>85417</v>
      </c>
      <c r="C504" s="3">
        <v>578</v>
      </c>
      <c r="D504" s="1" t="s">
        <v>237</v>
      </c>
      <c r="E504" s="1" t="s">
        <v>1940</v>
      </c>
      <c r="F504" s="1" t="s">
        <v>1941</v>
      </c>
      <c r="G504" s="3">
        <v>9910892</v>
      </c>
      <c r="H504" s="1" t="s">
        <v>787</v>
      </c>
      <c r="I504" s="1" t="s">
        <v>788</v>
      </c>
      <c r="J504" s="1" t="s">
        <v>789</v>
      </c>
      <c r="K504" s="3">
        <v>1</v>
      </c>
      <c r="L504" s="3">
        <v>1000</v>
      </c>
      <c r="M504" s="7">
        <v>43302</v>
      </c>
      <c r="N504" s="1" t="s">
        <v>724</v>
      </c>
      <c r="O504" s="1" t="s">
        <v>768</v>
      </c>
      <c r="P504" s="1" t="s">
        <v>1942</v>
      </c>
      <c r="Q504" s="1" t="s">
        <v>770</v>
      </c>
      <c r="R504" s="1" t="s">
        <v>792</v>
      </c>
      <c r="S504" s="8">
        <v>586039</v>
      </c>
      <c r="T504" s="8">
        <v>1572.99</v>
      </c>
      <c r="U504" s="1" t="s">
        <v>772</v>
      </c>
    </row>
    <row r="505" s="1" customFormat="1" spans="1:21">
      <c r="A505" s="6">
        <v>43302.7564930556</v>
      </c>
      <c r="B505" s="3">
        <v>85414</v>
      </c>
      <c r="C505" s="3">
        <v>573</v>
      </c>
      <c r="D505" s="1" t="s">
        <v>306</v>
      </c>
      <c r="E505" s="1" t="s">
        <v>1946</v>
      </c>
      <c r="F505" s="1" t="s">
        <v>1947</v>
      </c>
      <c r="G505" s="3">
        <v>9910833</v>
      </c>
      <c r="H505" s="1" t="s">
        <v>721</v>
      </c>
      <c r="I505" s="1" t="s">
        <v>722</v>
      </c>
      <c r="J505" s="1" t="s">
        <v>723</v>
      </c>
      <c r="K505" s="3">
        <v>1</v>
      </c>
      <c r="L505" s="3">
        <v>200</v>
      </c>
      <c r="M505" s="7">
        <v>43302</v>
      </c>
      <c r="N505" s="1" t="s">
        <v>724</v>
      </c>
      <c r="O505" s="1" t="s">
        <v>1948</v>
      </c>
      <c r="P505" s="1" t="s">
        <v>1949</v>
      </c>
      <c r="Q505" s="1" t="s">
        <v>1950</v>
      </c>
      <c r="R505" s="1" t="s">
        <v>728</v>
      </c>
      <c r="S505" s="8">
        <v>581095</v>
      </c>
      <c r="T505" s="8">
        <v>274.49</v>
      </c>
      <c r="U505" s="1" t="s">
        <v>1951</v>
      </c>
    </row>
    <row r="506" s="1" customFormat="1" spans="1:21">
      <c r="A506" s="6">
        <v>43302.7545949074</v>
      </c>
      <c r="B506" s="3">
        <v>85413</v>
      </c>
      <c r="C506" s="3">
        <v>347</v>
      </c>
      <c r="D506" s="1" t="s">
        <v>278</v>
      </c>
      <c r="E506" s="1" t="s">
        <v>1952</v>
      </c>
      <c r="F506" s="1" t="s">
        <v>1953</v>
      </c>
      <c r="G506" s="3">
        <v>9910835</v>
      </c>
      <c r="H506" s="1" t="s">
        <v>745</v>
      </c>
      <c r="I506" s="1" t="s">
        <v>746</v>
      </c>
      <c r="J506" s="1" t="s">
        <v>723</v>
      </c>
      <c r="K506" s="3">
        <v>1</v>
      </c>
      <c r="L506" s="3">
        <v>400</v>
      </c>
      <c r="M506" s="7">
        <v>43302</v>
      </c>
      <c r="N506" s="1" t="s">
        <v>724</v>
      </c>
      <c r="O506" s="1" t="s">
        <v>1346</v>
      </c>
      <c r="P506" s="1" t="s">
        <v>1954</v>
      </c>
      <c r="Q506" s="1" t="s">
        <v>1348</v>
      </c>
      <c r="R506" s="1" t="s">
        <v>747</v>
      </c>
      <c r="S506" s="8">
        <v>3491930</v>
      </c>
      <c r="T506" s="8">
        <v>569.83</v>
      </c>
      <c r="U506" s="1" t="s">
        <v>1349</v>
      </c>
    </row>
    <row r="507" s="1" customFormat="1" spans="1:21">
      <c r="A507" s="6">
        <v>43302.7525347222</v>
      </c>
      <c r="B507" s="3">
        <v>85412</v>
      </c>
      <c r="C507" s="3">
        <v>351</v>
      </c>
      <c r="D507" s="1" t="s">
        <v>295</v>
      </c>
      <c r="E507" s="1" t="s">
        <v>1955</v>
      </c>
      <c r="F507" s="1" t="s">
        <v>1956</v>
      </c>
      <c r="G507" s="3">
        <v>9910832</v>
      </c>
      <c r="H507" s="1" t="s">
        <v>730</v>
      </c>
      <c r="I507" s="1" t="s">
        <v>722</v>
      </c>
      <c r="J507" s="1" t="s">
        <v>723</v>
      </c>
      <c r="K507" s="3">
        <v>1</v>
      </c>
      <c r="L507" s="3">
        <v>200</v>
      </c>
      <c r="M507" s="7">
        <v>43302</v>
      </c>
      <c r="N507" s="1" t="s">
        <v>724</v>
      </c>
      <c r="O507" s="1" t="s">
        <v>1273</v>
      </c>
      <c r="P507" s="1" t="s">
        <v>1957</v>
      </c>
      <c r="Q507" s="1" t="s">
        <v>1275</v>
      </c>
      <c r="R507" s="1" t="s">
        <v>731</v>
      </c>
      <c r="S507" s="8">
        <v>849795</v>
      </c>
      <c r="T507" s="8">
        <v>1736.97</v>
      </c>
      <c r="U507" s="1" t="s">
        <v>1276</v>
      </c>
    </row>
    <row r="508" s="1" customFormat="1" spans="1:21">
      <c r="A508" s="6">
        <v>43302.7516435185</v>
      </c>
      <c r="B508" s="3">
        <v>85411</v>
      </c>
      <c r="C508" s="3">
        <v>573</v>
      </c>
      <c r="D508" s="1" t="s">
        <v>306</v>
      </c>
      <c r="E508" s="1" t="s">
        <v>1958</v>
      </c>
      <c r="F508" s="1" t="s">
        <v>1959</v>
      </c>
      <c r="G508" s="3">
        <v>9910835</v>
      </c>
      <c r="H508" s="1" t="s">
        <v>745</v>
      </c>
      <c r="I508" s="1" t="s">
        <v>746</v>
      </c>
      <c r="J508" s="1" t="s">
        <v>723</v>
      </c>
      <c r="K508" s="3">
        <v>1</v>
      </c>
      <c r="L508" s="3">
        <v>400</v>
      </c>
      <c r="M508" s="7">
        <v>43302</v>
      </c>
      <c r="N508" s="1" t="s">
        <v>724</v>
      </c>
      <c r="O508" s="1" t="s">
        <v>1948</v>
      </c>
      <c r="P508" s="1" t="s">
        <v>1960</v>
      </c>
      <c r="Q508" s="1" t="s">
        <v>1950</v>
      </c>
      <c r="R508" s="1" t="s">
        <v>747</v>
      </c>
      <c r="S508" s="8">
        <v>653080</v>
      </c>
      <c r="T508" s="8">
        <v>779.96</v>
      </c>
      <c r="U508" s="1" t="s">
        <v>1951</v>
      </c>
    </row>
    <row r="509" s="1" customFormat="1" spans="1:21">
      <c r="A509" s="6">
        <v>43302.7504050926</v>
      </c>
      <c r="B509" s="3">
        <v>85410</v>
      </c>
      <c r="C509" s="3">
        <v>730</v>
      </c>
      <c r="D509" s="1" t="s">
        <v>260</v>
      </c>
      <c r="E509" s="1" t="s">
        <v>1961</v>
      </c>
      <c r="F509" s="1" t="s">
        <v>1962</v>
      </c>
      <c r="G509" s="3">
        <v>9910892</v>
      </c>
      <c r="H509" s="1" t="s">
        <v>787</v>
      </c>
      <c r="I509" s="1" t="s">
        <v>788</v>
      </c>
      <c r="J509" s="1" t="s">
        <v>789</v>
      </c>
      <c r="K509" s="3">
        <v>1</v>
      </c>
      <c r="L509" s="3">
        <v>1000</v>
      </c>
      <c r="M509" s="7">
        <v>43302</v>
      </c>
      <c r="N509" s="1" t="s">
        <v>724</v>
      </c>
      <c r="O509" s="1" t="s">
        <v>984</v>
      </c>
      <c r="P509" s="1" t="s">
        <v>1963</v>
      </c>
      <c r="Q509" s="1" t="s">
        <v>986</v>
      </c>
      <c r="R509" s="1" t="s">
        <v>792</v>
      </c>
      <c r="S509" s="8">
        <v>3241047</v>
      </c>
      <c r="T509" s="8">
        <v>1025.61</v>
      </c>
      <c r="U509" s="1" t="s">
        <v>987</v>
      </c>
    </row>
    <row r="510" s="1" customFormat="1" spans="1:21">
      <c r="A510" s="6">
        <v>43302.7498726852</v>
      </c>
      <c r="B510" s="3">
        <v>85409</v>
      </c>
      <c r="C510" s="3">
        <v>730</v>
      </c>
      <c r="D510" s="1" t="s">
        <v>260</v>
      </c>
      <c r="E510" s="1" t="s">
        <v>1964</v>
      </c>
      <c r="F510" s="1" t="s">
        <v>1965</v>
      </c>
      <c r="G510" s="3">
        <v>9910833</v>
      </c>
      <c r="H510" s="1" t="s">
        <v>721</v>
      </c>
      <c r="I510" s="1" t="s">
        <v>722</v>
      </c>
      <c r="J510" s="1" t="s">
        <v>723</v>
      </c>
      <c r="K510" s="3">
        <v>1</v>
      </c>
      <c r="L510" s="3">
        <v>200</v>
      </c>
      <c r="M510" s="7">
        <v>43302</v>
      </c>
      <c r="N510" s="1" t="s">
        <v>724</v>
      </c>
      <c r="O510" s="1" t="s">
        <v>984</v>
      </c>
      <c r="P510" s="1" t="s">
        <v>1966</v>
      </c>
      <c r="Q510" s="1" t="s">
        <v>986</v>
      </c>
      <c r="R510" s="1" t="s">
        <v>728</v>
      </c>
      <c r="S510" s="8">
        <v>3466519</v>
      </c>
      <c r="T510" s="8">
        <v>283.84</v>
      </c>
      <c r="U510" s="1" t="s">
        <v>987</v>
      </c>
    </row>
    <row r="511" s="1" customFormat="1" spans="1:21">
      <c r="A511" s="6">
        <v>43302.7486226852</v>
      </c>
      <c r="B511" s="3">
        <v>85408</v>
      </c>
      <c r="C511" s="3">
        <v>730</v>
      </c>
      <c r="D511" s="1" t="s">
        <v>260</v>
      </c>
      <c r="E511" s="1" t="s">
        <v>1967</v>
      </c>
      <c r="F511" s="1" t="s">
        <v>1968</v>
      </c>
      <c r="G511" s="3">
        <v>9910835</v>
      </c>
      <c r="H511" s="1" t="s">
        <v>745</v>
      </c>
      <c r="I511" s="1" t="s">
        <v>746</v>
      </c>
      <c r="J511" s="1" t="s">
        <v>723</v>
      </c>
      <c r="K511" s="3">
        <v>1</v>
      </c>
      <c r="L511" s="3">
        <v>400</v>
      </c>
      <c r="M511" s="7">
        <v>43302</v>
      </c>
      <c r="N511" s="1" t="s">
        <v>724</v>
      </c>
      <c r="O511" s="1" t="s">
        <v>984</v>
      </c>
      <c r="P511" s="1" t="s">
        <v>1969</v>
      </c>
      <c r="Q511" s="1" t="s">
        <v>986</v>
      </c>
      <c r="R511" s="1" t="s">
        <v>747</v>
      </c>
      <c r="S511" s="8">
        <v>468401</v>
      </c>
      <c r="T511" s="8">
        <v>516.33</v>
      </c>
      <c r="U511" s="1" t="s">
        <v>987</v>
      </c>
    </row>
    <row r="512" s="1" customFormat="1" spans="1:21">
      <c r="A512" s="6">
        <v>43302.7483217593</v>
      </c>
      <c r="B512" s="3">
        <v>85407</v>
      </c>
      <c r="C512" s="3">
        <v>747</v>
      </c>
      <c r="D512" s="1" t="s">
        <v>255</v>
      </c>
      <c r="E512" s="1" t="s">
        <v>1970</v>
      </c>
      <c r="F512" s="1" t="s">
        <v>1971</v>
      </c>
      <c r="G512" s="3">
        <v>9910834</v>
      </c>
      <c r="H512" s="1" t="s">
        <v>741</v>
      </c>
      <c r="I512" s="1" t="s">
        <v>722</v>
      </c>
      <c r="J512" s="1" t="s">
        <v>742</v>
      </c>
      <c r="K512" s="3">
        <v>1</v>
      </c>
      <c r="L512" s="3">
        <v>200</v>
      </c>
      <c r="M512" s="7">
        <v>43302</v>
      </c>
      <c r="N512" s="1" t="s">
        <v>724</v>
      </c>
      <c r="O512" s="1" t="s">
        <v>1315</v>
      </c>
      <c r="P512" s="1" t="s">
        <v>156</v>
      </c>
      <c r="Q512" s="1" t="s">
        <v>1316</v>
      </c>
      <c r="R512" s="1" t="s">
        <v>744</v>
      </c>
      <c r="S512" s="8">
        <v>3571254</v>
      </c>
      <c r="T512" s="8">
        <v>2051.4</v>
      </c>
      <c r="U512" s="1" t="s">
        <v>1317</v>
      </c>
    </row>
    <row r="513" s="1" customFormat="1" spans="1:21">
      <c r="A513" s="6">
        <v>43302.7477662037</v>
      </c>
      <c r="B513" s="3">
        <v>85406</v>
      </c>
      <c r="C513" s="3">
        <v>747</v>
      </c>
      <c r="D513" s="1" t="s">
        <v>255</v>
      </c>
      <c r="E513" s="1" t="s">
        <v>1970</v>
      </c>
      <c r="F513" s="1" t="s">
        <v>1971</v>
      </c>
      <c r="G513" s="3">
        <v>9910872</v>
      </c>
      <c r="H513" s="1" t="s">
        <v>766</v>
      </c>
      <c r="I513" s="1" t="s">
        <v>767</v>
      </c>
      <c r="J513" s="1" t="s">
        <v>742</v>
      </c>
      <c r="K513" s="3">
        <v>1</v>
      </c>
      <c r="L513" s="3">
        <v>1000</v>
      </c>
      <c r="M513" s="7">
        <v>43302</v>
      </c>
      <c r="N513" s="1" t="s">
        <v>724</v>
      </c>
      <c r="O513" s="1" t="s">
        <v>1315</v>
      </c>
      <c r="P513" s="1" t="s">
        <v>156</v>
      </c>
      <c r="Q513" s="1" t="s">
        <v>1316</v>
      </c>
      <c r="R513" s="1" t="s">
        <v>771</v>
      </c>
      <c r="S513" s="8">
        <v>3571254</v>
      </c>
      <c r="T513" s="8">
        <v>2051.4</v>
      </c>
      <c r="U513" s="1" t="s">
        <v>1317</v>
      </c>
    </row>
    <row r="514" s="1" customFormat="1" spans="1:21">
      <c r="A514" s="6">
        <v>43302.7474652778</v>
      </c>
      <c r="B514" s="3">
        <v>85405</v>
      </c>
      <c r="C514" s="3">
        <v>747</v>
      </c>
      <c r="D514" s="1" t="s">
        <v>255</v>
      </c>
      <c r="E514" s="1" t="s">
        <v>1970</v>
      </c>
      <c r="F514" s="1" t="s">
        <v>1971</v>
      </c>
      <c r="G514" s="3">
        <v>9910835</v>
      </c>
      <c r="H514" s="1" t="s">
        <v>745</v>
      </c>
      <c r="I514" s="1" t="s">
        <v>746</v>
      </c>
      <c r="J514" s="1" t="s">
        <v>723</v>
      </c>
      <c r="K514" s="3">
        <v>1</v>
      </c>
      <c r="L514" s="3">
        <v>400</v>
      </c>
      <c r="M514" s="7">
        <v>43302</v>
      </c>
      <c r="N514" s="1" t="s">
        <v>724</v>
      </c>
      <c r="O514" s="1" t="s">
        <v>1315</v>
      </c>
      <c r="P514" s="1" t="s">
        <v>156</v>
      </c>
      <c r="Q514" s="1" t="s">
        <v>1316</v>
      </c>
      <c r="R514" s="1" t="s">
        <v>747</v>
      </c>
      <c r="S514" s="8">
        <v>3571254</v>
      </c>
      <c r="T514" s="8">
        <v>2051.4</v>
      </c>
      <c r="U514" s="1" t="s">
        <v>1317</v>
      </c>
    </row>
    <row r="515" s="1" customFormat="1" spans="1:21">
      <c r="A515" s="6">
        <v>43302.7469675926</v>
      </c>
      <c r="B515" s="3">
        <v>85404</v>
      </c>
      <c r="C515" s="3">
        <v>747</v>
      </c>
      <c r="D515" s="1" t="s">
        <v>255</v>
      </c>
      <c r="E515" s="1" t="s">
        <v>1970</v>
      </c>
      <c r="F515" s="1" t="s">
        <v>1971</v>
      </c>
      <c r="G515" s="3">
        <v>9910833</v>
      </c>
      <c r="H515" s="1" t="s">
        <v>721</v>
      </c>
      <c r="I515" s="1" t="s">
        <v>722</v>
      </c>
      <c r="J515" s="1" t="s">
        <v>723</v>
      </c>
      <c r="K515" s="3">
        <v>1</v>
      </c>
      <c r="L515" s="3">
        <v>200</v>
      </c>
      <c r="M515" s="7">
        <v>43302</v>
      </c>
      <c r="N515" s="1" t="s">
        <v>724</v>
      </c>
      <c r="O515" s="1" t="s">
        <v>1315</v>
      </c>
      <c r="P515" s="1" t="s">
        <v>156</v>
      </c>
      <c r="Q515" s="1" t="s">
        <v>1316</v>
      </c>
      <c r="R515" s="1" t="s">
        <v>728</v>
      </c>
      <c r="S515" s="8">
        <v>3571254</v>
      </c>
      <c r="T515" s="8">
        <v>2051.4</v>
      </c>
      <c r="U515" s="1" t="s">
        <v>1317</v>
      </c>
    </row>
    <row r="516" s="1" customFormat="1" spans="1:21">
      <c r="A516" s="6">
        <v>43302.7462615741</v>
      </c>
      <c r="B516" s="3">
        <v>85403</v>
      </c>
      <c r="C516" s="3">
        <v>747</v>
      </c>
      <c r="D516" s="1" t="s">
        <v>255</v>
      </c>
      <c r="E516" s="1" t="s">
        <v>1970</v>
      </c>
      <c r="F516" s="1" t="s">
        <v>1971</v>
      </c>
      <c r="G516" s="3">
        <v>9910832</v>
      </c>
      <c r="H516" s="1" t="s">
        <v>730</v>
      </c>
      <c r="I516" s="1" t="s">
        <v>722</v>
      </c>
      <c r="J516" s="1" t="s">
        <v>723</v>
      </c>
      <c r="K516" s="3">
        <v>1</v>
      </c>
      <c r="L516" s="3">
        <v>200</v>
      </c>
      <c r="M516" s="7">
        <v>43302</v>
      </c>
      <c r="N516" s="1" t="s">
        <v>724</v>
      </c>
      <c r="O516" s="1" t="s">
        <v>1315</v>
      </c>
      <c r="P516" s="1" t="s">
        <v>156</v>
      </c>
      <c r="Q516" s="1" t="s">
        <v>1316</v>
      </c>
      <c r="R516" s="1" t="s">
        <v>731</v>
      </c>
      <c r="S516" s="8">
        <v>3571254</v>
      </c>
      <c r="T516" s="8">
        <v>2051.4</v>
      </c>
      <c r="U516" s="1" t="s">
        <v>1317</v>
      </c>
    </row>
    <row r="517" s="1" customFormat="1" spans="1:21">
      <c r="A517" s="6">
        <v>43302.7462037037</v>
      </c>
      <c r="B517" s="3">
        <v>85402</v>
      </c>
      <c r="C517" s="3">
        <v>307</v>
      </c>
      <c r="D517" s="1" t="s">
        <v>263</v>
      </c>
      <c r="E517" s="1" t="s">
        <v>1972</v>
      </c>
      <c r="F517" s="1" t="s">
        <v>1973</v>
      </c>
      <c r="G517" s="3">
        <v>9910893</v>
      </c>
      <c r="H517" s="1" t="s">
        <v>1536</v>
      </c>
      <c r="I517" s="1" t="s">
        <v>1537</v>
      </c>
      <c r="J517" s="1" t="s">
        <v>789</v>
      </c>
      <c r="K517" s="3">
        <v>1</v>
      </c>
      <c r="L517" s="3">
        <v>5000</v>
      </c>
      <c r="M517" s="7">
        <v>43302</v>
      </c>
      <c r="N517" s="1" t="s">
        <v>724</v>
      </c>
      <c r="O517" s="1" t="s">
        <v>1974</v>
      </c>
      <c r="P517" s="1" t="s">
        <v>1975</v>
      </c>
      <c r="Q517" s="1" t="s">
        <v>1713</v>
      </c>
      <c r="R517" s="1" t="s">
        <v>1538</v>
      </c>
      <c r="S517" s="8">
        <v>285251</v>
      </c>
      <c r="T517" s="8">
        <v>11315.98</v>
      </c>
      <c r="U517" s="1" t="s">
        <v>1976</v>
      </c>
    </row>
    <row r="518" s="1" customFormat="1" spans="1:21">
      <c r="A518" s="6">
        <v>43302.7301851852</v>
      </c>
      <c r="B518" s="3">
        <v>85392</v>
      </c>
      <c r="C518" s="3">
        <v>570</v>
      </c>
      <c r="D518" s="1" t="s">
        <v>241</v>
      </c>
      <c r="E518" s="1" t="s">
        <v>1977</v>
      </c>
      <c r="F518" s="1" t="s">
        <v>1978</v>
      </c>
      <c r="G518" s="3">
        <v>9910834</v>
      </c>
      <c r="H518" s="1" t="s">
        <v>741</v>
      </c>
      <c r="I518" s="1" t="s">
        <v>722</v>
      </c>
      <c r="J518" s="1" t="s">
        <v>742</v>
      </c>
      <c r="K518" s="3">
        <v>1</v>
      </c>
      <c r="L518" s="3">
        <v>200</v>
      </c>
      <c r="M518" s="7">
        <v>43302</v>
      </c>
      <c r="N518" s="1" t="s">
        <v>724</v>
      </c>
      <c r="O518" s="1" t="s">
        <v>941</v>
      </c>
      <c r="P518" s="1" t="s">
        <v>1979</v>
      </c>
      <c r="Q518" s="1" t="s">
        <v>943</v>
      </c>
      <c r="R518" s="1" t="s">
        <v>744</v>
      </c>
      <c r="S518" s="8">
        <v>3131626</v>
      </c>
      <c r="T518" s="8">
        <v>323.24</v>
      </c>
      <c r="U518" s="1" t="s">
        <v>944</v>
      </c>
    </row>
    <row r="519" s="1" customFormat="1" spans="1:21">
      <c r="A519" s="6">
        <v>43302.7247685185</v>
      </c>
      <c r="B519" s="3">
        <v>85391</v>
      </c>
      <c r="C519" s="3">
        <v>341</v>
      </c>
      <c r="D519" s="1" t="s">
        <v>253</v>
      </c>
      <c r="E519" s="1" t="s">
        <v>1980</v>
      </c>
      <c r="F519" s="1" t="s">
        <v>1981</v>
      </c>
      <c r="G519" s="3">
        <v>9910832</v>
      </c>
      <c r="H519" s="1" t="s">
        <v>730</v>
      </c>
      <c r="I519" s="1" t="s">
        <v>722</v>
      </c>
      <c r="J519" s="1" t="s">
        <v>723</v>
      </c>
      <c r="K519" s="3">
        <v>1</v>
      </c>
      <c r="L519" s="3">
        <v>200</v>
      </c>
      <c r="M519" s="7">
        <v>43302</v>
      </c>
      <c r="N519" s="1" t="s">
        <v>724</v>
      </c>
      <c r="O519" s="1" t="s">
        <v>1357</v>
      </c>
      <c r="P519" s="1" t="s">
        <v>156</v>
      </c>
      <c r="Q519" s="1" t="s">
        <v>1091</v>
      </c>
      <c r="R519" s="1" t="s">
        <v>731</v>
      </c>
      <c r="S519" s="8">
        <v>910310</v>
      </c>
      <c r="T519" s="8">
        <v>207.32</v>
      </c>
      <c r="U519" s="1" t="s">
        <v>1358</v>
      </c>
    </row>
    <row r="520" s="1" customFormat="1" spans="1:21">
      <c r="A520" s="6">
        <v>43302.7222800926</v>
      </c>
      <c r="B520" s="3">
        <v>85390</v>
      </c>
      <c r="C520" s="3">
        <v>517</v>
      </c>
      <c r="D520" s="1" t="s">
        <v>303</v>
      </c>
      <c r="E520" s="1" t="s">
        <v>1982</v>
      </c>
      <c r="F520" s="1" t="s">
        <v>156</v>
      </c>
      <c r="G520" s="3">
        <v>9910852</v>
      </c>
      <c r="H520" s="1" t="s">
        <v>840</v>
      </c>
      <c r="I520" s="1" t="s">
        <v>746</v>
      </c>
      <c r="J520" s="1" t="s">
        <v>841</v>
      </c>
      <c r="K520" s="3">
        <v>1</v>
      </c>
      <c r="L520" s="3">
        <v>400</v>
      </c>
      <c r="M520" s="7">
        <v>43302</v>
      </c>
      <c r="N520" s="1" t="s">
        <v>724</v>
      </c>
      <c r="O520" s="1" t="s">
        <v>1723</v>
      </c>
      <c r="P520" s="1" t="s">
        <v>1983</v>
      </c>
      <c r="Q520" s="1" t="s">
        <v>1725</v>
      </c>
      <c r="R520" s="1" t="s">
        <v>845</v>
      </c>
      <c r="S520" s="8">
        <v>3842223</v>
      </c>
      <c r="T520" s="8">
        <v>418.6</v>
      </c>
      <c r="U520" s="1" t="s">
        <v>1726</v>
      </c>
    </row>
    <row r="521" s="1" customFormat="1" spans="1:21">
      <c r="A521" s="6">
        <v>43302.7220486111</v>
      </c>
      <c r="B521" s="3">
        <v>85389</v>
      </c>
      <c r="C521" s="3">
        <v>707</v>
      </c>
      <c r="D521" s="1" t="s">
        <v>239</v>
      </c>
      <c r="E521" s="1" t="s">
        <v>1984</v>
      </c>
      <c r="F521" s="1" t="s">
        <v>1985</v>
      </c>
      <c r="G521" s="3">
        <v>9910833</v>
      </c>
      <c r="H521" s="1" t="s">
        <v>721</v>
      </c>
      <c r="I521" s="1" t="s">
        <v>722</v>
      </c>
      <c r="J521" s="1" t="s">
        <v>723</v>
      </c>
      <c r="K521" s="3">
        <v>1</v>
      </c>
      <c r="L521" s="3">
        <v>200</v>
      </c>
      <c r="M521" s="7">
        <v>44198</v>
      </c>
      <c r="N521" s="1" t="s">
        <v>724</v>
      </c>
      <c r="O521" s="1" t="s">
        <v>1279</v>
      </c>
      <c r="P521" s="1" t="s">
        <v>156</v>
      </c>
      <c r="Q521" s="1" t="s">
        <v>1280</v>
      </c>
      <c r="R521" s="1" t="s">
        <v>728</v>
      </c>
      <c r="S521" s="8">
        <v>299496</v>
      </c>
      <c r="T521" s="8">
        <v>3442.79</v>
      </c>
      <c r="U521" s="1" t="s">
        <v>1281</v>
      </c>
    </row>
    <row r="522" s="1" customFormat="1" spans="1:21">
      <c r="A522" s="6">
        <v>43302.7213773148</v>
      </c>
      <c r="B522" s="3">
        <v>85388</v>
      </c>
      <c r="C522" s="3">
        <v>707</v>
      </c>
      <c r="D522" s="1" t="s">
        <v>239</v>
      </c>
      <c r="E522" s="1" t="s">
        <v>1984</v>
      </c>
      <c r="F522" s="1" t="s">
        <v>1985</v>
      </c>
      <c r="G522" s="3">
        <v>9910832</v>
      </c>
      <c r="H522" s="1" t="s">
        <v>730</v>
      </c>
      <c r="I522" s="1" t="s">
        <v>722</v>
      </c>
      <c r="J522" s="1" t="s">
        <v>723</v>
      </c>
      <c r="K522" s="3">
        <v>1</v>
      </c>
      <c r="L522" s="3">
        <v>200</v>
      </c>
      <c r="M522" s="7">
        <v>44229</v>
      </c>
      <c r="N522" s="1" t="s">
        <v>724</v>
      </c>
      <c r="O522" s="1" t="s">
        <v>1279</v>
      </c>
      <c r="P522" s="1" t="s">
        <v>156</v>
      </c>
      <c r="Q522" s="1" t="s">
        <v>1280</v>
      </c>
      <c r="R522" s="1" t="s">
        <v>731</v>
      </c>
      <c r="S522" s="8">
        <v>299496</v>
      </c>
      <c r="T522" s="8">
        <v>3442.79</v>
      </c>
      <c r="U522" s="1" t="s">
        <v>1281</v>
      </c>
    </row>
    <row r="523" s="1" customFormat="1" spans="1:21">
      <c r="A523" s="6">
        <v>43302.7194675926</v>
      </c>
      <c r="B523" s="3">
        <v>85387</v>
      </c>
      <c r="C523" s="3">
        <v>707</v>
      </c>
      <c r="D523" s="1" t="s">
        <v>239</v>
      </c>
      <c r="E523" s="1" t="s">
        <v>1984</v>
      </c>
      <c r="F523" s="1" t="s">
        <v>1985</v>
      </c>
      <c r="G523" s="3">
        <v>9910872</v>
      </c>
      <c r="H523" s="1" t="s">
        <v>766</v>
      </c>
      <c r="I523" s="1" t="s">
        <v>767</v>
      </c>
      <c r="J523" s="1" t="s">
        <v>742</v>
      </c>
      <c r="K523" s="3">
        <v>1</v>
      </c>
      <c r="L523" s="3">
        <v>1000</v>
      </c>
      <c r="M523" s="7">
        <v>44287</v>
      </c>
      <c r="N523" s="1" t="s">
        <v>724</v>
      </c>
      <c r="O523" s="1" t="s">
        <v>1279</v>
      </c>
      <c r="P523" s="1" t="s">
        <v>156</v>
      </c>
      <c r="Q523" s="1" t="s">
        <v>1280</v>
      </c>
      <c r="R523" s="1" t="s">
        <v>771</v>
      </c>
      <c r="S523" s="8">
        <v>299496</v>
      </c>
      <c r="T523" s="8">
        <v>3442.79</v>
      </c>
      <c r="U523" s="1" t="s">
        <v>1281</v>
      </c>
    </row>
    <row r="524" s="1" customFormat="1" spans="1:21">
      <c r="A524" s="6">
        <v>43302.7179861111</v>
      </c>
      <c r="B524" s="3">
        <v>85386</v>
      </c>
      <c r="C524" s="3">
        <v>513</v>
      </c>
      <c r="D524" s="1" t="s">
        <v>290</v>
      </c>
      <c r="E524" s="1" t="s">
        <v>1986</v>
      </c>
      <c r="F524" s="1" t="s">
        <v>1987</v>
      </c>
      <c r="G524" s="3">
        <v>9910835</v>
      </c>
      <c r="H524" s="1" t="s">
        <v>745</v>
      </c>
      <c r="I524" s="1" t="s">
        <v>746</v>
      </c>
      <c r="J524" s="1" t="s">
        <v>723</v>
      </c>
      <c r="K524" s="3">
        <v>2</v>
      </c>
      <c r="L524" s="3">
        <v>800</v>
      </c>
      <c r="M524" s="7">
        <v>43302</v>
      </c>
      <c r="N524" s="1" t="s">
        <v>724</v>
      </c>
      <c r="O524" s="1" t="s">
        <v>1867</v>
      </c>
      <c r="P524" s="1" t="s">
        <v>1988</v>
      </c>
      <c r="Q524" s="1" t="s">
        <v>1869</v>
      </c>
      <c r="R524" s="1" t="s">
        <v>747</v>
      </c>
      <c r="S524" s="8">
        <v>370384</v>
      </c>
      <c r="T524" s="8">
        <v>1773.49</v>
      </c>
      <c r="U524" s="1" t="s">
        <v>1870</v>
      </c>
    </row>
    <row r="525" s="1" customFormat="1" spans="1:21">
      <c r="A525" s="6">
        <v>43302.7132986111</v>
      </c>
      <c r="B525" s="3">
        <v>85385</v>
      </c>
      <c r="C525" s="3">
        <v>584</v>
      </c>
      <c r="D525" s="1" t="s">
        <v>285</v>
      </c>
      <c r="E525" s="1" t="s">
        <v>1989</v>
      </c>
      <c r="F525" s="1" t="s">
        <v>1990</v>
      </c>
      <c r="G525" s="3">
        <v>9910833</v>
      </c>
      <c r="H525" s="1" t="s">
        <v>721</v>
      </c>
      <c r="I525" s="1" t="s">
        <v>722</v>
      </c>
      <c r="J525" s="1" t="s">
        <v>723</v>
      </c>
      <c r="K525" s="3">
        <v>1</v>
      </c>
      <c r="L525" s="3">
        <v>200</v>
      </c>
      <c r="M525" s="7">
        <v>43302</v>
      </c>
      <c r="N525" s="1" t="s">
        <v>724</v>
      </c>
      <c r="O525" s="1" t="s">
        <v>1192</v>
      </c>
      <c r="P525" s="1" t="s">
        <v>1991</v>
      </c>
      <c r="Q525" s="1" t="s">
        <v>1194</v>
      </c>
      <c r="R525" s="1" t="s">
        <v>728</v>
      </c>
      <c r="S525" s="8">
        <v>3491866</v>
      </c>
      <c r="T525" s="8">
        <v>394.3</v>
      </c>
      <c r="U525" s="1" t="s">
        <v>1195</v>
      </c>
    </row>
    <row r="526" s="1" customFormat="1" spans="1:21">
      <c r="A526" s="6">
        <v>43302.7131365741</v>
      </c>
      <c r="B526" s="3">
        <v>85384</v>
      </c>
      <c r="C526" s="3">
        <v>578</v>
      </c>
      <c r="D526" s="1" t="s">
        <v>237</v>
      </c>
      <c r="E526" s="1" t="s">
        <v>1992</v>
      </c>
      <c r="F526" s="1" t="s">
        <v>1993</v>
      </c>
      <c r="G526" s="3">
        <v>9910834</v>
      </c>
      <c r="H526" s="1" t="s">
        <v>741</v>
      </c>
      <c r="I526" s="1" t="s">
        <v>722</v>
      </c>
      <c r="J526" s="1" t="s">
        <v>742</v>
      </c>
      <c r="K526" s="3">
        <v>1</v>
      </c>
      <c r="L526" s="3">
        <v>200</v>
      </c>
      <c r="M526" s="7">
        <v>43302</v>
      </c>
      <c r="N526" s="1" t="s">
        <v>724</v>
      </c>
      <c r="O526" s="1" t="s">
        <v>768</v>
      </c>
      <c r="P526" s="1" t="s">
        <v>1994</v>
      </c>
      <c r="Q526" s="1" t="s">
        <v>770</v>
      </c>
      <c r="R526" s="1" t="s">
        <v>744</v>
      </c>
      <c r="S526" s="8">
        <v>432580</v>
      </c>
      <c r="T526" s="8">
        <v>571.54</v>
      </c>
      <c r="U526" s="1" t="s">
        <v>772</v>
      </c>
    </row>
    <row r="527" s="1" customFormat="1" spans="1:21">
      <c r="A527" s="6">
        <v>43302.7125115741</v>
      </c>
      <c r="B527" s="3">
        <v>85383</v>
      </c>
      <c r="C527" s="3">
        <v>578</v>
      </c>
      <c r="D527" s="1" t="s">
        <v>237</v>
      </c>
      <c r="E527" s="1" t="s">
        <v>1992</v>
      </c>
      <c r="F527" s="1" t="s">
        <v>1993</v>
      </c>
      <c r="G527" s="3">
        <v>9910833</v>
      </c>
      <c r="H527" s="1" t="s">
        <v>721</v>
      </c>
      <c r="I527" s="1" t="s">
        <v>722</v>
      </c>
      <c r="J527" s="1" t="s">
        <v>723</v>
      </c>
      <c r="K527" s="3">
        <v>1</v>
      </c>
      <c r="L527" s="3">
        <v>200</v>
      </c>
      <c r="M527" s="7">
        <v>43302</v>
      </c>
      <c r="N527" s="1" t="s">
        <v>724</v>
      </c>
      <c r="O527" s="1" t="s">
        <v>768</v>
      </c>
      <c r="P527" s="1" t="s">
        <v>1995</v>
      </c>
      <c r="Q527" s="1" t="s">
        <v>770</v>
      </c>
      <c r="R527" s="1" t="s">
        <v>728</v>
      </c>
      <c r="S527" s="8">
        <v>432580</v>
      </c>
      <c r="T527" s="8">
        <v>571.54</v>
      </c>
      <c r="U527" s="1" t="s">
        <v>772</v>
      </c>
    </row>
    <row r="528" s="1" customFormat="1" spans="1:21">
      <c r="A528" s="6">
        <v>43302.7055902778</v>
      </c>
      <c r="B528" s="3">
        <v>85382</v>
      </c>
      <c r="C528" s="3">
        <v>726</v>
      </c>
      <c r="D528" s="1" t="s">
        <v>275</v>
      </c>
      <c r="E528" s="1" t="s">
        <v>1996</v>
      </c>
      <c r="F528" s="1" t="s">
        <v>1997</v>
      </c>
      <c r="G528" s="3">
        <v>9910834</v>
      </c>
      <c r="H528" s="1" t="s">
        <v>741</v>
      </c>
      <c r="I528" s="1" t="s">
        <v>722</v>
      </c>
      <c r="J528" s="1" t="s">
        <v>742</v>
      </c>
      <c r="K528" s="3">
        <v>1</v>
      </c>
      <c r="L528" s="3">
        <v>200</v>
      </c>
      <c r="M528" s="7">
        <v>43302</v>
      </c>
      <c r="N528" s="1" t="s">
        <v>724</v>
      </c>
      <c r="O528" s="1" t="s">
        <v>1001</v>
      </c>
      <c r="P528" s="1" t="s">
        <v>1998</v>
      </c>
      <c r="Q528" s="1" t="s">
        <v>1003</v>
      </c>
      <c r="R528" s="1" t="s">
        <v>744</v>
      </c>
      <c r="S528" s="8">
        <v>3098059</v>
      </c>
      <c r="T528" s="8">
        <v>346.18</v>
      </c>
      <c r="U528" s="1" t="s">
        <v>1004</v>
      </c>
    </row>
    <row r="529" s="1" customFormat="1" spans="1:21">
      <c r="A529" s="6">
        <v>43302.6935300926</v>
      </c>
      <c r="B529" s="3">
        <v>85364</v>
      </c>
      <c r="C529" s="3">
        <v>546</v>
      </c>
      <c r="D529" s="1" t="s">
        <v>280</v>
      </c>
      <c r="E529" s="1" t="s">
        <v>1999</v>
      </c>
      <c r="F529" s="1" t="s">
        <v>2000</v>
      </c>
      <c r="G529" s="3">
        <v>9910852</v>
      </c>
      <c r="H529" s="1" t="s">
        <v>840</v>
      </c>
      <c r="I529" s="1" t="s">
        <v>746</v>
      </c>
      <c r="J529" s="1" t="s">
        <v>841</v>
      </c>
      <c r="K529" s="3">
        <v>1</v>
      </c>
      <c r="L529" s="3">
        <v>400</v>
      </c>
      <c r="M529" s="7">
        <v>43302</v>
      </c>
      <c r="N529" s="1" t="s">
        <v>724</v>
      </c>
      <c r="O529" s="1" t="s">
        <v>779</v>
      </c>
      <c r="P529" s="1" t="s">
        <v>156</v>
      </c>
      <c r="Q529" s="1" t="s">
        <v>780</v>
      </c>
      <c r="R529" s="1" t="s">
        <v>845</v>
      </c>
      <c r="S529" s="8">
        <v>556174</v>
      </c>
      <c r="T529" s="8">
        <v>496.21</v>
      </c>
      <c r="U529" s="1" t="s">
        <v>781</v>
      </c>
    </row>
    <row r="530" s="1" customFormat="1" spans="1:21">
      <c r="A530" s="6">
        <v>43302.6927893519</v>
      </c>
      <c r="B530" s="3">
        <v>85363</v>
      </c>
      <c r="C530" s="3">
        <v>511</v>
      </c>
      <c r="D530" s="1" t="s">
        <v>258</v>
      </c>
      <c r="E530" s="1" t="s">
        <v>2001</v>
      </c>
      <c r="F530" s="1" t="s">
        <v>2002</v>
      </c>
      <c r="G530" s="3">
        <v>9910835</v>
      </c>
      <c r="H530" s="1" t="s">
        <v>745</v>
      </c>
      <c r="I530" s="1" t="s">
        <v>746</v>
      </c>
      <c r="J530" s="1" t="s">
        <v>723</v>
      </c>
      <c r="K530" s="3">
        <v>1</v>
      </c>
      <c r="L530" s="3">
        <v>400</v>
      </c>
      <c r="M530" s="7">
        <v>43302</v>
      </c>
      <c r="N530" s="1" t="s">
        <v>724</v>
      </c>
      <c r="O530" s="1" t="s">
        <v>1099</v>
      </c>
      <c r="P530" s="1" t="s">
        <v>2003</v>
      </c>
      <c r="Q530" s="1" t="s">
        <v>1100</v>
      </c>
      <c r="R530" s="1" t="s">
        <v>747</v>
      </c>
      <c r="S530" s="8">
        <v>373468</v>
      </c>
      <c r="T530" s="8">
        <v>401.21</v>
      </c>
      <c r="U530" s="1" t="s">
        <v>1101</v>
      </c>
    </row>
    <row r="531" s="1" customFormat="1" spans="1:21">
      <c r="A531" s="6">
        <v>43302.6870486111</v>
      </c>
      <c r="B531" s="3">
        <v>85362</v>
      </c>
      <c r="C531" s="3">
        <v>549</v>
      </c>
      <c r="D531" s="1" t="s">
        <v>254</v>
      </c>
      <c r="E531" s="1" t="s">
        <v>2004</v>
      </c>
      <c r="F531" s="1" t="s">
        <v>2005</v>
      </c>
      <c r="G531" s="3">
        <v>9910832</v>
      </c>
      <c r="H531" s="1" t="s">
        <v>730</v>
      </c>
      <c r="I531" s="1" t="s">
        <v>722</v>
      </c>
      <c r="J531" s="1" t="s">
        <v>723</v>
      </c>
      <c r="K531" s="3">
        <v>1</v>
      </c>
      <c r="L531" s="3">
        <v>200</v>
      </c>
      <c r="M531" s="7">
        <v>43302</v>
      </c>
      <c r="N531" s="1" t="s">
        <v>724</v>
      </c>
      <c r="O531" s="1" t="s">
        <v>908</v>
      </c>
      <c r="P531" s="1" t="s">
        <v>156</v>
      </c>
      <c r="Q531" s="1" t="s">
        <v>909</v>
      </c>
      <c r="R531" s="1" t="s">
        <v>731</v>
      </c>
      <c r="S531" s="8">
        <v>396175</v>
      </c>
      <c r="T531" s="8">
        <v>353.45</v>
      </c>
      <c r="U531" s="1" t="s">
        <v>910</v>
      </c>
    </row>
    <row r="532" s="1" customFormat="1" spans="1:21">
      <c r="A532" s="6">
        <v>43302.6864236111</v>
      </c>
      <c r="B532" s="3">
        <v>85361</v>
      </c>
      <c r="C532" s="3">
        <v>549</v>
      </c>
      <c r="D532" s="1" t="s">
        <v>254</v>
      </c>
      <c r="E532" s="1" t="s">
        <v>2004</v>
      </c>
      <c r="F532" s="1" t="s">
        <v>2005</v>
      </c>
      <c r="G532" s="3">
        <v>9910832</v>
      </c>
      <c r="H532" s="1" t="s">
        <v>730</v>
      </c>
      <c r="I532" s="1" t="s">
        <v>722</v>
      </c>
      <c r="J532" s="1" t="s">
        <v>723</v>
      </c>
      <c r="K532" s="3">
        <v>1</v>
      </c>
      <c r="L532" s="3">
        <v>200</v>
      </c>
      <c r="M532" s="7">
        <v>43302</v>
      </c>
      <c r="N532" s="1" t="s">
        <v>724</v>
      </c>
      <c r="O532" s="1" t="s">
        <v>908</v>
      </c>
      <c r="P532" s="1" t="s">
        <v>156</v>
      </c>
      <c r="Q532" s="1" t="s">
        <v>909</v>
      </c>
      <c r="R532" s="1" t="s">
        <v>731</v>
      </c>
      <c r="S532" s="8">
        <v>396175</v>
      </c>
      <c r="T532" s="8">
        <v>553.45</v>
      </c>
      <c r="U532" s="1" t="s">
        <v>910</v>
      </c>
    </row>
    <row r="533" s="1" customFormat="1" spans="1:21">
      <c r="A533" s="6">
        <v>43302.6859027778</v>
      </c>
      <c r="B533" s="3">
        <v>85360</v>
      </c>
      <c r="C533" s="3">
        <v>515</v>
      </c>
      <c r="D533" s="1" t="s">
        <v>243</v>
      </c>
      <c r="E533" s="1" t="s">
        <v>2006</v>
      </c>
      <c r="F533" s="1" t="s">
        <v>2007</v>
      </c>
      <c r="G533" s="3">
        <v>9910835</v>
      </c>
      <c r="H533" s="1" t="s">
        <v>745</v>
      </c>
      <c r="I533" s="1" t="s">
        <v>746</v>
      </c>
      <c r="J533" s="1" t="s">
        <v>723</v>
      </c>
      <c r="K533" s="3">
        <v>1</v>
      </c>
      <c r="L533" s="3">
        <v>400</v>
      </c>
      <c r="M533" s="7">
        <v>43302</v>
      </c>
      <c r="N533" s="1" t="s">
        <v>724</v>
      </c>
      <c r="O533" s="1" t="s">
        <v>775</v>
      </c>
      <c r="P533" s="1" t="s">
        <v>156</v>
      </c>
      <c r="Q533" s="1" t="s">
        <v>776</v>
      </c>
      <c r="R533" s="1" t="s">
        <v>747</v>
      </c>
      <c r="S533" s="8">
        <v>688899</v>
      </c>
      <c r="T533" s="8">
        <v>596.96</v>
      </c>
      <c r="U533" s="1" t="s">
        <v>777</v>
      </c>
    </row>
    <row r="534" s="1" customFormat="1" spans="1:21">
      <c r="A534" s="6">
        <v>43302.6830555556</v>
      </c>
      <c r="B534" s="3">
        <v>85359</v>
      </c>
      <c r="C534" s="3">
        <v>578</v>
      </c>
      <c r="D534" s="1" t="s">
        <v>237</v>
      </c>
      <c r="E534" s="1" t="s">
        <v>2008</v>
      </c>
      <c r="F534" s="1" t="s">
        <v>2009</v>
      </c>
      <c r="G534" s="3">
        <v>9910832</v>
      </c>
      <c r="H534" s="1" t="s">
        <v>730</v>
      </c>
      <c r="I534" s="1" t="s">
        <v>722</v>
      </c>
      <c r="J534" s="1" t="s">
        <v>723</v>
      </c>
      <c r="K534" s="3">
        <v>2</v>
      </c>
      <c r="L534" s="3">
        <v>400</v>
      </c>
      <c r="M534" s="7">
        <v>43302</v>
      </c>
      <c r="N534" s="1" t="s">
        <v>724</v>
      </c>
      <c r="O534" s="1" t="s">
        <v>768</v>
      </c>
      <c r="P534" s="1" t="s">
        <v>2010</v>
      </c>
      <c r="Q534" s="1" t="s">
        <v>770</v>
      </c>
      <c r="R534" s="1" t="s">
        <v>731</v>
      </c>
      <c r="S534" s="8">
        <v>899532</v>
      </c>
      <c r="T534" s="8">
        <v>578.7</v>
      </c>
      <c r="U534" s="1" t="s">
        <v>772</v>
      </c>
    </row>
    <row r="535" s="1" customFormat="1" spans="1:21">
      <c r="A535" s="6">
        <v>43302.6821643518</v>
      </c>
      <c r="B535" s="3">
        <v>85358</v>
      </c>
      <c r="C535" s="3">
        <v>578</v>
      </c>
      <c r="D535" s="1" t="s">
        <v>237</v>
      </c>
      <c r="E535" s="1" t="s">
        <v>2008</v>
      </c>
      <c r="F535" s="1" t="s">
        <v>2009</v>
      </c>
      <c r="G535" s="3">
        <v>9910872</v>
      </c>
      <c r="H535" s="1" t="s">
        <v>766</v>
      </c>
      <c r="I535" s="1" t="s">
        <v>767</v>
      </c>
      <c r="J535" s="1" t="s">
        <v>742</v>
      </c>
      <c r="K535" s="3">
        <v>1</v>
      </c>
      <c r="L535" s="3">
        <v>1000</v>
      </c>
      <c r="M535" s="7">
        <v>43302</v>
      </c>
      <c r="N535" s="1" t="s">
        <v>724</v>
      </c>
      <c r="O535" s="1" t="s">
        <v>768</v>
      </c>
      <c r="P535" s="1" t="s">
        <v>2011</v>
      </c>
      <c r="Q535" s="1" t="s">
        <v>770</v>
      </c>
      <c r="R535" s="1" t="s">
        <v>771</v>
      </c>
      <c r="S535" s="8">
        <v>899532</v>
      </c>
      <c r="T535" s="8">
        <v>1578.7</v>
      </c>
      <c r="U535" s="1" t="s">
        <v>772</v>
      </c>
    </row>
    <row r="536" s="1" customFormat="1" spans="1:21">
      <c r="A536" s="6">
        <v>43302.681412037</v>
      </c>
      <c r="B536" s="3">
        <v>85357</v>
      </c>
      <c r="C536" s="3">
        <v>578</v>
      </c>
      <c r="D536" s="1" t="s">
        <v>237</v>
      </c>
      <c r="E536" s="1" t="s">
        <v>2012</v>
      </c>
      <c r="F536" s="1" t="s">
        <v>2013</v>
      </c>
      <c r="G536" s="3">
        <v>9910835</v>
      </c>
      <c r="H536" s="1" t="s">
        <v>745</v>
      </c>
      <c r="I536" s="1" t="s">
        <v>746</v>
      </c>
      <c r="J536" s="1" t="s">
        <v>723</v>
      </c>
      <c r="K536" s="3">
        <v>1</v>
      </c>
      <c r="L536" s="3">
        <v>400</v>
      </c>
      <c r="M536" s="7">
        <v>43302</v>
      </c>
      <c r="N536" s="1" t="s">
        <v>724</v>
      </c>
      <c r="O536" s="1" t="s">
        <v>768</v>
      </c>
      <c r="P536" s="1" t="s">
        <v>2014</v>
      </c>
      <c r="Q536" s="1" t="s">
        <v>770</v>
      </c>
      <c r="R536" s="1" t="s">
        <v>747</v>
      </c>
      <c r="S536" s="8">
        <v>758798</v>
      </c>
      <c r="T536" s="8">
        <v>484.08</v>
      </c>
      <c r="U536" s="1" t="s">
        <v>772</v>
      </c>
    </row>
    <row r="537" s="1" customFormat="1" spans="1:21">
      <c r="A537" s="6">
        <v>43302.6805208333</v>
      </c>
      <c r="B537" s="3">
        <v>85356</v>
      </c>
      <c r="C537" s="3">
        <v>578</v>
      </c>
      <c r="D537" s="1" t="s">
        <v>237</v>
      </c>
      <c r="E537" s="1" t="s">
        <v>2012</v>
      </c>
      <c r="F537" s="1" t="s">
        <v>2013</v>
      </c>
      <c r="G537" s="3">
        <v>9910834</v>
      </c>
      <c r="H537" s="1" t="s">
        <v>741</v>
      </c>
      <c r="I537" s="1" t="s">
        <v>722</v>
      </c>
      <c r="J537" s="1" t="s">
        <v>742</v>
      </c>
      <c r="K537" s="3">
        <v>1</v>
      </c>
      <c r="L537" s="3">
        <v>200</v>
      </c>
      <c r="M537" s="7">
        <v>43302</v>
      </c>
      <c r="N537" s="1" t="s">
        <v>724</v>
      </c>
      <c r="O537" s="1" t="s">
        <v>768</v>
      </c>
      <c r="P537" s="1" t="s">
        <v>2015</v>
      </c>
      <c r="Q537" s="1" t="s">
        <v>770</v>
      </c>
      <c r="R537" s="1" t="s">
        <v>744</v>
      </c>
      <c r="S537" s="8">
        <v>758798</v>
      </c>
      <c r="T537" s="8">
        <v>684.08</v>
      </c>
      <c r="U537" s="1" t="s">
        <v>772</v>
      </c>
    </row>
    <row r="538" s="1" customFormat="1" spans="1:21">
      <c r="A538" s="6">
        <v>43302.6791319444</v>
      </c>
      <c r="B538" s="3">
        <v>85355</v>
      </c>
      <c r="C538" s="3">
        <v>578</v>
      </c>
      <c r="D538" s="1" t="s">
        <v>237</v>
      </c>
      <c r="E538" s="1" t="s">
        <v>2016</v>
      </c>
      <c r="F538" s="1" t="s">
        <v>2017</v>
      </c>
      <c r="G538" s="3">
        <v>9910832</v>
      </c>
      <c r="H538" s="1" t="s">
        <v>730</v>
      </c>
      <c r="I538" s="1" t="s">
        <v>722</v>
      </c>
      <c r="J538" s="1" t="s">
        <v>723</v>
      </c>
      <c r="K538" s="3">
        <v>1</v>
      </c>
      <c r="L538" s="3">
        <v>200</v>
      </c>
      <c r="M538" s="7">
        <v>43302</v>
      </c>
      <c r="N538" s="1" t="s">
        <v>724</v>
      </c>
      <c r="O538" s="1" t="s">
        <v>768</v>
      </c>
      <c r="P538" s="1" t="s">
        <v>2018</v>
      </c>
      <c r="Q538" s="1" t="s">
        <v>770</v>
      </c>
      <c r="R538" s="1" t="s">
        <v>731</v>
      </c>
      <c r="S538" s="8">
        <v>859177</v>
      </c>
      <c r="T538" s="8">
        <v>365.47</v>
      </c>
      <c r="U538" s="1" t="s">
        <v>772</v>
      </c>
    </row>
    <row r="539" s="1" customFormat="1" spans="1:21">
      <c r="A539" s="6">
        <v>43302.6785185185</v>
      </c>
      <c r="B539" s="3">
        <v>85354</v>
      </c>
      <c r="C539" s="3">
        <v>343</v>
      </c>
      <c r="D539" s="1" t="s">
        <v>240</v>
      </c>
      <c r="E539" s="1" t="s">
        <v>2019</v>
      </c>
      <c r="F539" s="1" t="s">
        <v>2020</v>
      </c>
      <c r="G539" s="3">
        <v>9910872</v>
      </c>
      <c r="H539" s="1" t="s">
        <v>766</v>
      </c>
      <c r="I539" s="1" t="s">
        <v>767</v>
      </c>
      <c r="J539" s="1" t="s">
        <v>742</v>
      </c>
      <c r="K539" s="3">
        <v>1</v>
      </c>
      <c r="L539" s="3">
        <v>1000</v>
      </c>
      <c r="M539" s="7">
        <v>43302</v>
      </c>
      <c r="N539" s="1" t="s">
        <v>724</v>
      </c>
      <c r="O539" s="1" t="s">
        <v>876</v>
      </c>
      <c r="P539" s="1" t="s">
        <v>2021</v>
      </c>
      <c r="Q539" s="1" t="s">
        <v>877</v>
      </c>
      <c r="R539" s="1" t="s">
        <v>771</v>
      </c>
      <c r="S539" s="8">
        <v>355267</v>
      </c>
      <c r="T539" s="8">
        <v>1339.28</v>
      </c>
      <c r="U539" s="1" t="s">
        <v>878</v>
      </c>
    </row>
    <row r="540" s="1" customFormat="1" spans="1:21">
      <c r="A540" s="6">
        <v>43302.6784490741</v>
      </c>
      <c r="B540" s="3">
        <v>85353</v>
      </c>
      <c r="C540" s="3">
        <v>578</v>
      </c>
      <c r="D540" s="1" t="s">
        <v>237</v>
      </c>
      <c r="E540" s="1" t="s">
        <v>2016</v>
      </c>
      <c r="F540" s="1" t="s">
        <v>2017</v>
      </c>
      <c r="G540" s="3">
        <v>9910833</v>
      </c>
      <c r="H540" s="1" t="s">
        <v>721</v>
      </c>
      <c r="I540" s="1" t="s">
        <v>722</v>
      </c>
      <c r="J540" s="1" t="s">
        <v>723</v>
      </c>
      <c r="K540" s="3">
        <v>1</v>
      </c>
      <c r="L540" s="3">
        <v>200</v>
      </c>
      <c r="M540" s="7">
        <v>43302</v>
      </c>
      <c r="N540" s="1" t="s">
        <v>724</v>
      </c>
      <c r="O540" s="1" t="s">
        <v>768</v>
      </c>
      <c r="P540" s="1" t="s">
        <v>2018</v>
      </c>
      <c r="Q540" s="1" t="s">
        <v>770</v>
      </c>
      <c r="R540" s="1" t="s">
        <v>728</v>
      </c>
      <c r="S540" s="8">
        <v>859177</v>
      </c>
      <c r="T540" s="8">
        <v>565.47</v>
      </c>
      <c r="U540" s="1" t="s">
        <v>772</v>
      </c>
    </row>
    <row r="541" s="1" customFormat="1" spans="1:21">
      <c r="A541" s="6">
        <v>43302.6781944444</v>
      </c>
      <c r="B541" s="3">
        <v>85352</v>
      </c>
      <c r="C541" s="3">
        <v>570</v>
      </c>
      <c r="D541" s="1" t="s">
        <v>241</v>
      </c>
      <c r="E541" s="1" t="s">
        <v>2022</v>
      </c>
      <c r="F541" s="1" t="s">
        <v>1906</v>
      </c>
      <c r="G541" s="3">
        <v>9910852</v>
      </c>
      <c r="H541" s="1" t="s">
        <v>840</v>
      </c>
      <c r="I541" s="1" t="s">
        <v>746</v>
      </c>
      <c r="J541" s="1" t="s">
        <v>841</v>
      </c>
      <c r="K541" s="3">
        <v>1</v>
      </c>
      <c r="L541" s="3">
        <v>400</v>
      </c>
      <c r="M541" s="7">
        <v>43302</v>
      </c>
      <c r="N541" s="1" t="s">
        <v>724</v>
      </c>
      <c r="O541" s="1" t="s">
        <v>941</v>
      </c>
      <c r="P541" s="1" t="s">
        <v>2023</v>
      </c>
      <c r="Q541" s="1" t="s">
        <v>943</v>
      </c>
      <c r="R541" s="1" t="s">
        <v>845</v>
      </c>
      <c r="S541" s="8">
        <v>464657</v>
      </c>
      <c r="T541" s="8">
        <v>644.09</v>
      </c>
      <c r="U541" s="1" t="s">
        <v>944</v>
      </c>
    </row>
    <row r="542" s="1" customFormat="1" spans="1:21">
      <c r="A542" s="6">
        <v>43302.6773148148</v>
      </c>
      <c r="B542" s="3">
        <v>85351</v>
      </c>
      <c r="C542" s="3">
        <v>578</v>
      </c>
      <c r="D542" s="1" t="s">
        <v>237</v>
      </c>
      <c r="E542" s="1" t="s">
        <v>2024</v>
      </c>
      <c r="F542" s="1" t="s">
        <v>2025</v>
      </c>
      <c r="G542" s="3">
        <v>9910833</v>
      </c>
      <c r="H542" s="1" t="s">
        <v>721</v>
      </c>
      <c r="I542" s="1" t="s">
        <v>722</v>
      </c>
      <c r="J542" s="1" t="s">
        <v>723</v>
      </c>
      <c r="K542" s="3">
        <v>1</v>
      </c>
      <c r="L542" s="3">
        <v>200</v>
      </c>
      <c r="M542" s="7">
        <v>43302</v>
      </c>
      <c r="N542" s="1" t="s">
        <v>724</v>
      </c>
      <c r="O542" s="1" t="s">
        <v>768</v>
      </c>
      <c r="P542" s="1" t="s">
        <v>2026</v>
      </c>
      <c r="Q542" s="1" t="s">
        <v>770</v>
      </c>
      <c r="R542" s="1" t="s">
        <v>728</v>
      </c>
      <c r="S542" s="8">
        <v>86634</v>
      </c>
      <c r="T542" s="8">
        <v>528.47</v>
      </c>
      <c r="U542" s="1" t="s">
        <v>772</v>
      </c>
    </row>
    <row r="543" s="1" customFormat="1" spans="1:21">
      <c r="A543" s="6">
        <v>43302.6771875</v>
      </c>
      <c r="B543" s="3">
        <v>85350</v>
      </c>
      <c r="C543" s="3">
        <v>570</v>
      </c>
      <c r="D543" s="1" t="s">
        <v>241</v>
      </c>
      <c r="E543" s="1" t="s">
        <v>2022</v>
      </c>
      <c r="F543" s="1" t="s">
        <v>1906</v>
      </c>
      <c r="G543" s="3">
        <v>9910835</v>
      </c>
      <c r="H543" s="1" t="s">
        <v>745</v>
      </c>
      <c r="I543" s="1" t="s">
        <v>746</v>
      </c>
      <c r="J543" s="1" t="s">
        <v>723</v>
      </c>
      <c r="K543" s="3">
        <v>1</v>
      </c>
      <c r="L543" s="3">
        <v>400</v>
      </c>
      <c r="M543" s="7">
        <v>43302</v>
      </c>
      <c r="N543" s="1" t="s">
        <v>724</v>
      </c>
      <c r="O543" s="1" t="s">
        <v>941</v>
      </c>
      <c r="P543" s="1" t="s">
        <v>2027</v>
      </c>
      <c r="Q543" s="1" t="s">
        <v>943</v>
      </c>
      <c r="R543" s="1" t="s">
        <v>747</v>
      </c>
      <c r="S543" s="8">
        <v>464657</v>
      </c>
      <c r="T543" s="8">
        <v>1044.09</v>
      </c>
      <c r="U543" s="1" t="s">
        <v>944</v>
      </c>
    </row>
    <row r="544" s="1" customFormat="1" spans="1:21">
      <c r="A544" s="6">
        <v>43302.67625</v>
      </c>
      <c r="B544" s="3">
        <v>85349</v>
      </c>
      <c r="C544" s="3">
        <v>578</v>
      </c>
      <c r="D544" s="1" t="s">
        <v>237</v>
      </c>
      <c r="E544" s="1" t="s">
        <v>2028</v>
      </c>
      <c r="F544" s="1" t="s">
        <v>2029</v>
      </c>
      <c r="G544" s="3">
        <v>9910835</v>
      </c>
      <c r="H544" s="1" t="s">
        <v>745</v>
      </c>
      <c r="I544" s="1" t="s">
        <v>746</v>
      </c>
      <c r="J544" s="1" t="s">
        <v>723</v>
      </c>
      <c r="K544" s="3">
        <v>1</v>
      </c>
      <c r="L544" s="3">
        <v>400</v>
      </c>
      <c r="M544" s="7">
        <v>43302</v>
      </c>
      <c r="N544" s="1" t="s">
        <v>724</v>
      </c>
      <c r="O544" s="1" t="s">
        <v>768</v>
      </c>
      <c r="P544" s="1" t="s">
        <v>2030</v>
      </c>
      <c r="Q544" s="1" t="s">
        <v>770</v>
      </c>
      <c r="R544" s="1" t="s">
        <v>747</v>
      </c>
      <c r="S544" s="8">
        <v>642473</v>
      </c>
      <c r="T544" s="8">
        <v>558.46</v>
      </c>
      <c r="U544" s="1" t="s">
        <v>772</v>
      </c>
    </row>
    <row r="545" s="1" customFormat="1" spans="1:21">
      <c r="A545" s="6">
        <v>43302.675150463</v>
      </c>
      <c r="B545" s="3">
        <v>85348</v>
      </c>
      <c r="C545" s="3">
        <v>578</v>
      </c>
      <c r="D545" s="1" t="s">
        <v>237</v>
      </c>
      <c r="E545" s="1" t="s">
        <v>2028</v>
      </c>
      <c r="F545" s="1" t="s">
        <v>2029</v>
      </c>
      <c r="G545" s="3">
        <v>9910833</v>
      </c>
      <c r="H545" s="1" t="s">
        <v>721</v>
      </c>
      <c r="I545" s="1" t="s">
        <v>722</v>
      </c>
      <c r="J545" s="1" t="s">
        <v>723</v>
      </c>
      <c r="K545" s="3">
        <v>1</v>
      </c>
      <c r="L545" s="3">
        <v>200</v>
      </c>
      <c r="M545" s="7">
        <v>43302</v>
      </c>
      <c r="N545" s="1" t="s">
        <v>724</v>
      </c>
      <c r="O545" s="1" t="s">
        <v>768</v>
      </c>
      <c r="P545" s="1" t="s">
        <v>2030</v>
      </c>
      <c r="Q545" s="1" t="s">
        <v>770</v>
      </c>
      <c r="R545" s="1" t="s">
        <v>728</v>
      </c>
      <c r="S545" s="8">
        <v>642473</v>
      </c>
      <c r="T545" s="8">
        <v>758.46</v>
      </c>
      <c r="U545" s="1" t="s">
        <v>772</v>
      </c>
    </row>
    <row r="546" s="1" customFormat="1" spans="1:21">
      <c r="A546" s="6">
        <v>43302.6739583333</v>
      </c>
      <c r="B546" s="3">
        <v>85347</v>
      </c>
      <c r="C546" s="3">
        <v>578</v>
      </c>
      <c r="D546" s="1" t="s">
        <v>237</v>
      </c>
      <c r="E546" s="1" t="s">
        <v>2028</v>
      </c>
      <c r="F546" s="1" t="s">
        <v>2029</v>
      </c>
      <c r="G546" s="3">
        <v>9910833</v>
      </c>
      <c r="H546" s="1" t="s">
        <v>721</v>
      </c>
      <c r="I546" s="1" t="s">
        <v>722</v>
      </c>
      <c r="J546" s="1" t="s">
        <v>723</v>
      </c>
      <c r="K546" s="3">
        <v>1</v>
      </c>
      <c r="L546" s="3">
        <v>200</v>
      </c>
      <c r="M546" s="7">
        <v>43302</v>
      </c>
      <c r="N546" s="1" t="s">
        <v>724</v>
      </c>
      <c r="O546" s="1" t="s">
        <v>768</v>
      </c>
      <c r="P546" s="1" t="s">
        <v>2030</v>
      </c>
      <c r="Q546" s="1" t="s">
        <v>770</v>
      </c>
      <c r="R546" s="1" t="s">
        <v>728</v>
      </c>
      <c r="S546" s="8">
        <v>642473</v>
      </c>
      <c r="T546" s="8">
        <v>958.46</v>
      </c>
      <c r="U546" s="1" t="s">
        <v>772</v>
      </c>
    </row>
    <row r="547" s="1" customFormat="1" spans="1:21">
      <c r="A547" s="6">
        <v>43302.6731365741</v>
      </c>
      <c r="B547" s="3">
        <v>85346</v>
      </c>
      <c r="C547" s="3">
        <v>578</v>
      </c>
      <c r="D547" s="1" t="s">
        <v>237</v>
      </c>
      <c r="E547" s="1" t="s">
        <v>2031</v>
      </c>
      <c r="F547" s="1" t="s">
        <v>2032</v>
      </c>
      <c r="G547" s="3">
        <v>9910852</v>
      </c>
      <c r="H547" s="1" t="s">
        <v>840</v>
      </c>
      <c r="I547" s="1" t="s">
        <v>746</v>
      </c>
      <c r="J547" s="1" t="s">
        <v>841</v>
      </c>
      <c r="K547" s="3">
        <v>1</v>
      </c>
      <c r="L547" s="3">
        <v>400</v>
      </c>
      <c r="M547" s="7">
        <v>43302</v>
      </c>
      <c r="N547" s="1" t="s">
        <v>724</v>
      </c>
      <c r="O547" s="1" t="s">
        <v>768</v>
      </c>
      <c r="P547" s="1" t="s">
        <v>2033</v>
      </c>
      <c r="Q547" s="1" t="s">
        <v>770</v>
      </c>
      <c r="R547" s="1" t="s">
        <v>845</v>
      </c>
      <c r="S547" s="8">
        <v>642361</v>
      </c>
      <c r="T547" s="8">
        <v>535.01</v>
      </c>
      <c r="U547" s="1" t="s">
        <v>772</v>
      </c>
    </row>
    <row r="548" s="1" customFormat="1" spans="1:21">
      <c r="A548" s="6">
        <v>43302.6720717593</v>
      </c>
      <c r="B548" s="3">
        <v>85345</v>
      </c>
      <c r="C548" s="3">
        <v>578</v>
      </c>
      <c r="D548" s="1" t="s">
        <v>237</v>
      </c>
      <c r="E548" s="1" t="s">
        <v>2031</v>
      </c>
      <c r="F548" s="1" t="s">
        <v>2032</v>
      </c>
      <c r="G548" s="3">
        <v>9910835</v>
      </c>
      <c r="H548" s="1" t="s">
        <v>745</v>
      </c>
      <c r="I548" s="1" t="s">
        <v>746</v>
      </c>
      <c r="J548" s="1" t="s">
        <v>723</v>
      </c>
      <c r="K548" s="3">
        <v>1</v>
      </c>
      <c r="L548" s="3">
        <v>400</v>
      </c>
      <c r="M548" s="7">
        <v>43302</v>
      </c>
      <c r="N548" s="1" t="s">
        <v>724</v>
      </c>
      <c r="O548" s="1" t="s">
        <v>768</v>
      </c>
      <c r="P548" s="1" t="s">
        <v>2033</v>
      </c>
      <c r="Q548" s="1" t="s">
        <v>770</v>
      </c>
      <c r="R548" s="1" t="s">
        <v>747</v>
      </c>
      <c r="S548" s="8">
        <v>642361</v>
      </c>
      <c r="T548" s="8">
        <v>935.01</v>
      </c>
      <c r="U548" s="1" t="s">
        <v>772</v>
      </c>
    </row>
    <row r="549" s="1" customFormat="1" spans="1:21">
      <c r="A549" s="6">
        <v>43302.6712152778</v>
      </c>
      <c r="B549" s="3">
        <v>85344</v>
      </c>
      <c r="C549" s="3">
        <v>578</v>
      </c>
      <c r="D549" s="1" t="s">
        <v>237</v>
      </c>
      <c r="E549" s="1" t="s">
        <v>2034</v>
      </c>
      <c r="F549" s="1" t="s">
        <v>2035</v>
      </c>
      <c r="G549" s="3">
        <v>9910835</v>
      </c>
      <c r="H549" s="1" t="s">
        <v>745</v>
      </c>
      <c r="I549" s="1" t="s">
        <v>746</v>
      </c>
      <c r="J549" s="1" t="s">
        <v>723</v>
      </c>
      <c r="K549" s="3">
        <v>1</v>
      </c>
      <c r="L549" s="3">
        <v>400</v>
      </c>
      <c r="M549" s="7">
        <v>43302</v>
      </c>
      <c r="N549" s="1" t="s">
        <v>724</v>
      </c>
      <c r="O549" s="1" t="s">
        <v>768</v>
      </c>
      <c r="P549" s="1" t="s">
        <v>2036</v>
      </c>
      <c r="Q549" s="1" t="s">
        <v>770</v>
      </c>
      <c r="R549" s="1" t="s">
        <v>747</v>
      </c>
      <c r="S549" s="8">
        <v>828208</v>
      </c>
      <c r="T549" s="8">
        <v>1570.04</v>
      </c>
      <c r="U549" s="1" t="s">
        <v>772</v>
      </c>
    </row>
    <row r="550" s="1" customFormat="1" spans="1:21">
      <c r="A550" s="6">
        <v>43302.670775463</v>
      </c>
      <c r="B550" s="3">
        <v>85343</v>
      </c>
      <c r="C550" s="3">
        <v>578</v>
      </c>
      <c r="D550" s="1" t="s">
        <v>237</v>
      </c>
      <c r="E550" s="1" t="s">
        <v>2034</v>
      </c>
      <c r="F550" s="1" t="s">
        <v>2035</v>
      </c>
      <c r="G550" s="3">
        <v>9910852</v>
      </c>
      <c r="H550" s="1" t="s">
        <v>840</v>
      </c>
      <c r="I550" s="1" t="s">
        <v>746</v>
      </c>
      <c r="J550" s="1" t="s">
        <v>841</v>
      </c>
      <c r="K550" s="3">
        <v>1</v>
      </c>
      <c r="L550" s="3">
        <v>400</v>
      </c>
      <c r="M550" s="7">
        <v>43302</v>
      </c>
      <c r="N550" s="1" t="s">
        <v>724</v>
      </c>
      <c r="O550" s="1" t="s">
        <v>768</v>
      </c>
      <c r="P550" s="1" t="s">
        <v>2036</v>
      </c>
      <c r="Q550" s="1" t="s">
        <v>770</v>
      </c>
      <c r="R550" s="1" t="s">
        <v>845</v>
      </c>
      <c r="S550" s="8">
        <v>828208</v>
      </c>
      <c r="T550" s="8">
        <v>1970.04</v>
      </c>
      <c r="U550" s="1" t="s">
        <v>772</v>
      </c>
    </row>
    <row r="551" s="1" customFormat="1" spans="1:21">
      <c r="A551" s="6">
        <v>43302.6696180556</v>
      </c>
      <c r="B551" s="3">
        <v>85342</v>
      </c>
      <c r="C551" s="3">
        <v>578</v>
      </c>
      <c r="D551" s="1" t="s">
        <v>237</v>
      </c>
      <c r="E551" s="1" t="s">
        <v>2034</v>
      </c>
      <c r="F551" s="1" t="s">
        <v>2035</v>
      </c>
      <c r="G551" s="3">
        <v>9910833</v>
      </c>
      <c r="H551" s="1" t="s">
        <v>721</v>
      </c>
      <c r="I551" s="1" t="s">
        <v>722</v>
      </c>
      <c r="J551" s="1" t="s">
        <v>723</v>
      </c>
      <c r="K551" s="3">
        <v>1</v>
      </c>
      <c r="L551" s="3">
        <v>200</v>
      </c>
      <c r="M551" s="7">
        <v>43302</v>
      </c>
      <c r="N551" s="1" t="s">
        <v>724</v>
      </c>
      <c r="O551" s="1" t="s">
        <v>768</v>
      </c>
      <c r="P551" s="1" t="s">
        <v>2036</v>
      </c>
      <c r="Q551" s="1" t="s">
        <v>770</v>
      </c>
      <c r="R551" s="1" t="s">
        <v>728</v>
      </c>
      <c r="S551" s="8">
        <v>828208</v>
      </c>
      <c r="T551" s="8">
        <v>2170.04</v>
      </c>
      <c r="U551" s="1" t="s">
        <v>772</v>
      </c>
    </row>
    <row r="552" s="1" customFormat="1" spans="1:21">
      <c r="A552" s="6">
        <v>43302.6687152778</v>
      </c>
      <c r="B552" s="3">
        <v>85341</v>
      </c>
      <c r="C552" s="3">
        <v>578</v>
      </c>
      <c r="D552" s="1" t="s">
        <v>237</v>
      </c>
      <c r="E552" s="1" t="s">
        <v>2034</v>
      </c>
      <c r="F552" s="1" t="s">
        <v>2035</v>
      </c>
      <c r="G552" s="3">
        <v>9910834</v>
      </c>
      <c r="H552" s="1" t="s">
        <v>741</v>
      </c>
      <c r="I552" s="1" t="s">
        <v>722</v>
      </c>
      <c r="J552" s="1" t="s">
        <v>742</v>
      </c>
      <c r="K552" s="3">
        <v>1</v>
      </c>
      <c r="L552" s="3">
        <v>200</v>
      </c>
      <c r="M552" s="7">
        <v>43302</v>
      </c>
      <c r="N552" s="1" t="s">
        <v>724</v>
      </c>
      <c r="O552" s="1" t="s">
        <v>768</v>
      </c>
      <c r="P552" s="1" t="s">
        <v>2036</v>
      </c>
      <c r="Q552" s="1" t="s">
        <v>770</v>
      </c>
      <c r="R552" s="1" t="s">
        <v>744</v>
      </c>
      <c r="S552" s="8">
        <v>828208</v>
      </c>
      <c r="T552" s="8">
        <v>2370.04</v>
      </c>
      <c r="U552" s="1" t="s">
        <v>772</v>
      </c>
    </row>
    <row r="553" s="1" customFormat="1" spans="1:21">
      <c r="A553" s="6">
        <v>43302.6678356481</v>
      </c>
      <c r="B553" s="3">
        <v>85340</v>
      </c>
      <c r="C553" s="3">
        <v>570</v>
      </c>
      <c r="D553" s="1" t="s">
        <v>241</v>
      </c>
      <c r="E553" s="1" t="s">
        <v>2037</v>
      </c>
      <c r="F553" s="1" t="s">
        <v>2038</v>
      </c>
      <c r="G553" s="3">
        <v>9910833</v>
      </c>
      <c r="H553" s="1" t="s">
        <v>721</v>
      </c>
      <c r="I553" s="1" t="s">
        <v>722</v>
      </c>
      <c r="J553" s="1" t="s">
        <v>723</v>
      </c>
      <c r="K553" s="3">
        <v>1</v>
      </c>
      <c r="L553" s="3">
        <v>200</v>
      </c>
      <c r="M553" s="7">
        <v>43302</v>
      </c>
      <c r="N553" s="1" t="s">
        <v>724</v>
      </c>
      <c r="O553" s="1" t="s">
        <v>941</v>
      </c>
      <c r="P553" s="1" t="s">
        <v>2039</v>
      </c>
      <c r="Q553" s="1" t="s">
        <v>943</v>
      </c>
      <c r="R553" s="1" t="s">
        <v>728</v>
      </c>
      <c r="S553" s="8">
        <v>3490794</v>
      </c>
      <c r="T553" s="8">
        <v>355.88</v>
      </c>
      <c r="U553" s="1" t="s">
        <v>944</v>
      </c>
    </row>
    <row r="554" s="1" customFormat="1" spans="1:21">
      <c r="A554" s="6">
        <v>43302.6673148148</v>
      </c>
      <c r="B554" s="3">
        <v>85339</v>
      </c>
      <c r="C554" s="3">
        <v>578</v>
      </c>
      <c r="D554" s="1" t="s">
        <v>237</v>
      </c>
      <c r="E554" s="1" t="s">
        <v>2040</v>
      </c>
      <c r="F554" s="1" t="s">
        <v>2041</v>
      </c>
      <c r="G554" s="3">
        <v>9910872</v>
      </c>
      <c r="H554" s="1" t="s">
        <v>766</v>
      </c>
      <c r="I554" s="1" t="s">
        <v>767</v>
      </c>
      <c r="J554" s="1" t="s">
        <v>742</v>
      </c>
      <c r="K554" s="3">
        <v>1</v>
      </c>
      <c r="L554" s="3">
        <v>1000</v>
      </c>
      <c r="M554" s="7">
        <v>43302</v>
      </c>
      <c r="N554" s="1" t="s">
        <v>724</v>
      </c>
      <c r="O554" s="1" t="s">
        <v>768</v>
      </c>
      <c r="P554" s="1" t="s">
        <v>2042</v>
      </c>
      <c r="Q554" s="1" t="s">
        <v>770</v>
      </c>
      <c r="R554" s="1" t="s">
        <v>771</v>
      </c>
      <c r="S554" s="8">
        <v>650658</v>
      </c>
      <c r="T554" s="8">
        <v>1647.68</v>
      </c>
      <c r="U554" s="1" t="s">
        <v>772</v>
      </c>
    </row>
    <row r="555" s="1" customFormat="1" spans="1:21">
      <c r="A555" s="6">
        <v>43302.6624305556</v>
      </c>
      <c r="B555" s="3">
        <v>85338</v>
      </c>
      <c r="C555" s="3">
        <v>578</v>
      </c>
      <c r="D555" s="1" t="s">
        <v>237</v>
      </c>
      <c r="E555" s="1" t="s">
        <v>2043</v>
      </c>
      <c r="F555" s="1" t="s">
        <v>2044</v>
      </c>
      <c r="G555" s="3">
        <v>9910832</v>
      </c>
      <c r="H555" s="1" t="s">
        <v>730</v>
      </c>
      <c r="I555" s="1" t="s">
        <v>722</v>
      </c>
      <c r="J555" s="1" t="s">
        <v>723</v>
      </c>
      <c r="K555" s="3">
        <v>1</v>
      </c>
      <c r="L555" s="3">
        <v>200</v>
      </c>
      <c r="M555" s="7">
        <v>43302</v>
      </c>
      <c r="N555" s="1" t="s">
        <v>724</v>
      </c>
      <c r="O555" s="1" t="s">
        <v>768</v>
      </c>
      <c r="P555" s="1" t="s">
        <v>2045</v>
      </c>
      <c r="Q555" s="1" t="s">
        <v>770</v>
      </c>
      <c r="R555" s="1" t="s">
        <v>731</v>
      </c>
      <c r="S555" s="8">
        <v>433569</v>
      </c>
      <c r="T555" s="8">
        <v>297.17</v>
      </c>
      <c r="U555" s="1" t="s">
        <v>772</v>
      </c>
    </row>
    <row r="556" s="1" customFormat="1" spans="1:21">
      <c r="A556" s="6">
        <v>43302.6551967593</v>
      </c>
      <c r="B556" s="3">
        <v>85337</v>
      </c>
      <c r="C556" s="3">
        <v>511</v>
      </c>
      <c r="D556" s="1" t="s">
        <v>258</v>
      </c>
      <c r="E556" s="1" t="s">
        <v>2046</v>
      </c>
      <c r="F556" s="1" t="s">
        <v>2047</v>
      </c>
      <c r="G556" s="3">
        <v>9910832</v>
      </c>
      <c r="H556" s="1" t="s">
        <v>730</v>
      </c>
      <c r="I556" s="1" t="s">
        <v>722</v>
      </c>
      <c r="J556" s="1" t="s">
        <v>723</v>
      </c>
      <c r="K556" s="3">
        <v>1</v>
      </c>
      <c r="L556" s="3">
        <v>200</v>
      </c>
      <c r="M556" s="7">
        <v>43302</v>
      </c>
      <c r="N556" s="1" t="s">
        <v>724</v>
      </c>
      <c r="O556" s="1" t="s">
        <v>1099</v>
      </c>
      <c r="P556" s="1" t="s">
        <v>1105</v>
      </c>
      <c r="Q556" s="1" t="s">
        <v>1100</v>
      </c>
      <c r="R556" s="1" t="s">
        <v>731</v>
      </c>
      <c r="S556" s="8">
        <v>3147484</v>
      </c>
      <c r="T556" s="8">
        <v>742.05</v>
      </c>
      <c r="U556" s="1" t="s">
        <v>1101</v>
      </c>
    </row>
    <row r="557" s="1" customFormat="1" spans="1:21">
      <c r="A557" s="6">
        <v>43302.6541203704</v>
      </c>
      <c r="B557" s="3">
        <v>85335</v>
      </c>
      <c r="C557" s="3">
        <v>539</v>
      </c>
      <c r="D557" s="1" t="s">
        <v>283</v>
      </c>
      <c r="E557" s="1" t="s">
        <v>2048</v>
      </c>
      <c r="F557" s="1" t="s">
        <v>2049</v>
      </c>
      <c r="G557" s="3">
        <v>9910833</v>
      </c>
      <c r="H557" s="1" t="s">
        <v>721</v>
      </c>
      <c r="I557" s="1" t="s">
        <v>722</v>
      </c>
      <c r="J557" s="1" t="s">
        <v>723</v>
      </c>
      <c r="K557" s="3">
        <v>2</v>
      </c>
      <c r="L557" s="3">
        <v>400</v>
      </c>
      <c r="M557" s="7">
        <v>43302</v>
      </c>
      <c r="N557" s="1" t="s">
        <v>724</v>
      </c>
      <c r="O557" s="1" t="s">
        <v>972</v>
      </c>
      <c r="P557" s="1" t="s">
        <v>2050</v>
      </c>
      <c r="Q557" s="1" t="s">
        <v>974</v>
      </c>
      <c r="R557" s="1" t="s">
        <v>728</v>
      </c>
      <c r="S557" s="8">
        <v>836244</v>
      </c>
      <c r="T557" s="8">
        <v>976.17</v>
      </c>
      <c r="U557" s="1" t="s">
        <v>975</v>
      </c>
    </row>
    <row r="558" s="1" customFormat="1" spans="1:21">
      <c r="A558" s="6">
        <v>43302.6536226852</v>
      </c>
      <c r="B558" s="3">
        <v>85336</v>
      </c>
      <c r="C558" s="3">
        <v>511</v>
      </c>
      <c r="D558" s="1" t="s">
        <v>258</v>
      </c>
      <c r="E558" s="1" t="s">
        <v>2046</v>
      </c>
      <c r="F558" s="1" t="s">
        <v>2047</v>
      </c>
      <c r="G558" s="3">
        <v>9910835</v>
      </c>
      <c r="H558" s="1" t="s">
        <v>745</v>
      </c>
      <c r="I558" s="1" t="s">
        <v>746</v>
      </c>
      <c r="J558" s="1" t="s">
        <v>723</v>
      </c>
      <c r="K558" s="3">
        <v>1</v>
      </c>
      <c r="L558" s="3">
        <v>400</v>
      </c>
      <c r="M558" s="7">
        <v>43302</v>
      </c>
      <c r="N558" s="1" t="s">
        <v>724</v>
      </c>
      <c r="O558" s="1" t="s">
        <v>1099</v>
      </c>
      <c r="P558" s="1" t="s">
        <v>1105</v>
      </c>
      <c r="Q558" s="1" t="s">
        <v>1100</v>
      </c>
      <c r="R558" s="1" t="s">
        <v>747</v>
      </c>
      <c r="S558" s="8">
        <v>3147484</v>
      </c>
      <c r="T558" s="8">
        <v>742.05</v>
      </c>
      <c r="U558" s="1" t="s">
        <v>1101</v>
      </c>
    </row>
    <row r="559" s="1" customFormat="1" spans="1:21">
      <c r="A559" s="6">
        <v>43302.6525925926</v>
      </c>
      <c r="B559" s="3">
        <v>85333</v>
      </c>
      <c r="C559" s="3">
        <v>744</v>
      </c>
      <c r="D559" s="1" t="s">
        <v>276</v>
      </c>
      <c r="E559" s="1" t="s">
        <v>2051</v>
      </c>
      <c r="F559" s="1" t="s">
        <v>2052</v>
      </c>
      <c r="G559" s="3">
        <v>9910872</v>
      </c>
      <c r="H559" s="1" t="s">
        <v>766</v>
      </c>
      <c r="I559" s="1" t="s">
        <v>767</v>
      </c>
      <c r="J559" s="1" t="s">
        <v>742</v>
      </c>
      <c r="K559" s="3">
        <v>1</v>
      </c>
      <c r="L559" s="3">
        <v>1000</v>
      </c>
      <c r="M559" s="7">
        <v>43302</v>
      </c>
      <c r="N559" s="1" t="s">
        <v>724</v>
      </c>
      <c r="O559" s="1" t="s">
        <v>1141</v>
      </c>
      <c r="P559" s="1" t="s">
        <v>2053</v>
      </c>
      <c r="Q559" s="1" t="s">
        <v>1143</v>
      </c>
      <c r="R559" s="1" t="s">
        <v>771</v>
      </c>
      <c r="S559" s="8">
        <v>845205</v>
      </c>
      <c r="T559" s="8">
        <v>1514.4</v>
      </c>
      <c r="U559" s="1" t="s">
        <v>1144</v>
      </c>
    </row>
    <row r="560" s="1" customFormat="1" spans="1:21">
      <c r="A560" s="6">
        <v>43302.651724537</v>
      </c>
      <c r="B560" s="3">
        <v>85334</v>
      </c>
      <c r="C560" s="3">
        <v>539</v>
      </c>
      <c r="D560" s="1" t="s">
        <v>283</v>
      </c>
      <c r="E560" s="1" t="s">
        <v>2054</v>
      </c>
      <c r="F560" s="1" t="s">
        <v>2055</v>
      </c>
      <c r="G560" s="3">
        <v>9910832</v>
      </c>
      <c r="H560" s="1" t="s">
        <v>730</v>
      </c>
      <c r="I560" s="1" t="s">
        <v>722</v>
      </c>
      <c r="J560" s="1" t="s">
        <v>723</v>
      </c>
      <c r="K560" s="3">
        <v>1</v>
      </c>
      <c r="L560" s="3">
        <v>200</v>
      </c>
      <c r="M560" s="7">
        <v>43302</v>
      </c>
      <c r="N560" s="1" t="s">
        <v>724</v>
      </c>
      <c r="O560" s="1" t="s">
        <v>972</v>
      </c>
      <c r="P560" s="1" t="s">
        <v>2056</v>
      </c>
      <c r="Q560" s="1" t="s">
        <v>974</v>
      </c>
      <c r="R560" s="1" t="s">
        <v>731</v>
      </c>
      <c r="S560" s="8">
        <v>714274</v>
      </c>
      <c r="T560" s="8">
        <v>317.21</v>
      </c>
      <c r="U560" s="1" t="s">
        <v>975</v>
      </c>
    </row>
    <row r="561" s="1" customFormat="1" spans="1:21">
      <c r="A561" s="6">
        <v>43302.6472106481</v>
      </c>
      <c r="B561" s="3">
        <v>85332</v>
      </c>
      <c r="C561" s="3">
        <v>747</v>
      </c>
      <c r="D561" s="1" t="s">
        <v>255</v>
      </c>
      <c r="E561" s="1" t="s">
        <v>2057</v>
      </c>
      <c r="F561" s="1" t="s">
        <v>2058</v>
      </c>
      <c r="G561" s="3">
        <v>9910852</v>
      </c>
      <c r="H561" s="1" t="s">
        <v>840</v>
      </c>
      <c r="I561" s="1" t="s">
        <v>746</v>
      </c>
      <c r="J561" s="1" t="s">
        <v>841</v>
      </c>
      <c r="K561" s="3">
        <v>2</v>
      </c>
      <c r="L561" s="3">
        <v>800</v>
      </c>
      <c r="M561" s="7">
        <v>43302</v>
      </c>
      <c r="N561" s="1" t="s">
        <v>724</v>
      </c>
      <c r="O561" s="1" t="s">
        <v>1315</v>
      </c>
      <c r="P561" s="1" t="s">
        <v>156</v>
      </c>
      <c r="Q561" s="1" t="s">
        <v>1316</v>
      </c>
      <c r="R561" s="1" t="s">
        <v>845</v>
      </c>
      <c r="S561" s="8">
        <v>3477074</v>
      </c>
      <c r="T561" s="8">
        <v>845.58</v>
      </c>
      <c r="U561" s="1" t="s">
        <v>1317</v>
      </c>
    </row>
    <row r="562" s="1" customFormat="1" spans="1:21">
      <c r="A562" s="6">
        <v>43302.6465856481</v>
      </c>
      <c r="B562" s="3">
        <v>85331</v>
      </c>
      <c r="C562" s="3">
        <v>747</v>
      </c>
      <c r="D562" s="1" t="s">
        <v>255</v>
      </c>
      <c r="E562" s="1" t="s">
        <v>2059</v>
      </c>
      <c r="F562" s="1" t="s">
        <v>2060</v>
      </c>
      <c r="G562" s="3">
        <v>9910833</v>
      </c>
      <c r="H562" s="1" t="s">
        <v>721</v>
      </c>
      <c r="I562" s="1" t="s">
        <v>722</v>
      </c>
      <c r="J562" s="1" t="s">
        <v>723</v>
      </c>
      <c r="K562" s="3">
        <v>1</v>
      </c>
      <c r="L562" s="3">
        <v>200</v>
      </c>
      <c r="M562" s="7">
        <v>43302</v>
      </c>
      <c r="N562" s="1" t="s">
        <v>724</v>
      </c>
      <c r="O562" s="1" t="s">
        <v>1315</v>
      </c>
      <c r="P562" s="1" t="s">
        <v>156</v>
      </c>
      <c r="Q562" s="1" t="s">
        <v>1316</v>
      </c>
      <c r="R562" s="1" t="s">
        <v>728</v>
      </c>
      <c r="S562" s="8">
        <v>3656366</v>
      </c>
      <c r="T562" s="8">
        <v>594.7</v>
      </c>
      <c r="U562" s="1" t="s">
        <v>1317</v>
      </c>
    </row>
    <row r="563" s="1" customFormat="1" spans="1:21">
      <c r="A563" s="6">
        <v>43302.6449884259</v>
      </c>
      <c r="B563" s="3">
        <v>85330</v>
      </c>
      <c r="C563" s="3">
        <v>747</v>
      </c>
      <c r="D563" s="1" t="s">
        <v>255</v>
      </c>
      <c r="E563" s="1" t="s">
        <v>2059</v>
      </c>
      <c r="F563" s="1" t="s">
        <v>2060</v>
      </c>
      <c r="G563" s="3">
        <v>9910832</v>
      </c>
      <c r="H563" s="1" t="s">
        <v>730</v>
      </c>
      <c r="I563" s="1" t="s">
        <v>722</v>
      </c>
      <c r="J563" s="1" t="s">
        <v>723</v>
      </c>
      <c r="K563" s="3">
        <v>1</v>
      </c>
      <c r="L563" s="3">
        <v>200</v>
      </c>
      <c r="M563" s="7">
        <v>43302</v>
      </c>
      <c r="N563" s="1" t="s">
        <v>724</v>
      </c>
      <c r="O563" s="1" t="s">
        <v>1315</v>
      </c>
      <c r="P563" s="1" t="s">
        <v>156</v>
      </c>
      <c r="Q563" s="1" t="s">
        <v>1316</v>
      </c>
      <c r="R563" s="1" t="s">
        <v>731</v>
      </c>
      <c r="S563" s="8">
        <v>3656366</v>
      </c>
      <c r="T563" s="8">
        <v>594.7</v>
      </c>
      <c r="U563" s="1" t="s">
        <v>1317</v>
      </c>
    </row>
    <row r="564" s="1" customFormat="1" spans="1:21">
      <c r="A564" s="6">
        <v>43302.6445023148</v>
      </c>
      <c r="B564" s="3">
        <v>85329</v>
      </c>
      <c r="C564" s="3">
        <v>355</v>
      </c>
      <c r="D564" s="1" t="s">
        <v>261</v>
      </c>
      <c r="E564" s="1" t="s">
        <v>2061</v>
      </c>
      <c r="F564" s="1" t="s">
        <v>2062</v>
      </c>
      <c r="G564" s="3">
        <v>9910872</v>
      </c>
      <c r="H564" s="1" t="s">
        <v>766</v>
      </c>
      <c r="I564" s="1" t="s">
        <v>767</v>
      </c>
      <c r="J564" s="1" t="s">
        <v>742</v>
      </c>
      <c r="K564" s="3">
        <v>3</v>
      </c>
      <c r="L564" s="3">
        <v>3000</v>
      </c>
      <c r="M564" s="7">
        <v>43302</v>
      </c>
      <c r="N564" s="1" t="s">
        <v>724</v>
      </c>
      <c r="O564" s="1" t="s">
        <v>1104</v>
      </c>
      <c r="P564" s="1" t="s">
        <v>1105</v>
      </c>
      <c r="Q564" s="1" t="s">
        <v>1106</v>
      </c>
      <c r="R564" s="1" t="s">
        <v>771</v>
      </c>
      <c r="S564" s="8">
        <v>3274752</v>
      </c>
      <c r="T564" s="8">
        <v>3520.95</v>
      </c>
      <c r="U564" s="1" t="s">
        <v>1107</v>
      </c>
    </row>
    <row r="565" s="1" customFormat="1" spans="1:21">
      <c r="A565" s="6">
        <v>43302.6443055556</v>
      </c>
      <c r="B565" s="3">
        <v>85365</v>
      </c>
      <c r="C565" s="3">
        <v>713</v>
      </c>
      <c r="D565" s="1" t="s">
        <v>291</v>
      </c>
      <c r="E565" s="1" t="s">
        <v>2063</v>
      </c>
      <c r="F565" s="1" t="s">
        <v>2064</v>
      </c>
      <c r="G565" s="3">
        <v>9910834</v>
      </c>
      <c r="H565" s="1" t="s">
        <v>741</v>
      </c>
      <c r="I565" s="1" t="s">
        <v>722</v>
      </c>
      <c r="J565" s="1" t="s">
        <v>742</v>
      </c>
      <c r="K565" s="3">
        <v>1</v>
      </c>
      <c r="L565" s="3">
        <v>200</v>
      </c>
      <c r="M565" s="7">
        <v>43302</v>
      </c>
      <c r="N565" s="1" t="s">
        <v>724</v>
      </c>
      <c r="O565" s="1" t="s">
        <v>1602</v>
      </c>
      <c r="P565" s="1" t="s">
        <v>2065</v>
      </c>
      <c r="Q565" s="1" t="s">
        <v>1604</v>
      </c>
      <c r="R565" s="1" t="s">
        <v>744</v>
      </c>
      <c r="S565" s="8">
        <v>550015</v>
      </c>
      <c r="T565" s="8">
        <v>711.2</v>
      </c>
      <c r="U565" s="1" t="s">
        <v>1605</v>
      </c>
    </row>
    <row r="566" s="1" customFormat="1" spans="1:21">
      <c r="A566" s="6">
        <v>43302.6408449074</v>
      </c>
      <c r="B566" s="3">
        <v>85328</v>
      </c>
      <c r="C566" s="3">
        <v>56</v>
      </c>
      <c r="D566" s="1" t="s">
        <v>245</v>
      </c>
      <c r="E566" s="1" t="s">
        <v>2066</v>
      </c>
      <c r="F566" s="1" t="s">
        <v>2067</v>
      </c>
      <c r="G566" s="3">
        <v>9910892</v>
      </c>
      <c r="H566" s="1" t="s">
        <v>787</v>
      </c>
      <c r="I566" s="1" t="s">
        <v>788</v>
      </c>
      <c r="J566" s="1" t="s">
        <v>789</v>
      </c>
      <c r="K566" s="3">
        <v>1</v>
      </c>
      <c r="L566" s="3">
        <v>1000</v>
      </c>
      <c r="M566" s="7">
        <v>43302</v>
      </c>
      <c r="N566" s="1" t="s">
        <v>724</v>
      </c>
      <c r="O566" s="1" t="s">
        <v>796</v>
      </c>
      <c r="P566" s="1" t="s">
        <v>2068</v>
      </c>
      <c r="Q566" s="1" t="s">
        <v>798</v>
      </c>
      <c r="R566" s="1" t="s">
        <v>792</v>
      </c>
      <c r="S566" s="8">
        <v>161092</v>
      </c>
      <c r="T566" s="8">
        <v>1225.31</v>
      </c>
      <c r="U566" s="1" t="s">
        <v>799</v>
      </c>
    </row>
    <row r="567" s="1" customFormat="1" spans="1:21">
      <c r="A567" s="6">
        <v>43302.6403935185</v>
      </c>
      <c r="B567" s="3">
        <v>85327</v>
      </c>
      <c r="C567" s="3">
        <v>56</v>
      </c>
      <c r="D567" s="1" t="s">
        <v>245</v>
      </c>
      <c r="E567" s="1" t="s">
        <v>2066</v>
      </c>
      <c r="F567" s="1" t="s">
        <v>2067</v>
      </c>
      <c r="G567" s="3">
        <v>9910834</v>
      </c>
      <c r="H567" s="1" t="s">
        <v>741</v>
      </c>
      <c r="I567" s="1" t="s">
        <v>722</v>
      </c>
      <c r="J567" s="1" t="s">
        <v>742</v>
      </c>
      <c r="K567" s="3">
        <v>1</v>
      </c>
      <c r="L567" s="3">
        <v>200</v>
      </c>
      <c r="M567" s="7">
        <v>43302</v>
      </c>
      <c r="N567" s="1" t="s">
        <v>724</v>
      </c>
      <c r="O567" s="1" t="s">
        <v>796</v>
      </c>
      <c r="P567" s="1" t="s">
        <v>2068</v>
      </c>
      <c r="Q567" s="1" t="s">
        <v>798</v>
      </c>
      <c r="R567" s="1" t="s">
        <v>744</v>
      </c>
      <c r="S567" s="8">
        <v>161092</v>
      </c>
      <c r="T567" s="8">
        <v>1225.31</v>
      </c>
      <c r="U567" s="1" t="s">
        <v>799</v>
      </c>
    </row>
    <row r="568" s="1" customFormat="1" spans="1:21">
      <c r="A568" s="6">
        <v>43302.6396875</v>
      </c>
      <c r="B568" s="3">
        <v>85326</v>
      </c>
      <c r="C568" s="3">
        <v>56</v>
      </c>
      <c r="D568" s="1" t="s">
        <v>245</v>
      </c>
      <c r="E568" s="1" t="s">
        <v>2066</v>
      </c>
      <c r="F568" s="1" t="s">
        <v>2067</v>
      </c>
      <c r="G568" s="3">
        <v>9910832</v>
      </c>
      <c r="H568" s="1" t="s">
        <v>730</v>
      </c>
      <c r="I568" s="1" t="s">
        <v>722</v>
      </c>
      <c r="J568" s="1" t="s">
        <v>723</v>
      </c>
      <c r="K568" s="3">
        <v>1</v>
      </c>
      <c r="L568" s="3">
        <v>200</v>
      </c>
      <c r="M568" s="7">
        <v>43302</v>
      </c>
      <c r="N568" s="1" t="s">
        <v>724</v>
      </c>
      <c r="O568" s="1" t="s">
        <v>796</v>
      </c>
      <c r="P568" s="1" t="s">
        <v>2068</v>
      </c>
      <c r="Q568" s="1" t="s">
        <v>798</v>
      </c>
      <c r="R568" s="1" t="s">
        <v>731</v>
      </c>
      <c r="S568" s="8">
        <v>161092</v>
      </c>
      <c r="T568" s="8">
        <v>1425.31</v>
      </c>
      <c r="U568" s="1" t="s">
        <v>799</v>
      </c>
    </row>
    <row r="569" s="1" customFormat="1" spans="1:21">
      <c r="A569" s="6">
        <v>43302.632974537</v>
      </c>
      <c r="B569" s="3">
        <v>85415</v>
      </c>
      <c r="C569" s="3">
        <v>733</v>
      </c>
      <c r="D569" s="1" t="s">
        <v>294</v>
      </c>
      <c r="E569" s="1" t="s">
        <v>2069</v>
      </c>
      <c r="F569" s="1" t="s">
        <v>2070</v>
      </c>
      <c r="G569" s="3">
        <v>9910833</v>
      </c>
      <c r="H569" s="1" t="s">
        <v>721</v>
      </c>
      <c r="I569" s="1" t="s">
        <v>722</v>
      </c>
      <c r="J569" s="1" t="s">
        <v>723</v>
      </c>
      <c r="K569" s="3">
        <v>1</v>
      </c>
      <c r="L569" s="3">
        <v>200</v>
      </c>
      <c r="M569" s="7">
        <v>43302</v>
      </c>
      <c r="N569" s="1" t="s">
        <v>724</v>
      </c>
      <c r="O569" s="1" t="s">
        <v>1405</v>
      </c>
      <c r="P569" s="1" t="s">
        <v>2071</v>
      </c>
      <c r="Q569" s="1" t="s">
        <v>1406</v>
      </c>
      <c r="R569" s="1" t="s">
        <v>728</v>
      </c>
      <c r="S569" s="8">
        <v>3485350</v>
      </c>
      <c r="T569" s="8">
        <v>252.14</v>
      </c>
      <c r="U569" s="1" t="s">
        <v>1407</v>
      </c>
    </row>
    <row r="570" s="1" customFormat="1" spans="1:21">
      <c r="A570" s="6">
        <v>43302.632025463</v>
      </c>
      <c r="B570" s="3">
        <v>85325</v>
      </c>
      <c r="C570" s="3">
        <v>747</v>
      </c>
      <c r="D570" s="1" t="s">
        <v>255</v>
      </c>
      <c r="E570" s="1" t="s">
        <v>2072</v>
      </c>
      <c r="F570" s="1" t="s">
        <v>2073</v>
      </c>
      <c r="G570" s="3">
        <v>9910832</v>
      </c>
      <c r="H570" s="1" t="s">
        <v>730</v>
      </c>
      <c r="I570" s="1" t="s">
        <v>722</v>
      </c>
      <c r="J570" s="1" t="s">
        <v>723</v>
      </c>
      <c r="K570" s="3">
        <v>1</v>
      </c>
      <c r="L570" s="3">
        <v>200</v>
      </c>
      <c r="M570" s="7">
        <v>43302</v>
      </c>
      <c r="N570" s="1" t="s">
        <v>724</v>
      </c>
      <c r="O570" s="1" t="s">
        <v>1315</v>
      </c>
      <c r="P570" s="1" t="s">
        <v>156</v>
      </c>
      <c r="Q570" s="1" t="s">
        <v>1316</v>
      </c>
      <c r="R570" s="1" t="s">
        <v>731</v>
      </c>
      <c r="S570" s="8">
        <v>3597001</v>
      </c>
      <c r="T570" s="8">
        <v>259.08</v>
      </c>
      <c r="U570" s="1" t="s">
        <v>1317</v>
      </c>
    </row>
    <row r="571" s="1" customFormat="1" spans="1:21">
      <c r="A571" s="6">
        <v>43302.6249305556</v>
      </c>
      <c r="B571" s="3">
        <v>85323</v>
      </c>
      <c r="C571" s="3">
        <v>740</v>
      </c>
      <c r="D571" s="1" t="s">
        <v>289</v>
      </c>
      <c r="E571" s="1" t="s">
        <v>2074</v>
      </c>
      <c r="F571" s="1" t="s">
        <v>1866</v>
      </c>
      <c r="G571" s="3">
        <v>9910835</v>
      </c>
      <c r="H571" s="1" t="s">
        <v>745</v>
      </c>
      <c r="I571" s="1" t="s">
        <v>746</v>
      </c>
      <c r="J571" s="1" t="s">
        <v>723</v>
      </c>
      <c r="K571" s="3">
        <v>1</v>
      </c>
      <c r="L571" s="3">
        <v>400</v>
      </c>
      <c r="M571" s="7">
        <v>43302</v>
      </c>
      <c r="N571" s="1" t="s">
        <v>724</v>
      </c>
      <c r="O571" s="1" t="s">
        <v>1798</v>
      </c>
      <c r="P571" s="1" t="s">
        <v>2075</v>
      </c>
      <c r="Q571" s="1" t="s">
        <v>1800</v>
      </c>
      <c r="R571" s="1" t="s">
        <v>747</v>
      </c>
      <c r="S571" s="8">
        <v>929574</v>
      </c>
      <c r="T571" s="8">
        <v>587.91</v>
      </c>
      <c r="U571" s="1" t="s">
        <v>1801</v>
      </c>
    </row>
    <row r="572" s="1" customFormat="1" spans="1:21">
      <c r="A572" s="6">
        <v>43302.6226851852</v>
      </c>
      <c r="B572" s="3">
        <v>85322</v>
      </c>
      <c r="C572" s="3">
        <v>341</v>
      </c>
      <c r="D572" s="1" t="s">
        <v>253</v>
      </c>
      <c r="E572" s="1" t="s">
        <v>2076</v>
      </c>
      <c r="F572" s="1" t="s">
        <v>2077</v>
      </c>
      <c r="G572" s="3">
        <v>9910833</v>
      </c>
      <c r="H572" s="1" t="s">
        <v>721</v>
      </c>
      <c r="I572" s="1" t="s">
        <v>722</v>
      </c>
      <c r="J572" s="1" t="s">
        <v>723</v>
      </c>
      <c r="K572" s="3">
        <v>1</v>
      </c>
      <c r="L572" s="3">
        <v>200</v>
      </c>
      <c r="M572" s="7">
        <v>43302</v>
      </c>
      <c r="N572" s="1" t="s">
        <v>724</v>
      </c>
      <c r="O572" s="1" t="s">
        <v>1089</v>
      </c>
      <c r="P572" s="1" t="s">
        <v>2078</v>
      </c>
      <c r="Q572" s="1" t="s">
        <v>1091</v>
      </c>
      <c r="R572" s="1" t="s">
        <v>728</v>
      </c>
      <c r="S572" s="8">
        <v>428359</v>
      </c>
      <c r="T572" s="8">
        <v>214.43</v>
      </c>
      <c r="U572" s="1" t="s">
        <v>1092</v>
      </c>
    </row>
    <row r="573" s="1" customFormat="1" spans="1:21">
      <c r="A573" s="6">
        <v>43302.6165625</v>
      </c>
      <c r="B573" s="3">
        <v>85304</v>
      </c>
      <c r="C573" s="3">
        <v>56</v>
      </c>
      <c r="D573" s="1" t="s">
        <v>245</v>
      </c>
      <c r="E573" s="1" t="s">
        <v>2079</v>
      </c>
      <c r="F573" s="1" t="s">
        <v>2080</v>
      </c>
      <c r="G573" s="3">
        <v>9910832</v>
      </c>
      <c r="H573" s="1" t="s">
        <v>730</v>
      </c>
      <c r="I573" s="1" t="s">
        <v>722</v>
      </c>
      <c r="J573" s="1" t="s">
        <v>723</v>
      </c>
      <c r="K573" s="3">
        <v>1</v>
      </c>
      <c r="L573" s="3">
        <v>200</v>
      </c>
      <c r="M573" s="7">
        <v>43302</v>
      </c>
      <c r="N573" s="1" t="s">
        <v>724</v>
      </c>
      <c r="O573" s="1" t="s">
        <v>796</v>
      </c>
      <c r="P573" s="1" t="s">
        <v>2081</v>
      </c>
      <c r="Q573" s="1" t="s">
        <v>798</v>
      </c>
      <c r="R573" s="1" t="s">
        <v>731</v>
      </c>
      <c r="S573" s="8">
        <v>137346</v>
      </c>
      <c r="T573" s="8">
        <v>1435.17</v>
      </c>
      <c r="U573" s="1" t="s">
        <v>799</v>
      </c>
    </row>
    <row r="574" s="1" customFormat="1" spans="1:21">
      <c r="A574" s="6">
        <v>43302.6160069444</v>
      </c>
      <c r="B574" s="3">
        <v>85302</v>
      </c>
      <c r="C574" s="3">
        <v>56</v>
      </c>
      <c r="D574" s="1" t="s">
        <v>245</v>
      </c>
      <c r="E574" s="1" t="s">
        <v>2079</v>
      </c>
      <c r="F574" s="1" t="s">
        <v>2080</v>
      </c>
      <c r="G574" s="3">
        <v>9910872</v>
      </c>
      <c r="H574" s="1" t="s">
        <v>766</v>
      </c>
      <c r="I574" s="1" t="s">
        <v>767</v>
      </c>
      <c r="J574" s="1" t="s">
        <v>742</v>
      </c>
      <c r="K574" s="3">
        <v>1</v>
      </c>
      <c r="L574" s="3">
        <v>1000</v>
      </c>
      <c r="M574" s="7">
        <v>43302</v>
      </c>
      <c r="N574" s="1" t="s">
        <v>724</v>
      </c>
      <c r="O574" s="1" t="s">
        <v>796</v>
      </c>
      <c r="P574" s="1" t="s">
        <v>2082</v>
      </c>
      <c r="Q574" s="1" t="s">
        <v>798</v>
      </c>
      <c r="R574" s="1" t="s">
        <v>771</v>
      </c>
      <c r="S574" s="8">
        <v>137346</v>
      </c>
      <c r="T574" s="8">
        <v>2435.17</v>
      </c>
      <c r="U574" s="1" t="s">
        <v>799</v>
      </c>
    </row>
    <row r="575" s="1" customFormat="1" spans="1:21">
      <c r="A575" s="6">
        <v>43302.6148958333</v>
      </c>
      <c r="B575" s="3">
        <v>85324</v>
      </c>
      <c r="C575" s="3">
        <v>385</v>
      </c>
      <c r="D575" s="1" t="s">
        <v>248</v>
      </c>
      <c r="E575" s="1" t="s">
        <v>2083</v>
      </c>
      <c r="F575" s="1" t="s">
        <v>2084</v>
      </c>
      <c r="G575" s="3">
        <v>9910892</v>
      </c>
      <c r="H575" s="1" t="s">
        <v>787</v>
      </c>
      <c r="I575" s="1" t="s">
        <v>788</v>
      </c>
      <c r="J575" s="1" t="s">
        <v>789</v>
      </c>
      <c r="K575" s="3">
        <v>1</v>
      </c>
      <c r="L575" s="3">
        <v>1000</v>
      </c>
      <c r="M575" s="7">
        <v>43302</v>
      </c>
      <c r="N575" s="1" t="s">
        <v>724</v>
      </c>
      <c r="O575" s="1" t="s">
        <v>920</v>
      </c>
      <c r="P575" s="1" t="s">
        <v>2085</v>
      </c>
      <c r="Q575" s="1" t="s">
        <v>922</v>
      </c>
      <c r="R575" s="1" t="s">
        <v>792</v>
      </c>
      <c r="S575" s="8">
        <v>330602</v>
      </c>
      <c r="T575" s="8">
        <v>1728.84</v>
      </c>
      <c r="U575" s="1" t="s">
        <v>923</v>
      </c>
    </row>
    <row r="576" s="1" customFormat="1" spans="1:21">
      <c r="A576" s="6">
        <v>43302.6107291667</v>
      </c>
      <c r="B576" s="3">
        <v>85303</v>
      </c>
      <c r="C576" s="3">
        <v>716</v>
      </c>
      <c r="D576" s="1" t="s">
        <v>274</v>
      </c>
      <c r="E576" s="1" t="s">
        <v>2086</v>
      </c>
      <c r="F576" s="1" t="s">
        <v>2087</v>
      </c>
      <c r="G576" s="3">
        <v>9910835</v>
      </c>
      <c r="H576" s="1" t="s">
        <v>745</v>
      </c>
      <c r="I576" s="1" t="s">
        <v>746</v>
      </c>
      <c r="J576" s="1" t="s">
        <v>723</v>
      </c>
      <c r="K576" s="3">
        <v>1</v>
      </c>
      <c r="L576" s="3">
        <v>400</v>
      </c>
      <c r="M576" s="7">
        <v>43302</v>
      </c>
      <c r="N576" s="1" t="s">
        <v>724</v>
      </c>
      <c r="O576" s="1" t="s">
        <v>1492</v>
      </c>
      <c r="P576" s="1" t="s">
        <v>2088</v>
      </c>
      <c r="Q576" s="1" t="s">
        <v>1494</v>
      </c>
      <c r="R576" s="1" t="s">
        <v>747</v>
      </c>
      <c r="S576" s="8">
        <v>665824</v>
      </c>
      <c r="T576" s="8">
        <v>1056.01</v>
      </c>
      <c r="U576" s="1" t="s">
        <v>1495</v>
      </c>
    </row>
    <row r="577" s="1" customFormat="1" spans="1:21">
      <c r="A577" s="6">
        <v>43302.6101157407</v>
      </c>
      <c r="B577" s="3">
        <v>85289</v>
      </c>
      <c r="C577" s="3">
        <v>56</v>
      </c>
      <c r="D577" s="1" t="s">
        <v>245</v>
      </c>
      <c r="E577" s="1" t="s">
        <v>2089</v>
      </c>
      <c r="F577" s="1" t="s">
        <v>2090</v>
      </c>
      <c r="G577" s="3">
        <v>9910872</v>
      </c>
      <c r="H577" s="1" t="s">
        <v>766</v>
      </c>
      <c r="I577" s="1" t="s">
        <v>767</v>
      </c>
      <c r="J577" s="1" t="s">
        <v>742</v>
      </c>
      <c r="K577" s="3">
        <v>1</v>
      </c>
      <c r="L577" s="3">
        <v>1000</v>
      </c>
      <c r="M577" s="7">
        <v>43302</v>
      </c>
      <c r="N577" s="1" t="s">
        <v>724</v>
      </c>
      <c r="O577" s="1" t="s">
        <v>796</v>
      </c>
      <c r="P577" s="1" t="s">
        <v>2091</v>
      </c>
      <c r="Q577" s="1" t="s">
        <v>798</v>
      </c>
      <c r="R577" s="1" t="s">
        <v>771</v>
      </c>
      <c r="S577" s="8">
        <v>33774</v>
      </c>
      <c r="T577" s="8">
        <v>1760.93</v>
      </c>
      <c r="U577" s="1" t="s">
        <v>799</v>
      </c>
    </row>
    <row r="578" s="1" customFormat="1" spans="1:21">
      <c r="A578" s="6">
        <v>43302.6091435185</v>
      </c>
      <c r="B578" s="3">
        <v>85288</v>
      </c>
      <c r="C578" s="3">
        <v>56</v>
      </c>
      <c r="D578" s="1" t="s">
        <v>245</v>
      </c>
      <c r="E578" s="1" t="s">
        <v>2089</v>
      </c>
      <c r="F578" s="1" t="s">
        <v>2090</v>
      </c>
      <c r="G578" s="3">
        <v>9910892</v>
      </c>
      <c r="H578" s="1" t="s">
        <v>787</v>
      </c>
      <c r="I578" s="1" t="s">
        <v>788</v>
      </c>
      <c r="J578" s="1" t="s">
        <v>789</v>
      </c>
      <c r="K578" s="3">
        <v>1</v>
      </c>
      <c r="L578" s="3">
        <v>1000</v>
      </c>
      <c r="M578" s="7">
        <v>43302</v>
      </c>
      <c r="N578" s="1" t="s">
        <v>724</v>
      </c>
      <c r="O578" s="1" t="s">
        <v>796</v>
      </c>
      <c r="P578" s="1" t="s">
        <v>2091</v>
      </c>
      <c r="Q578" s="1" t="s">
        <v>798</v>
      </c>
      <c r="R578" s="1" t="s">
        <v>792</v>
      </c>
      <c r="S578" s="8">
        <v>33774</v>
      </c>
      <c r="T578" s="8">
        <v>2760.93</v>
      </c>
      <c r="U578" s="1" t="s">
        <v>799</v>
      </c>
    </row>
    <row r="579" s="1" customFormat="1" spans="1:21">
      <c r="A579" s="6">
        <v>43302.607349537</v>
      </c>
      <c r="B579" s="3">
        <v>85287</v>
      </c>
      <c r="C579" s="3">
        <v>746</v>
      </c>
      <c r="D579" s="1" t="s">
        <v>265</v>
      </c>
      <c r="E579" s="1" t="s">
        <v>2092</v>
      </c>
      <c r="F579" s="1" t="s">
        <v>2093</v>
      </c>
      <c r="G579" s="3">
        <v>9910834</v>
      </c>
      <c r="H579" s="1" t="s">
        <v>741</v>
      </c>
      <c r="I579" s="1" t="s">
        <v>722</v>
      </c>
      <c r="J579" s="1" t="s">
        <v>742</v>
      </c>
      <c r="K579" s="3">
        <v>1</v>
      </c>
      <c r="L579" s="3">
        <v>200</v>
      </c>
      <c r="M579" s="7">
        <v>43302</v>
      </c>
      <c r="N579" s="1" t="s">
        <v>724</v>
      </c>
      <c r="O579" s="1" t="s">
        <v>2094</v>
      </c>
      <c r="P579" s="1" t="s">
        <v>2095</v>
      </c>
      <c r="Q579" s="1" t="s">
        <v>844</v>
      </c>
      <c r="R579" s="1" t="s">
        <v>744</v>
      </c>
      <c r="S579" s="8">
        <v>745257</v>
      </c>
      <c r="T579" s="8">
        <v>475.8</v>
      </c>
      <c r="U579" s="1" t="s">
        <v>2096</v>
      </c>
    </row>
    <row r="580" s="1" customFormat="1" spans="1:21">
      <c r="A580" s="6">
        <v>43302.606412037</v>
      </c>
      <c r="B580" s="3">
        <v>85284</v>
      </c>
      <c r="C580" s="3">
        <v>359</v>
      </c>
      <c r="D580" s="1" t="s">
        <v>259</v>
      </c>
      <c r="E580" s="1" t="s">
        <v>2097</v>
      </c>
      <c r="F580" s="1" t="s">
        <v>2098</v>
      </c>
      <c r="G580" s="3">
        <v>9910852</v>
      </c>
      <c r="H580" s="1" t="s">
        <v>840</v>
      </c>
      <c r="I580" s="1" t="s">
        <v>746</v>
      </c>
      <c r="J580" s="1" t="s">
        <v>841</v>
      </c>
      <c r="K580" s="3">
        <v>1</v>
      </c>
      <c r="L580" s="3">
        <v>400</v>
      </c>
      <c r="M580" s="7">
        <v>43302</v>
      </c>
      <c r="N580" s="1" t="s">
        <v>724</v>
      </c>
      <c r="O580" s="1" t="s">
        <v>1594</v>
      </c>
      <c r="P580" s="1" t="s">
        <v>2099</v>
      </c>
      <c r="Q580" s="1" t="s">
        <v>1596</v>
      </c>
      <c r="R580" s="1" t="s">
        <v>845</v>
      </c>
      <c r="S580" s="8">
        <v>860756</v>
      </c>
      <c r="T580" s="8">
        <v>869.95</v>
      </c>
      <c r="U580" s="1" t="s">
        <v>1597</v>
      </c>
    </row>
    <row r="581" s="1" customFormat="1" spans="1:21">
      <c r="A581" s="6">
        <v>43302.6061111111</v>
      </c>
      <c r="B581" s="3">
        <v>85285</v>
      </c>
      <c r="C581" s="3">
        <v>746</v>
      </c>
      <c r="D581" s="1" t="s">
        <v>265</v>
      </c>
      <c r="E581" s="1" t="s">
        <v>2092</v>
      </c>
      <c r="F581" s="1" t="s">
        <v>2093</v>
      </c>
      <c r="G581" s="3">
        <v>9910835</v>
      </c>
      <c r="H581" s="1" t="s">
        <v>745</v>
      </c>
      <c r="I581" s="1" t="s">
        <v>746</v>
      </c>
      <c r="J581" s="1" t="s">
        <v>723</v>
      </c>
      <c r="K581" s="3">
        <v>2</v>
      </c>
      <c r="L581" s="3">
        <v>800</v>
      </c>
      <c r="M581" s="7">
        <v>43302</v>
      </c>
      <c r="N581" s="1" t="s">
        <v>724</v>
      </c>
      <c r="O581" s="1" t="s">
        <v>2094</v>
      </c>
      <c r="P581" s="1" t="s">
        <v>2095</v>
      </c>
      <c r="Q581" s="1" t="s">
        <v>844</v>
      </c>
      <c r="R581" s="1" t="s">
        <v>747</v>
      </c>
      <c r="S581" s="8">
        <v>745257</v>
      </c>
      <c r="T581" s="8">
        <v>1275.8</v>
      </c>
      <c r="U581" s="1" t="s">
        <v>2096</v>
      </c>
    </row>
    <row r="582" s="1" customFormat="1" spans="1:21">
      <c r="A582" s="6">
        <v>43302.6055555556</v>
      </c>
      <c r="B582" s="3">
        <v>85286</v>
      </c>
      <c r="C582" s="3">
        <v>716</v>
      </c>
      <c r="D582" s="1" t="s">
        <v>274</v>
      </c>
      <c r="E582" s="1" t="s">
        <v>2100</v>
      </c>
      <c r="F582" s="1" t="s">
        <v>2101</v>
      </c>
      <c r="G582" s="3">
        <v>9910852</v>
      </c>
      <c r="H582" s="1" t="s">
        <v>840</v>
      </c>
      <c r="I582" s="1" t="s">
        <v>746</v>
      </c>
      <c r="J582" s="1" t="s">
        <v>841</v>
      </c>
      <c r="K582" s="3">
        <v>1</v>
      </c>
      <c r="L582" s="3">
        <v>400</v>
      </c>
      <c r="M582" s="7">
        <v>43302</v>
      </c>
      <c r="N582" s="1" t="s">
        <v>724</v>
      </c>
      <c r="O582" s="1" t="s">
        <v>1492</v>
      </c>
      <c r="P582" s="1" t="s">
        <v>2102</v>
      </c>
      <c r="Q582" s="1" t="s">
        <v>1494</v>
      </c>
      <c r="R582" s="1" t="s">
        <v>845</v>
      </c>
      <c r="S582" s="8">
        <v>3133051</v>
      </c>
      <c r="T582" s="8">
        <v>419.18</v>
      </c>
      <c r="U582" s="1" t="s">
        <v>1495</v>
      </c>
    </row>
    <row r="583" s="1" customFormat="1" spans="1:21">
      <c r="A583" s="6">
        <v>43302.6031018519</v>
      </c>
      <c r="B583" s="3">
        <v>85282</v>
      </c>
      <c r="C583" s="3">
        <v>716</v>
      </c>
      <c r="D583" s="1" t="s">
        <v>274</v>
      </c>
      <c r="E583" s="1" t="s">
        <v>2103</v>
      </c>
      <c r="F583" s="1" t="s">
        <v>2104</v>
      </c>
      <c r="G583" s="3">
        <v>9910833</v>
      </c>
      <c r="H583" s="1" t="s">
        <v>721</v>
      </c>
      <c r="I583" s="1" t="s">
        <v>722</v>
      </c>
      <c r="J583" s="1" t="s">
        <v>723</v>
      </c>
      <c r="K583" s="3">
        <v>1</v>
      </c>
      <c r="L583" s="3">
        <v>200</v>
      </c>
      <c r="M583" s="7">
        <v>43302</v>
      </c>
      <c r="N583" s="1" t="s">
        <v>724</v>
      </c>
      <c r="O583" s="1" t="s">
        <v>1492</v>
      </c>
      <c r="P583" s="1" t="s">
        <v>2105</v>
      </c>
      <c r="Q583" s="1" t="s">
        <v>1494</v>
      </c>
      <c r="R583" s="1" t="s">
        <v>728</v>
      </c>
      <c r="S583" s="8">
        <v>665804</v>
      </c>
      <c r="T583" s="8">
        <v>201.89</v>
      </c>
      <c r="U583" s="1" t="s">
        <v>1495</v>
      </c>
    </row>
    <row r="584" s="1" customFormat="1" spans="1:21">
      <c r="A584" s="6">
        <v>43302.5968865741</v>
      </c>
      <c r="B584" s="3">
        <v>85249</v>
      </c>
      <c r="C584" s="3">
        <v>707</v>
      </c>
      <c r="D584" s="1" t="s">
        <v>239</v>
      </c>
      <c r="E584" s="1" t="s">
        <v>2106</v>
      </c>
      <c r="F584" s="1" t="s">
        <v>2107</v>
      </c>
      <c r="G584" s="3">
        <v>9910833</v>
      </c>
      <c r="H584" s="1" t="s">
        <v>721</v>
      </c>
      <c r="I584" s="1" t="s">
        <v>722</v>
      </c>
      <c r="J584" s="1" t="s">
        <v>723</v>
      </c>
      <c r="K584" s="3">
        <v>1</v>
      </c>
      <c r="L584" s="3">
        <v>200</v>
      </c>
      <c r="M584" s="7">
        <v>43302</v>
      </c>
      <c r="N584" s="1" t="s">
        <v>724</v>
      </c>
      <c r="O584" s="1" t="s">
        <v>1279</v>
      </c>
      <c r="P584" s="1" t="s">
        <v>156</v>
      </c>
      <c r="Q584" s="1" t="s">
        <v>1280</v>
      </c>
      <c r="R584" s="1" t="s">
        <v>728</v>
      </c>
      <c r="S584" s="8">
        <v>642797</v>
      </c>
      <c r="T584" s="8">
        <v>2125.76</v>
      </c>
      <c r="U584" s="1" t="s">
        <v>1281</v>
      </c>
    </row>
    <row r="585" s="1" customFormat="1" spans="1:21">
      <c r="A585" s="6">
        <v>43302.5896759259</v>
      </c>
      <c r="B585" s="3">
        <v>85262</v>
      </c>
      <c r="C585" s="3">
        <v>716</v>
      </c>
      <c r="D585" s="1" t="s">
        <v>274</v>
      </c>
      <c r="E585" s="1" t="s">
        <v>2108</v>
      </c>
      <c r="F585" s="1" t="s">
        <v>2109</v>
      </c>
      <c r="G585" s="3">
        <v>9910853</v>
      </c>
      <c r="H585" s="1" t="s">
        <v>835</v>
      </c>
      <c r="I585" s="1" t="s">
        <v>788</v>
      </c>
      <c r="J585" s="1" t="s">
        <v>789</v>
      </c>
      <c r="K585" s="3">
        <v>1</v>
      </c>
      <c r="L585" s="3">
        <v>1000</v>
      </c>
      <c r="M585" s="7">
        <v>43302</v>
      </c>
      <c r="N585" s="1" t="s">
        <v>724</v>
      </c>
      <c r="O585" s="1" t="s">
        <v>1492</v>
      </c>
      <c r="P585" s="1" t="s">
        <v>2110</v>
      </c>
      <c r="Q585" s="1" t="s">
        <v>1494</v>
      </c>
      <c r="R585" s="1" t="s">
        <v>837</v>
      </c>
      <c r="S585" s="8">
        <v>665928</v>
      </c>
      <c r="T585" s="8">
        <v>1007.74</v>
      </c>
      <c r="U585" s="1" t="s">
        <v>1495</v>
      </c>
    </row>
    <row r="586" s="1" customFormat="1" spans="1:21">
      <c r="A586" s="6">
        <v>43302.5880324074</v>
      </c>
      <c r="B586" s="3">
        <v>85247</v>
      </c>
      <c r="C586" s="3">
        <v>56</v>
      </c>
      <c r="D586" s="1" t="s">
        <v>245</v>
      </c>
      <c r="E586" s="1" t="s">
        <v>2111</v>
      </c>
      <c r="F586" s="1" t="s">
        <v>2112</v>
      </c>
      <c r="G586" s="3">
        <v>9910832</v>
      </c>
      <c r="H586" s="1" t="s">
        <v>730</v>
      </c>
      <c r="I586" s="1" t="s">
        <v>722</v>
      </c>
      <c r="J586" s="1" t="s">
        <v>723</v>
      </c>
      <c r="K586" s="3">
        <v>1</v>
      </c>
      <c r="L586" s="3">
        <v>200</v>
      </c>
      <c r="M586" s="7">
        <v>43302</v>
      </c>
      <c r="N586" s="1" t="s">
        <v>724</v>
      </c>
      <c r="O586" s="1" t="s">
        <v>796</v>
      </c>
      <c r="P586" s="1" t="s">
        <v>2113</v>
      </c>
      <c r="Q586" s="1" t="s">
        <v>798</v>
      </c>
      <c r="R586" s="1" t="s">
        <v>731</v>
      </c>
      <c r="S586" s="8">
        <v>864509</v>
      </c>
      <c r="T586" s="8">
        <v>280.58</v>
      </c>
      <c r="U586" s="1" t="s">
        <v>799</v>
      </c>
    </row>
    <row r="587" s="1" customFormat="1" spans="1:21">
      <c r="A587" s="6">
        <v>43302.5727199074</v>
      </c>
      <c r="B587" s="3">
        <v>85416</v>
      </c>
      <c r="C587" s="3">
        <v>56</v>
      </c>
      <c r="D587" s="1" t="s">
        <v>245</v>
      </c>
      <c r="E587" s="1" t="s">
        <v>2114</v>
      </c>
      <c r="F587" s="1" t="s">
        <v>2115</v>
      </c>
      <c r="G587" s="3">
        <v>9910833</v>
      </c>
      <c r="H587" s="1" t="s">
        <v>721</v>
      </c>
      <c r="I587" s="1" t="s">
        <v>722</v>
      </c>
      <c r="J587" s="1" t="s">
        <v>723</v>
      </c>
      <c r="K587" s="3">
        <v>3</v>
      </c>
      <c r="L587" s="3">
        <v>600</v>
      </c>
      <c r="M587" s="7">
        <v>43302</v>
      </c>
      <c r="N587" s="1" t="s">
        <v>724</v>
      </c>
      <c r="O587" s="1" t="s">
        <v>796</v>
      </c>
      <c r="P587" s="1" t="s">
        <v>2116</v>
      </c>
      <c r="Q587" s="1" t="s">
        <v>798</v>
      </c>
      <c r="R587" s="1" t="s">
        <v>728</v>
      </c>
      <c r="S587" s="8">
        <v>162892</v>
      </c>
      <c r="T587" s="8">
        <v>733.6</v>
      </c>
      <c r="U587" s="1" t="s">
        <v>799</v>
      </c>
    </row>
    <row r="588" s="1" customFormat="1" spans="1:21">
      <c r="A588" s="6">
        <v>43302.5720833333</v>
      </c>
      <c r="B588" s="3">
        <v>85245</v>
      </c>
      <c r="C588" s="3">
        <v>359</v>
      </c>
      <c r="D588" s="1" t="s">
        <v>259</v>
      </c>
      <c r="E588" s="1" t="s">
        <v>2117</v>
      </c>
      <c r="F588" s="1" t="s">
        <v>2118</v>
      </c>
      <c r="G588" s="3">
        <v>9910835</v>
      </c>
      <c r="H588" s="1" t="s">
        <v>745</v>
      </c>
      <c r="I588" s="1" t="s">
        <v>746</v>
      </c>
      <c r="J588" s="1" t="s">
        <v>723</v>
      </c>
      <c r="K588" s="3">
        <v>1</v>
      </c>
      <c r="L588" s="3">
        <v>400</v>
      </c>
      <c r="M588" s="7">
        <v>43302</v>
      </c>
      <c r="N588" s="1" t="s">
        <v>724</v>
      </c>
      <c r="O588" s="1" t="s">
        <v>1594</v>
      </c>
      <c r="P588" s="1" t="s">
        <v>2119</v>
      </c>
      <c r="Q588" s="1" t="s">
        <v>1596</v>
      </c>
      <c r="R588" s="1" t="s">
        <v>747</v>
      </c>
      <c r="S588" s="8">
        <v>651554</v>
      </c>
      <c r="T588" s="8">
        <v>691.35</v>
      </c>
      <c r="U588" s="1" t="s">
        <v>1597</v>
      </c>
    </row>
    <row r="589" s="1" customFormat="1" spans="1:21">
      <c r="A589" s="6">
        <v>43302.5625925926</v>
      </c>
      <c r="B589" s="3">
        <v>85244</v>
      </c>
      <c r="C589" s="3">
        <v>347</v>
      </c>
      <c r="D589" s="1" t="s">
        <v>278</v>
      </c>
      <c r="E589" s="1" t="s">
        <v>2120</v>
      </c>
      <c r="F589" s="1" t="s">
        <v>925</v>
      </c>
      <c r="G589" s="3">
        <v>9910834</v>
      </c>
      <c r="H589" s="1" t="s">
        <v>741</v>
      </c>
      <c r="I589" s="1" t="s">
        <v>722</v>
      </c>
      <c r="J589" s="1" t="s">
        <v>742</v>
      </c>
      <c r="K589" s="3">
        <v>1</v>
      </c>
      <c r="L589" s="3">
        <v>200</v>
      </c>
      <c r="M589" s="7">
        <v>43302</v>
      </c>
      <c r="N589" s="1" t="s">
        <v>724</v>
      </c>
      <c r="O589" s="1" t="s">
        <v>1346</v>
      </c>
      <c r="P589" s="1" t="s">
        <v>2121</v>
      </c>
      <c r="Q589" s="1" t="s">
        <v>1348</v>
      </c>
      <c r="R589" s="1" t="s">
        <v>744</v>
      </c>
      <c r="S589" s="8">
        <v>3680382</v>
      </c>
      <c r="T589" s="8">
        <v>365.46</v>
      </c>
      <c r="U589" s="1" t="s">
        <v>1349</v>
      </c>
    </row>
    <row r="590" s="1" customFormat="1" spans="1:21">
      <c r="A590" s="6">
        <v>43302.5571527778</v>
      </c>
      <c r="B590" s="3">
        <v>85243</v>
      </c>
      <c r="C590" s="3">
        <v>546</v>
      </c>
      <c r="D590" s="1" t="s">
        <v>280</v>
      </c>
      <c r="E590" s="1" t="s">
        <v>2122</v>
      </c>
      <c r="F590" s="1" t="s">
        <v>2123</v>
      </c>
      <c r="G590" s="3">
        <v>9910833</v>
      </c>
      <c r="H590" s="1" t="s">
        <v>721</v>
      </c>
      <c r="I590" s="1" t="s">
        <v>722</v>
      </c>
      <c r="J590" s="1" t="s">
        <v>723</v>
      </c>
      <c r="K590" s="3">
        <v>1</v>
      </c>
      <c r="L590" s="3">
        <v>200</v>
      </c>
      <c r="M590" s="7">
        <v>43302</v>
      </c>
      <c r="N590" s="1" t="s">
        <v>724</v>
      </c>
      <c r="O590" s="1" t="s">
        <v>779</v>
      </c>
      <c r="P590" s="1" t="s">
        <v>156</v>
      </c>
      <c r="Q590" s="1" t="s">
        <v>780</v>
      </c>
      <c r="R590" s="1" t="s">
        <v>728</v>
      </c>
      <c r="S590" s="8">
        <v>3460158</v>
      </c>
      <c r="T590" s="8">
        <v>357.73</v>
      </c>
      <c r="U590" s="1" t="s">
        <v>781</v>
      </c>
    </row>
    <row r="591" s="1" customFormat="1" spans="1:21">
      <c r="A591" s="6">
        <v>43302.5551388889</v>
      </c>
      <c r="B591" s="3">
        <v>85537</v>
      </c>
      <c r="C591" s="3">
        <v>732</v>
      </c>
      <c r="D591" s="1" t="s">
        <v>284</v>
      </c>
      <c r="E591" s="1" t="s">
        <v>1750</v>
      </c>
      <c r="F591" s="1" t="s">
        <v>1751</v>
      </c>
      <c r="G591" s="3">
        <v>9910833</v>
      </c>
      <c r="H591" s="1" t="s">
        <v>721</v>
      </c>
      <c r="I591" s="1" t="s">
        <v>722</v>
      </c>
      <c r="J591" s="1" t="s">
        <v>723</v>
      </c>
      <c r="K591" s="3">
        <v>1</v>
      </c>
      <c r="L591" s="3">
        <v>200</v>
      </c>
      <c r="M591" s="7">
        <v>43302</v>
      </c>
      <c r="N591" s="1" t="s">
        <v>724</v>
      </c>
      <c r="O591" s="1" t="s">
        <v>1752</v>
      </c>
      <c r="P591" s="1" t="s">
        <v>2124</v>
      </c>
      <c r="Q591" s="1" t="s">
        <v>810</v>
      </c>
      <c r="R591" s="1" t="s">
        <v>728</v>
      </c>
      <c r="S591" s="8">
        <v>788309</v>
      </c>
      <c r="T591" s="8">
        <v>431.52</v>
      </c>
      <c r="U591" s="1" t="s">
        <v>1754</v>
      </c>
    </row>
    <row r="592" s="1" customFormat="1" spans="1:21">
      <c r="A592" s="6">
        <v>43302.5526967593</v>
      </c>
      <c r="B592" s="3">
        <v>85242</v>
      </c>
      <c r="C592" s="3">
        <v>709</v>
      </c>
      <c r="D592" s="1" t="s">
        <v>268</v>
      </c>
      <c r="E592" s="1" t="s">
        <v>2125</v>
      </c>
      <c r="F592" s="1" t="s">
        <v>2126</v>
      </c>
      <c r="G592" s="3">
        <v>9910872</v>
      </c>
      <c r="H592" s="1" t="s">
        <v>766</v>
      </c>
      <c r="I592" s="1" t="s">
        <v>767</v>
      </c>
      <c r="J592" s="1" t="s">
        <v>742</v>
      </c>
      <c r="K592" s="3">
        <v>1</v>
      </c>
      <c r="L592" s="3">
        <v>1000</v>
      </c>
      <c r="M592" s="7">
        <v>43302</v>
      </c>
      <c r="N592" s="1" t="s">
        <v>724</v>
      </c>
      <c r="O592" s="1" t="s">
        <v>814</v>
      </c>
      <c r="P592" s="1" t="s">
        <v>2127</v>
      </c>
      <c r="Q592" s="1" t="s">
        <v>816</v>
      </c>
      <c r="R592" s="1" t="s">
        <v>771</v>
      </c>
      <c r="S592" s="8">
        <v>672985</v>
      </c>
      <c r="T592" s="8">
        <v>1013.14</v>
      </c>
      <c r="U592" s="1" t="s">
        <v>817</v>
      </c>
    </row>
    <row r="593" s="1" customFormat="1" spans="1:21">
      <c r="A593" s="6">
        <v>43302.5505439815</v>
      </c>
      <c r="B593" s="3">
        <v>85241</v>
      </c>
      <c r="C593" s="3">
        <v>709</v>
      </c>
      <c r="D593" s="1" t="s">
        <v>268</v>
      </c>
      <c r="E593" s="1" t="s">
        <v>2128</v>
      </c>
      <c r="F593" s="1" t="s">
        <v>2129</v>
      </c>
      <c r="G593" s="3">
        <v>9910832</v>
      </c>
      <c r="H593" s="1" t="s">
        <v>730</v>
      </c>
      <c r="I593" s="1" t="s">
        <v>722</v>
      </c>
      <c r="J593" s="1" t="s">
        <v>723</v>
      </c>
      <c r="K593" s="3">
        <v>1</v>
      </c>
      <c r="L593" s="3">
        <v>200</v>
      </c>
      <c r="M593" s="7">
        <v>43302</v>
      </c>
      <c r="N593" s="1" t="s">
        <v>724</v>
      </c>
      <c r="O593" s="1" t="s">
        <v>814</v>
      </c>
      <c r="P593" s="1" t="s">
        <v>2130</v>
      </c>
      <c r="Q593" s="1" t="s">
        <v>816</v>
      </c>
      <c r="R593" s="1" t="s">
        <v>731</v>
      </c>
      <c r="S593" s="8">
        <v>3448920</v>
      </c>
      <c r="T593" s="8">
        <v>249.35</v>
      </c>
      <c r="U593" s="1" t="s">
        <v>817</v>
      </c>
    </row>
    <row r="594" s="1" customFormat="1" spans="1:21">
      <c r="A594" s="6">
        <v>43302.5472800926</v>
      </c>
      <c r="B594" s="3">
        <v>85240</v>
      </c>
      <c r="C594" s="3">
        <v>752</v>
      </c>
      <c r="D594" s="1" t="s">
        <v>317</v>
      </c>
      <c r="E594" s="1" t="s">
        <v>2131</v>
      </c>
      <c r="F594" s="1" t="s">
        <v>2132</v>
      </c>
      <c r="G594" s="3">
        <v>9910833</v>
      </c>
      <c r="H594" s="1" t="s">
        <v>721</v>
      </c>
      <c r="I594" s="1" t="s">
        <v>722</v>
      </c>
      <c r="J594" s="1" t="s">
        <v>723</v>
      </c>
      <c r="K594" s="3">
        <v>1</v>
      </c>
      <c r="L594" s="3">
        <v>200</v>
      </c>
      <c r="M594" s="7">
        <v>43302</v>
      </c>
      <c r="N594" s="1" t="s">
        <v>724</v>
      </c>
      <c r="O594" s="1" t="s">
        <v>2133</v>
      </c>
      <c r="P594" s="1" t="s">
        <v>2134</v>
      </c>
      <c r="Q594" s="1" t="s">
        <v>2135</v>
      </c>
      <c r="R594" s="1" t="s">
        <v>728</v>
      </c>
      <c r="S594" s="8">
        <v>3791735</v>
      </c>
      <c r="T594" s="8">
        <v>345.61</v>
      </c>
      <c r="U594" s="1" t="s">
        <v>2136</v>
      </c>
    </row>
    <row r="595" s="1" customFormat="1" spans="1:21">
      <c r="A595" s="6">
        <v>43302.5427430556</v>
      </c>
      <c r="B595" s="3">
        <v>85239</v>
      </c>
      <c r="C595" s="3">
        <v>102567</v>
      </c>
      <c r="D595" s="1" t="s">
        <v>251</v>
      </c>
      <c r="E595" s="1" t="s">
        <v>2137</v>
      </c>
      <c r="F595" s="1" t="s">
        <v>2138</v>
      </c>
      <c r="G595" s="3">
        <v>9910835</v>
      </c>
      <c r="H595" s="1" t="s">
        <v>745</v>
      </c>
      <c r="I595" s="1" t="s">
        <v>746</v>
      </c>
      <c r="J595" s="1" t="s">
        <v>723</v>
      </c>
      <c r="K595" s="3">
        <v>3</v>
      </c>
      <c r="L595" s="3">
        <v>1200</v>
      </c>
      <c r="M595" s="7">
        <v>43302</v>
      </c>
      <c r="N595" s="1" t="s">
        <v>724</v>
      </c>
      <c r="O595" s="1" t="s">
        <v>887</v>
      </c>
      <c r="P595" s="1" t="s">
        <v>2139</v>
      </c>
      <c r="Q595" s="1" t="s">
        <v>889</v>
      </c>
      <c r="R595" s="1" t="s">
        <v>747</v>
      </c>
      <c r="S595" s="8">
        <v>676803</v>
      </c>
      <c r="T595" s="8">
        <v>1387.63</v>
      </c>
      <c r="U595" s="1" t="s">
        <v>890</v>
      </c>
    </row>
    <row r="596" s="1" customFormat="1" spans="1:21">
      <c r="A596" s="6">
        <v>43302.5402777778</v>
      </c>
      <c r="B596" s="3">
        <v>85238</v>
      </c>
      <c r="C596" s="3">
        <v>347</v>
      </c>
      <c r="D596" s="1" t="s">
        <v>278</v>
      </c>
      <c r="E596" s="1" t="s">
        <v>2140</v>
      </c>
      <c r="F596" s="1" t="s">
        <v>2141</v>
      </c>
      <c r="G596" s="3">
        <v>9910872</v>
      </c>
      <c r="H596" s="1" t="s">
        <v>766</v>
      </c>
      <c r="I596" s="1" t="s">
        <v>767</v>
      </c>
      <c r="J596" s="1" t="s">
        <v>742</v>
      </c>
      <c r="K596" s="3">
        <v>1</v>
      </c>
      <c r="L596" s="3">
        <v>1000</v>
      </c>
      <c r="M596" s="7">
        <v>43302</v>
      </c>
      <c r="N596" s="1" t="s">
        <v>724</v>
      </c>
      <c r="O596" s="1" t="s">
        <v>1346</v>
      </c>
      <c r="P596" s="1" t="s">
        <v>2142</v>
      </c>
      <c r="Q596" s="1" t="s">
        <v>1348</v>
      </c>
      <c r="R596" s="1" t="s">
        <v>771</v>
      </c>
      <c r="S596" s="8">
        <v>3340699</v>
      </c>
      <c r="T596" s="8">
        <v>1022.89</v>
      </c>
      <c r="U596" s="1" t="s">
        <v>1349</v>
      </c>
    </row>
    <row r="597" s="1" customFormat="1" spans="1:21">
      <c r="A597" s="6">
        <v>43302.5399884259</v>
      </c>
      <c r="B597" s="3">
        <v>85237</v>
      </c>
      <c r="C597" s="3">
        <v>341</v>
      </c>
      <c r="D597" s="1" t="s">
        <v>253</v>
      </c>
      <c r="E597" s="1" t="s">
        <v>2143</v>
      </c>
      <c r="F597" s="1" t="s">
        <v>2144</v>
      </c>
      <c r="G597" s="3">
        <v>9910835</v>
      </c>
      <c r="H597" s="1" t="s">
        <v>745</v>
      </c>
      <c r="I597" s="1" t="s">
        <v>746</v>
      </c>
      <c r="J597" s="1" t="s">
        <v>723</v>
      </c>
      <c r="K597" s="3">
        <v>1</v>
      </c>
      <c r="L597" s="3">
        <v>400</v>
      </c>
      <c r="M597" s="7">
        <v>43302</v>
      </c>
      <c r="N597" s="1" t="s">
        <v>724</v>
      </c>
      <c r="O597" s="1" t="s">
        <v>1089</v>
      </c>
      <c r="P597" s="1" t="s">
        <v>2145</v>
      </c>
      <c r="Q597" s="1" t="s">
        <v>1091</v>
      </c>
      <c r="R597" s="1" t="s">
        <v>747</v>
      </c>
      <c r="S597" s="8">
        <v>3099280</v>
      </c>
      <c r="T597" s="8">
        <v>628.54</v>
      </c>
      <c r="U597" s="1" t="s">
        <v>1092</v>
      </c>
    </row>
    <row r="598" s="1" customFormat="1" spans="1:21">
      <c r="A598" s="6">
        <v>43302.5240162037</v>
      </c>
      <c r="B598" s="3">
        <v>85236</v>
      </c>
      <c r="C598" s="3">
        <v>746</v>
      </c>
      <c r="D598" s="1" t="s">
        <v>265</v>
      </c>
      <c r="E598" s="1" t="s">
        <v>2146</v>
      </c>
      <c r="F598" s="1" t="s">
        <v>2147</v>
      </c>
      <c r="G598" s="3">
        <v>9910852</v>
      </c>
      <c r="H598" s="1" t="s">
        <v>840</v>
      </c>
      <c r="I598" s="1" t="s">
        <v>746</v>
      </c>
      <c r="J598" s="1" t="s">
        <v>841</v>
      </c>
      <c r="K598" s="3">
        <v>1</v>
      </c>
      <c r="L598" s="3">
        <v>400</v>
      </c>
      <c r="M598" s="7">
        <v>43302</v>
      </c>
      <c r="N598" s="1" t="s">
        <v>724</v>
      </c>
      <c r="O598" s="1" t="s">
        <v>2094</v>
      </c>
      <c r="P598" s="1" t="s">
        <v>2148</v>
      </c>
      <c r="Q598" s="1" t="s">
        <v>844</v>
      </c>
      <c r="R598" s="1" t="s">
        <v>845</v>
      </c>
      <c r="S598" s="8">
        <v>788639</v>
      </c>
      <c r="T598" s="8">
        <v>454.78</v>
      </c>
      <c r="U598" s="1" t="s">
        <v>2096</v>
      </c>
    </row>
    <row r="599" s="1" customFormat="1" spans="1:21">
      <c r="A599" s="6">
        <v>43302.5239699074</v>
      </c>
      <c r="B599" s="3">
        <v>85235</v>
      </c>
      <c r="C599" s="3">
        <v>56</v>
      </c>
      <c r="D599" s="1" t="s">
        <v>245</v>
      </c>
      <c r="E599" s="1" t="s">
        <v>1755</v>
      </c>
      <c r="F599" s="1" t="s">
        <v>1756</v>
      </c>
      <c r="G599" s="3">
        <v>9910835</v>
      </c>
      <c r="H599" s="1" t="s">
        <v>745</v>
      </c>
      <c r="I599" s="1" t="s">
        <v>746</v>
      </c>
      <c r="J599" s="1" t="s">
        <v>723</v>
      </c>
      <c r="K599" s="3">
        <v>1</v>
      </c>
      <c r="L599" s="3">
        <v>400</v>
      </c>
      <c r="M599" s="7">
        <v>43302</v>
      </c>
      <c r="N599" s="1" t="s">
        <v>724</v>
      </c>
      <c r="O599" s="1" t="s">
        <v>796</v>
      </c>
      <c r="P599" s="1" t="s">
        <v>1757</v>
      </c>
      <c r="Q599" s="1" t="s">
        <v>798</v>
      </c>
      <c r="R599" s="1" t="s">
        <v>747</v>
      </c>
      <c r="S599" s="8">
        <v>36069</v>
      </c>
      <c r="T599" s="8">
        <v>678.66</v>
      </c>
      <c r="U599" s="1" t="s">
        <v>799</v>
      </c>
    </row>
    <row r="600" s="1" customFormat="1" spans="1:21">
      <c r="A600" s="6">
        <v>43302.5238078704</v>
      </c>
      <c r="B600" s="3">
        <v>85234</v>
      </c>
      <c r="C600" s="3">
        <v>514</v>
      </c>
      <c r="D600" s="1" t="s">
        <v>250</v>
      </c>
      <c r="E600" s="1" t="s">
        <v>2149</v>
      </c>
      <c r="F600" s="1" t="s">
        <v>2150</v>
      </c>
      <c r="G600" s="3">
        <v>9910834</v>
      </c>
      <c r="H600" s="1" t="s">
        <v>741</v>
      </c>
      <c r="I600" s="1" t="s">
        <v>722</v>
      </c>
      <c r="J600" s="1" t="s">
        <v>742</v>
      </c>
      <c r="K600" s="3">
        <v>1</v>
      </c>
      <c r="L600" s="3">
        <v>200</v>
      </c>
      <c r="M600" s="7">
        <v>43302</v>
      </c>
      <c r="N600" s="1" t="s">
        <v>724</v>
      </c>
      <c r="O600" s="1" t="s">
        <v>1007</v>
      </c>
      <c r="P600" s="1" t="s">
        <v>2151</v>
      </c>
      <c r="Q600" s="1" t="s">
        <v>1009</v>
      </c>
      <c r="R600" s="1" t="s">
        <v>744</v>
      </c>
      <c r="S600" s="8">
        <v>895672</v>
      </c>
      <c r="T600" s="8">
        <v>211.48</v>
      </c>
      <c r="U600" s="1" t="s">
        <v>1010</v>
      </c>
    </row>
    <row r="601" s="1" customFormat="1" spans="1:21">
      <c r="A601" s="6">
        <v>43302.523275463</v>
      </c>
      <c r="B601" s="3">
        <v>85233</v>
      </c>
      <c r="C601" s="3">
        <v>514</v>
      </c>
      <c r="D601" s="1" t="s">
        <v>250</v>
      </c>
      <c r="E601" s="1" t="s">
        <v>2149</v>
      </c>
      <c r="F601" s="1" t="s">
        <v>2150</v>
      </c>
      <c r="G601" s="3">
        <v>9910835</v>
      </c>
      <c r="H601" s="1" t="s">
        <v>745</v>
      </c>
      <c r="I601" s="1" t="s">
        <v>746</v>
      </c>
      <c r="J601" s="1" t="s">
        <v>723</v>
      </c>
      <c r="K601" s="3">
        <v>1</v>
      </c>
      <c r="L601" s="3">
        <v>400</v>
      </c>
      <c r="M601" s="7">
        <v>43302</v>
      </c>
      <c r="N601" s="1" t="s">
        <v>724</v>
      </c>
      <c r="O601" s="1" t="s">
        <v>1007</v>
      </c>
      <c r="P601" s="1" t="s">
        <v>2152</v>
      </c>
      <c r="Q601" s="1" t="s">
        <v>1009</v>
      </c>
      <c r="R601" s="1" t="s">
        <v>747</v>
      </c>
      <c r="S601" s="8">
        <v>895672</v>
      </c>
      <c r="T601" s="8">
        <v>611.48</v>
      </c>
      <c r="U601" s="1" t="s">
        <v>1010</v>
      </c>
    </row>
    <row r="602" s="1" customFormat="1" spans="1:21">
      <c r="A602" s="6">
        <v>43302.5231828704</v>
      </c>
      <c r="B602" s="3">
        <v>85232</v>
      </c>
      <c r="C602" s="3">
        <v>56</v>
      </c>
      <c r="D602" s="1" t="s">
        <v>245</v>
      </c>
      <c r="E602" s="1" t="s">
        <v>2153</v>
      </c>
      <c r="F602" s="1" t="s">
        <v>2154</v>
      </c>
      <c r="G602" s="3">
        <v>9910832</v>
      </c>
      <c r="H602" s="1" t="s">
        <v>730</v>
      </c>
      <c r="I602" s="1" t="s">
        <v>722</v>
      </c>
      <c r="J602" s="1" t="s">
        <v>723</v>
      </c>
      <c r="K602" s="3">
        <v>1</v>
      </c>
      <c r="L602" s="3">
        <v>200</v>
      </c>
      <c r="M602" s="7">
        <v>43302</v>
      </c>
      <c r="N602" s="1" t="s">
        <v>724</v>
      </c>
      <c r="O602" s="1" t="s">
        <v>796</v>
      </c>
      <c r="P602" s="1" t="s">
        <v>2155</v>
      </c>
      <c r="Q602" s="1" t="s">
        <v>798</v>
      </c>
      <c r="R602" s="1" t="s">
        <v>731</v>
      </c>
      <c r="S602" s="8">
        <v>12521</v>
      </c>
      <c r="T602" s="8">
        <v>363.55</v>
      </c>
      <c r="U602" s="1" t="s">
        <v>799</v>
      </c>
    </row>
    <row r="603" s="1" customFormat="1" spans="1:21">
      <c r="A603" s="6">
        <v>43302.5223148148</v>
      </c>
      <c r="B603" s="3">
        <v>85231</v>
      </c>
      <c r="C603" s="3">
        <v>514</v>
      </c>
      <c r="D603" s="1" t="s">
        <v>250</v>
      </c>
      <c r="E603" s="1" t="s">
        <v>2156</v>
      </c>
      <c r="F603" s="1" t="s">
        <v>2157</v>
      </c>
      <c r="G603" s="3">
        <v>9910833</v>
      </c>
      <c r="H603" s="1" t="s">
        <v>721</v>
      </c>
      <c r="I603" s="1" t="s">
        <v>722</v>
      </c>
      <c r="J603" s="1" t="s">
        <v>723</v>
      </c>
      <c r="K603" s="3">
        <v>1</v>
      </c>
      <c r="L603" s="3">
        <v>200</v>
      </c>
      <c r="M603" s="7">
        <v>43302</v>
      </c>
      <c r="N603" s="1" t="s">
        <v>724</v>
      </c>
      <c r="O603" s="1" t="s">
        <v>1007</v>
      </c>
      <c r="P603" s="1" t="s">
        <v>2158</v>
      </c>
      <c r="Q603" s="1" t="s">
        <v>1009</v>
      </c>
      <c r="R603" s="1" t="s">
        <v>728</v>
      </c>
      <c r="S603" s="8">
        <v>455832</v>
      </c>
      <c r="T603" s="8">
        <v>371.61</v>
      </c>
      <c r="U603" s="1" t="s">
        <v>1010</v>
      </c>
    </row>
    <row r="604" s="1" customFormat="1" spans="1:21">
      <c r="A604" s="6">
        <v>43302.5222222222</v>
      </c>
      <c r="B604" s="3">
        <v>85230</v>
      </c>
      <c r="C604" s="3">
        <v>391</v>
      </c>
      <c r="D604" s="1" t="s">
        <v>272</v>
      </c>
      <c r="E604" s="1" t="s">
        <v>2159</v>
      </c>
      <c r="F604" s="1" t="s">
        <v>2160</v>
      </c>
      <c r="G604" s="3">
        <v>9910872</v>
      </c>
      <c r="H604" s="1" t="s">
        <v>766</v>
      </c>
      <c r="I604" s="1" t="s">
        <v>767</v>
      </c>
      <c r="J604" s="1" t="s">
        <v>742</v>
      </c>
      <c r="K604" s="3">
        <v>1</v>
      </c>
      <c r="L604" s="3">
        <v>1000</v>
      </c>
      <c r="M604" s="7">
        <v>43302</v>
      </c>
      <c r="N604" s="1" t="s">
        <v>724</v>
      </c>
      <c r="O604" s="1" t="s">
        <v>1544</v>
      </c>
      <c r="P604" s="1" t="s">
        <v>2161</v>
      </c>
      <c r="Q604" s="1" t="s">
        <v>1546</v>
      </c>
      <c r="R604" s="1" t="s">
        <v>771</v>
      </c>
      <c r="S604" s="8">
        <v>466930</v>
      </c>
      <c r="T604" s="8">
        <v>2854.54</v>
      </c>
      <c r="U604" s="1" t="s">
        <v>1547</v>
      </c>
    </row>
    <row r="605" s="1" customFormat="1" spans="1:21">
      <c r="A605" s="6">
        <v>43302.5218634259</v>
      </c>
      <c r="B605" s="3">
        <v>85229</v>
      </c>
      <c r="C605" s="3">
        <v>391</v>
      </c>
      <c r="D605" s="1" t="s">
        <v>272</v>
      </c>
      <c r="E605" s="1" t="s">
        <v>2159</v>
      </c>
      <c r="F605" s="1" t="s">
        <v>2160</v>
      </c>
      <c r="G605" s="3">
        <v>9910834</v>
      </c>
      <c r="H605" s="1" t="s">
        <v>741</v>
      </c>
      <c r="I605" s="1" t="s">
        <v>722</v>
      </c>
      <c r="J605" s="1" t="s">
        <v>742</v>
      </c>
      <c r="K605" s="3">
        <v>1</v>
      </c>
      <c r="L605" s="3">
        <v>200</v>
      </c>
      <c r="M605" s="7">
        <v>43302</v>
      </c>
      <c r="N605" s="1" t="s">
        <v>724</v>
      </c>
      <c r="O605" s="1" t="s">
        <v>1544</v>
      </c>
      <c r="P605" s="1" t="s">
        <v>2161</v>
      </c>
      <c r="Q605" s="1" t="s">
        <v>1546</v>
      </c>
      <c r="R605" s="1" t="s">
        <v>744</v>
      </c>
      <c r="S605" s="8">
        <v>466930</v>
      </c>
      <c r="T605" s="8">
        <v>2854.54</v>
      </c>
      <c r="U605" s="1" t="s">
        <v>1547</v>
      </c>
    </row>
    <row r="606" s="1" customFormat="1" spans="1:21">
      <c r="A606" s="6">
        <v>43302.5215162037</v>
      </c>
      <c r="B606" s="3">
        <v>85225</v>
      </c>
      <c r="C606" s="3">
        <v>514</v>
      </c>
      <c r="D606" s="1" t="s">
        <v>250</v>
      </c>
      <c r="E606" s="1" t="s">
        <v>2156</v>
      </c>
      <c r="F606" s="1" t="s">
        <v>2157</v>
      </c>
      <c r="G606" s="3">
        <v>9910835</v>
      </c>
      <c r="H606" s="1" t="s">
        <v>745</v>
      </c>
      <c r="I606" s="1" t="s">
        <v>746</v>
      </c>
      <c r="J606" s="1" t="s">
        <v>723</v>
      </c>
      <c r="K606" s="3">
        <v>1</v>
      </c>
      <c r="L606" s="3">
        <v>400</v>
      </c>
      <c r="M606" s="7">
        <v>43302</v>
      </c>
      <c r="N606" s="1" t="s">
        <v>724</v>
      </c>
      <c r="O606" s="1" t="s">
        <v>1007</v>
      </c>
      <c r="P606" s="1" t="s">
        <v>2162</v>
      </c>
      <c r="Q606" s="1" t="s">
        <v>1009</v>
      </c>
      <c r="R606" s="1" t="s">
        <v>747</v>
      </c>
      <c r="S606" s="8">
        <v>455832</v>
      </c>
      <c r="T606" s="8">
        <v>771.61</v>
      </c>
      <c r="U606" s="1" t="s">
        <v>1010</v>
      </c>
    </row>
    <row r="607" s="1" customFormat="1" spans="1:21">
      <c r="A607" s="6">
        <v>43302.5212037037</v>
      </c>
      <c r="B607" s="3">
        <v>85228</v>
      </c>
      <c r="C607" s="3">
        <v>391</v>
      </c>
      <c r="D607" s="1" t="s">
        <v>272</v>
      </c>
      <c r="E607" s="1" t="s">
        <v>2159</v>
      </c>
      <c r="F607" s="1" t="s">
        <v>2160</v>
      </c>
      <c r="G607" s="3">
        <v>9910892</v>
      </c>
      <c r="H607" s="1" t="s">
        <v>787</v>
      </c>
      <c r="I607" s="1" t="s">
        <v>788</v>
      </c>
      <c r="J607" s="1" t="s">
        <v>789</v>
      </c>
      <c r="K607" s="3">
        <v>1</v>
      </c>
      <c r="L607" s="3">
        <v>1000</v>
      </c>
      <c r="M607" s="7">
        <v>43302</v>
      </c>
      <c r="N607" s="1" t="s">
        <v>724</v>
      </c>
      <c r="O607" s="1" t="s">
        <v>1544</v>
      </c>
      <c r="P607" s="1" t="s">
        <v>2161</v>
      </c>
      <c r="Q607" s="1" t="s">
        <v>1546</v>
      </c>
      <c r="R607" s="1" t="s">
        <v>792</v>
      </c>
      <c r="S607" s="8">
        <v>466930</v>
      </c>
      <c r="T607" s="8">
        <v>2854.54</v>
      </c>
      <c r="U607" s="1" t="s">
        <v>1547</v>
      </c>
    </row>
    <row r="608" s="1" customFormat="1" spans="1:21">
      <c r="A608" s="6">
        <v>43302.5194097222</v>
      </c>
      <c r="B608" s="3">
        <v>85227</v>
      </c>
      <c r="C608" s="3">
        <v>391</v>
      </c>
      <c r="D608" s="1" t="s">
        <v>272</v>
      </c>
      <c r="E608" s="1" t="s">
        <v>2159</v>
      </c>
      <c r="F608" s="1" t="s">
        <v>2160</v>
      </c>
      <c r="G608" s="3">
        <v>9910833</v>
      </c>
      <c r="H608" s="1" t="s">
        <v>721</v>
      </c>
      <c r="I608" s="1" t="s">
        <v>722</v>
      </c>
      <c r="J608" s="1" t="s">
        <v>723</v>
      </c>
      <c r="K608" s="3">
        <v>2</v>
      </c>
      <c r="L608" s="3">
        <v>400</v>
      </c>
      <c r="M608" s="7">
        <v>43302</v>
      </c>
      <c r="N608" s="1" t="s">
        <v>724</v>
      </c>
      <c r="O608" s="1" t="s">
        <v>1544</v>
      </c>
      <c r="P608" s="1" t="s">
        <v>2161</v>
      </c>
      <c r="Q608" s="1" t="s">
        <v>1546</v>
      </c>
      <c r="R608" s="1" t="s">
        <v>728</v>
      </c>
      <c r="S608" s="8">
        <v>466930</v>
      </c>
      <c r="T608" s="8">
        <v>2854.54</v>
      </c>
      <c r="U608" s="1" t="s">
        <v>1547</v>
      </c>
    </row>
    <row r="609" s="1" customFormat="1" spans="1:21">
      <c r="A609" s="6">
        <v>43302.5191203704</v>
      </c>
      <c r="B609" s="3">
        <v>85223</v>
      </c>
      <c r="C609" s="3">
        <v>511</v>
      </c>
      <c r="D609" s="1" t="s">
        <v>258</v>
      </c>
      <c r="E609" s="1" t="s">
        <v>2163</v>
      </c>
      <c r="F609" s="1" t="s">
        <v>2164</v>
      </c>
      <c r="G609" s="3">
        <v>9910872</v>
      </c>
      <c r="H609" s="1" t="s">
        <v>766</v>
      </c>
      <c r="I609" s="1" t="s">
        <v>767</v>
      </c>
      <c r="J609" s="1" t="s">
        <v>742</v>
      </c>
      <c r="K609" s="3">
        <v>1</v>
      </c>
      <c r="L609" s="3">
        <v>1000</v>
      </c>
      <c r="M609" s="7">
        <v>43302</v>
      </c>
      <c r="N609" s="1" t="s">
        <v>724</v>
      </c>
      <c r="O609" s="1" t="s">
        <v>1099</v>
      </c>
      <c r="P609" s="1" t="s">
        <v>1105</v>
      </c>
      <c r="Q609" s="1" t="s">
        <v>1100</v>
      </c>
      <c r="R609" s="1" t="s">
        <v>771</v>
      </c>
      <c r="S609" s="8">
        <v>860520</v>
      </c>
      <c r="T609" s="8">
        <v>1754.02</v>
      </c>
      <c r="U609" s="1" t="s">
        <v>1101</v>
      </c>
    </row>
    <row r="610" s="1" customFormat="1" spans="1:21">
      <c r="A610" s="6">
        <v>43302.5184027778</v>
      </c>
      <c r="B610" s="3">
        <v>85226</v>
      </c>
      <c r="C610" s="3">
        <v>391</v>
      </c>
      <c r="D610" s="1" t="s">
        <v>272</v>
      </c>
      <c r="E610" s="1" t="s">
        <v>2159</v>
      </c>
      <c r="F610" s="1" t="s">
        <v>2160</v>
      </c>
      <c r="G610" s="3">
        <v>9910832</v>
      </c>
      <c r="H610" s="1" t="s">
        <v>730</v>
      </c>
      <c r="I610" s="1" t="s">
        <v>722</v>
      </c>
      <c r="J610" s="1" t="s">
        <v>723</v>
      </c>
      <c r="K610" s="3">
        <v>1</v>
      </c>
      <c r="L610" s="3">
        <v>200</v>
      </c>
      <c r="M610" s="7">
        <v>43302</v>
      </c>
      <c r="N610" s="1" t="s">
        <v>724</v>
      </c>
      <c r="O610" s="1" t="s">
        <v>1544</v>
      </c>
      <c r="P610" s="1" t="s">
        <v>2161</v>
      </c>
      <c r="Q610" s="1" t="s">
        <v>1546</v>
      </c>
      <c r="R610" s="1" t="s">
        <v>731</v>
      </c>
      <c r="S610" s="8">
        <v>466930</v>
      </c>
      <c r="T610" s="8">
        <v>2854.54</v>
      </c>
      <c r="U610" s="1" t="s">
        <v>1547</v>
      </c>
    </row>
    <row r="611" s="1" customFormat="1" spans="1:21">
      <c r="A611" s="6">
        <v>43302.5178819444</v>
      </c>
      <c r="B611" s="3">
        <v>85222</v>
      </c>
      <c r="C611" s="3">
        <v>511</v>
      </c>
      <c r="D611" s="1" t="s">
        <v>258</v>
      </c>
      <c r="E611" s="1" t="s">
        <v>2165</v>
      </c>
      <c r="F611" s="1" t="s">
        <v>2166</v>
      </c>
      <c r="G611" s="3">
        <v>9910872</v>
      </c>
      <c r="H611" s="1" t="s">
        <v>766</v>
      </c>
      <c r="I611" s="1" t="s">
        <v>767</v>
      </c>
      <c r="J611" s="1" t="s">
        <v>742</v>
      </c>
      <c r="K611" s="3">
        <v>1</v>
      </c>
      <c r="L611" s="3">
        <v>1000</v>
      </c>
      <c r="M611" s="7">
        <v>43302</v>
      </c>
      <c r="N611" s="1" t="s">
        <v>724</v>
      </c>
      <c r="O611" s="1" t="s">
        <v>1099</v>
      </c>
      <c r="P611" s="1" t="s">
        <v>2003</v>
      </c>
      <c r="Q611" s="1" t="s">
        <v>1100</v>
      </c>
      <c r="R611" s="1" t="s">
        <v>771</v>
      </c>
      <c r="S611" s="8">
        <v>3618609</v>
      </c>
      <c r="T611" s="8">
        <v>1503.71</v>
      </c>
      <c r="U611" s="1" t="s">
        <v>1101</v>
      </c>
    </row>
    <row r="612" s="1" customFormat="1" spans="1:21">
      <c r="A612" s="6">
        <v>43302.5159490741</v>
      </c>
      <c r="B612" s="3">
        <v>85202</v>
      </c>
      <c r="C612" s="3">
        <v>56</v>
      </c>
      <c r="D612" s="1" t="s">
        <v>245</v>
      </c>
      <c r="E612" s="1" t="s">
        <v>2167</v>
      </c>
      <c r="F612" s="1" t="s">
        <v>2168</v>
      </c>
      <c r="G612" s="3">
        <v>9910834</v>
      </c>
      <c r="H612" s="1" t="s">
        <v>741</v>
      </c>
      <c r="I612" s="1" t="s">
        <v>722</v>
      </c>
      <c r="J612" s="1" t="s">
        <v>742</v>
      </c>
      <c r="K612" s="3">
        <v>1</v>
      </c>
      <c r="L612" s="3">
        <v>200</v>
      </c>
      <c r="M612" s="7">
        <v>43302</v>
      </c>
      <c r="N612" s="1" t="s">
        <v>724</v>
      </c>
      <c r="O612" s="1" t="s">
        <v>796</v>
      </c>
      <c r="P612" s="1" t="s">
        <v>2169</v>
      </c>
      <c r="Q612" s="1" t="s">
        <v>798</v>
      </c>
      <c r="R612" s="1" t="s">
        <v>744</v>
      </c>
      <c r="S612" s="8">
        <v>3406104</v>
      </c>
      <c r="T612" s="8">
        <v>305.21</v>
      </c>
      <c r="U612" s="1" t="s">
        <v>799</v>
      </c>
    </row>
    <row r="613" s="1" customFormat="1" spans="1:21">
      <c r="A613" s="6">
        <v>43302.5140509259</v>
      </c>
      <c r="B613" s="3">
        <v>85246</v>
      </c>
      <c r="C613" s="3">
        <v>514</v>
      </c>
      <c r="D613" s="1" t="s">
        <v>250</v>
      </c>
      <c r="E613" s="1" t="s">
        <v>2170</v>
      </c>
      <c r="F613" s="1" t="s">
        <v>2171</v>
      </c>
      <c r="G613" s="3">
        <v>9910852</v>
      </c>
      <c r="H613" s="1" t="s">
        <v>840</v>
      </c>
      <c r="I613" s="1" t="s">
        <v>746</v>
      </c>
      <c r="J613" s="1" t="s">
        <v>841</v>
      </c>
      <c r="K613" s="3">
        <v>1</v>
      </c>
      <c r="L613" s="3">
        <v>400</v>
      </c>
      <c r="M613" s="7">
        <v>43302</v>
      </c>
      <c r="N613" s="1" t="s">
        <v>724</v>
      </c>
      <c r="O613" s="1" t="s">
        <v>1007</v>
      </c>
      <c r="P613" s="1" t="s">
        <v>2172</v>
      </c>
      <c r="Q613" s="1" t="s">
        <v>1009</v>
      </c>
      <c r="R613" s="1" t="s">
        <v>845</v>
      </c>
      <c r="S613" s="8">
        <v>453203</v>
      </c>
      <c r="T613" s="8">
        <v>583.33</v>
      </c>
      <c r="U613" s="1" t="s">
        <v>1010</v>
      </c>
    </row>
    <row r="614" s="1" customFormat="1" spans="1:21">
      <c r="A614" s="6">
        <v>43302.5117361111</v>
      </c>
      <c r="B614" s="3">
        <v>85182</v>
      </c>
      <c r="C614" s="3">
        <v>343</v>
      </c>
      <c r="D614" s="1" t="s">
        <v>240</v>
      </c>
      <c r="E614" s="1" t="s">
        <v>2173</v>
      </c>
      <c r="F614" s="1" t="s">
        <v>2174</v>
      </c>
      <c r="G614" s="3">
        <v>9910872</v>
      </c>
      <c r="H614" s="1" t="s">
        <v>766</v>
      </c>
      <c r="I614" s="1" t="s">
        <v>767</v>
      </c>
      <c r="J614" s="1" t="s">
        <v>742</v>
      </c>
      <c r="K614" s="3">
        <v>1</v>
      </c>
      <c r="L614" s="3">
        <v>1000</v>
      </c>
      <c r="M614" s="7">
        <v>43302</v>
      </c>
      <c r="N614" s="1" t="s">
        <v>724</v>
      </c>
      <c r="O614" s="1" t="s">
        <v>876</v>
      </c>
      <c r="P614" s="1" t="s">
        <v>2175</v>
      </c>
      <c r="Q614" s="1" t="s">
        <v>877</v>
      </c>
      <c r="R614" s="1" t="s">
        <v>771</v>
      </c>
      <c r="S614" s="8">
        <v>122609</v>
      </c>
      <c r="T614" s="8">
        <v>6308.87</v>
      </c>
      <c r="U614" s="1" t="s">
        <v>878</v>
      </c>
    </row>
    <row r="615" s="1" customFormat="1" spans="1:21">
      <c r="A615" s="6">
        <v>43302.511400463</v>
      </c>
      <c r="B615" s="3">
        <v>85162</v>
      </c>
      <c r="C615" s="3">
        <v>733</v>
      </c>
      <c r="D615" s="1" t="s">
        <v>294</v>
      </c>
      <c r="E615" s="1" t="s">
        <v>2176</v>
      </c>
      <c r="F615" s="1" t="s">
        <v>2177</v>
      </c>
      <c r="G615" s="3">
        <v>9910834</v>
      </c>
      <c r="H615" s="1" t="s">
        <v>741</v>
      </c>
      <c r="I615" s="1" t="s">
        <v>722</v>
      </c>
      <c r="J615" s="1" t="s">
        <v>742</v>
      </c>
      <c r="K615" s="3">
        <v>1</v>
      </c>
      <c r="L615" s="3">
        <v>200</v>
      </c>
      <c r="M615" s="7">
        <v>43302</v>
      </c>
      <c r="N615" s="1" t="s">
        <v>724</v>
      </c>
      <c r="O615" s="1" t="s">
        <v>1405</v>
      </c>
      <c r="P615" s="1" t="s">
        <v>2178</v>
      </c>
      <c r="Q615" s="1" t="s">
        <v>1406</v>
      </c>
      <c r="R615" s="1" t="s">
        <v>744</v>
      </c>
      <c r="S615" s="8">
        <v>3671938</v>
      </c>
      <c r="T615" s="8">
        <v>2299.98</v>
      </c>
      <c r="U615" s="1" t="s">
        <v>1407</v>
      </c>
    </row>
    <row r="616" s="1" customFormat="1" spans="1:21">
      <c r="A616" s="6">
        <v>43302.5097106481</v>
      </c>
      <c r="B616" s="3">
        <v>85142</v>
      </c>
      <c r="C616" s="3">
        <v>56</v>
      </c>
      <c r="D616" s="1" t="s">
        <v>245</v>
      </c>
      <c r="E616" s="1" t="s">
        <v>2179</v>
      </c>
      <c r="F616" s="1" t="s">
        <v>2180</v>
      </c>
      <c r="G616" s="3">
        <v>9910832</v>
      </c>
      <c r="H616" s="1" t="s">
        <v>730</v>
      </c>
      <c r="I616" s="1" t="s">
        <v>722</v>
      </c>
      <c r="J616" s="1" t="s">
        <v>723</v>
      </c>
      <c r="K616" s="3">
        <v>3</v>
      </c>
      <c r="L616" s="3">
        <v>600</v>
      </c>
      <c r="M616" s="7">
        <v>43302</v>
      </c>
      <c r="N616" s="1" t="s">
        <v>724</v>
      </c>
      <c r="O616" s="1" t="s">
        <v>796</v>
      </c>
      <c r="P616" s="1" t="s">
        <v>2181</v>
      </c>
      <c r="Q616" s="1" t="s">
        <v>798</v>
      </c>
      <c r="R616" s="1" t="s">
        <v>731</v>
      </c>
      <c r="S616" s="8">
        <v>82396</v>
      </c>
      <c r="T616" s="8">
        <v>736.69</v>
      </c>
      <c r="U616" s="1" t="s">
        <v>799</v>
      </c>
    </row>
    <row r="617" s="1" customFormat="1" spans="1:21">
      <c r="A617" s="6">
        <v>43302.5057986111</v>
      </c>
      <c r="B617" s="3">
        <v>85123</v>
      </c>
      <c r="C617" s="3">
        <v>707</v>
      </c>
      <c r="D617" s="1" t="s">
        <v>239</v>
      </c>
      <c r="E617" s="1" t="s">
        <v>2182</v>
      </c>
      <c r="F617" s="1" t="s">
        <v>2183</v>
      </c>
      <c r="G617" s="3">
        <v>9910852</v>
      </c>
      <c r="H617" s="1" t="s">
        <v>840</v>
      </c>
      <c r="I617" s="1" t="s">
        <v>746</v>
      </c>
      <c r="J617" s="1" t="s">
        <v>841</v>
      </c>
      <c r="K617" s="3">
        <v>1</v>
      </c>
      <c r="L617" s="3">
        <v>400</v>
      </c>
      <c r="M617" s="7">
        <v>44086</v>
      </c>
      <c r="N617" s="1" t="s">
        <v>724</v>
      </c>
      <c r="O617" s="1" t="s">
        <v>1279</v>
      </c>
      <c r="P617" s="1" t="s">
        <v>156</v>
      </c>
      <c r="Q617" s="1" t="s">
        <v>1280</v>
      </c>
      <c r="R617" s="1" t="s">
        <v>845</v>
      </c>
      <c r="S617" s="8">
        <v>686899</v>
      </c>
      <c r="T617" s="8">
        <v>525.13</v>
      </c>
      <c r="U617" s="1" t="s">
        <v>1281</v>
      </c>
    </row>
    <row r="618" s="1" customFormat="1" spans="1:21">
      <c r="A618" s="6">
        <v>43302.504537037</v>
      </c>
      <c r="B618" s="3">
        <v>85122</v>
      </c>
      <c r="C618" s="3">
        <v>706</v>
      </c>
      <c r="D618" s="1" t="s">
        <v>315</v>
      </c>
      <c r="E618" s="1" t="s">
        <v>2184</v>
      </c>
      <c r="F618" s="1" t="s">
        <v>2185</v>
      </c>
      <c r="G618" s="3">
        <v>9910852</v>
      </c>
      <c r="H618" s="1" t="s">
        <v>840</v>
      </c>
      <c r="I618" s="1" t="s">
        <v>746</v>
      </c>
      <c r="J618" s="1" t="s">
        <v>841</v>
      </c>
      <c r="K618" s="3">
        <v>1</v>
      </c>
      <c r="L618" s="3">
        <v>400</v>
      </c>
      <c r="M618" s="7">
        <v>43302</v>
      </c>
      <c r="N618" s="1" t="s">
        <v>724</v>
      </c>
      <c r="O618" s="1" t="s">
        <v>2186</v>
      </c>
      <c r="P618" s="1" t="s">
        <v>2187</v>
      </c>
      <c r="Q618" s="1" t="s">
        <v>2188</v>
      </c>
      <c r="R618" s="1" t="s">
        <v>845</v>
      </c>
      <c r="S618" s="8">
        <v>891958</v>
      </c>
      <c r="T618" s="8">
        <v>418.24</v>
      </c>
      <c r="U618" s="1" t="s">
        <v>2189</v>
      </c>
    </row>
    <row r="619" s="1" customFormat="1" spans="1:21">
      <c r="A619" s="6">
        <v>43302.4999305556</v>
      </c>
      <c r="B619" s="3">
        <v>85107</v>
      </c>
      <c r="C619" s="3">
        <v>515</v>
      </c>
      <c r="D619" s="1" t="s">
        <v>243</v>
      </c>
      <c r="E619" s="1" t="s">
        <v>2190</v>
      </c>
      <c r="F619" s="1" t="s">
        <v>2191</v>
      </c>
      <c r="G619" s="3">
        <v>9910835</v>
      </c>
      <c r="H619" s="1" t="s">
        <v>745</v>
      </c>
      <c r="I619" s="1" t="s">
        <v>746</v>
      </c>
      <c r="J619" s="1" t="s">
        <v>723</v>
      </c>
      <c r="K619" s="3">
        <v>1</v>
      </c>
      <c r="L619" s="3">
        <v>400</v>
      </c>
      <c r="M619" s="7">
        <v>43302</v>
      </c>
      <c r="N619" s="1" t="s">
        <v>724</v>
      </c>
      <c r="O619" s="1" t="s">
        <v>775</v>
      </c>
      <c r="P619" s="1" t="s">
        <v>156</v>
      </c>
      <c r="Q619" s="1" t="s">
        <v>776</v>
      </c>
      <c r="R619" s="1" t="s">
        <v>747</v>
      </c>
      <c r="S619" s="8">
        <v>395778</v>
      </c>
      <c r="T619" s="8">
        <v>2461.65</v>
      </c>
      <c r="U619" s="1" t="s">
        <v>777</v>
      </c>
    </row>
    <row r="620" s="1" customFormat="1" spans="1:21">
      <c r="A620" s="6">
        <v>43302.4990162037</v>
      </c>
      <c r="B620" s="3">
        <v>85106</v>
      </c>
      <c r="C620" s="3">
        <v>515</v>
      </c>
      <c r="D620" s="1" t="s">
        <v>243</v>
      </c>
      <c r="E620" s="1" t="s">
        <v>2190</v>
      </c>
      <c r="F620" s="1" t="s">
        <v>2191</v>
      </c>
      <c r="G620" s="3">
        <v>9910872</v>
      </c>
      <c r="H620" s="1" t="s">
        <v>766</v>
      </c>
      <c r="I620" s="1" t="s">
        <v>767</v>
      </c>
      <c r="J620" s="1" t="s">
        <v>742</v>
      </c>
      <c r="K620" s="3">
        <v>1</v>
      </c>
      <c r="L620" s="3">
        <v>1000</v>
      </c>
      <c r="M620" s="7">
        <v>43302</v>
      </c>
      <c r="N620" s="1" t="s">
        <v>724</v>
      </c>
      <c r="O620" s="1" t="s">
        <v>775</v>
      </c>
      <c r="P620" s="1" t="s">
        <v>156</v>
      </c>
      <c r="Q620" s="1" t="s">
        <v>776</v>
      </c>
      <c r="R620" s="1" t="s">
        <v>771</v>
      </c>
      <c r="S620" s="8">
        <v>395778</v>
      </c>
      <c r="T620" s="8">
        <v>3461.65</v>
      </c>
      <c r="U620" s="1" t="s">
        <v>777</v>
      </c>
    </row>
    <row r="621" s="1" customFormat="1" spans="1:21">
      <c r="A621" s="6">
        <v>43302.4958101852</v>
      </c>
      <c r="B621" s="3">
        <v>85105</v>
      </c>
      <c r="C621" s="3">
        <v>373</v>
      </c>
      <c r="D621" s="1" t="s">
        <v>256</v>
      </c>
      <c r="E621" s="1" t="s">
        <v>2192</v>
      </c>
      <c r="F621" s="1" t="s">
        <v>2193</v>
      </c>
      <c r="G621" s="3">
        <v>9910835</v>
      </c>
      <c r="H621" s="1" t="s">
        <v>745</v>
      </c>
      <c r="I621" s="1" t="s">
        <v>746</v>
      </c>
      <c r="J621" s="1" t="s">
        <v>723</v>
      </c>
      <c r="K621" s="3">
        <v>1</v>
      </c>
      <c r="L621" s="3">
        <v>400</v>
      </c>
      <c r="M621" s="7">
        <v>43302</v>
      </c>
      <c r="N621" s="1" t="s">
        <v>724</v>
      </c>
      <c r="O621" s="1" t="s">
        <v>957</v>
      </c>
      <c r="P621" s="1" t="s">
        <v>156</v>
      </c>
      <c r="Q621" s="1" t="s">
        <v>958</v>
      </c>
      <c r="R621" s="1" t="s">
        <v>747</v>
      </c>
      <c r="S621" s="8">
        <v>818021</v>
      </c>
      <c r="T621" s="8">
        <v>585</v>
      </c>
      <c r="U621" s="1" t="s">
        <v>959</v>
      </c>
    </row>
    <row r="622" s="1" customFormat="1" spans="1:21">
      <c r="A622" s="6">
        <v>43302.4950462963</v>
      </c>
      <c r="B622" s="3">
        <v>85104</v>
      </c>
      <c r="C622" s="3">
        <v>744</v>
      </c>
      <c r="D622" s="1" t="s">
        <v>276</v>
      </c>
      <c r="E622" s="1" t="s">
        <v>2194</v>
      </c>
      <c r="F622" s="1" t="s">
        <v>2195</v>
      </c>
      <c r="G622" s="3">
        <v>9910833</v>
      </c>
      <c r="H622" s="1" t="s">
        <v>721</v>
      </c>
      <c r="I622" s="1" t="s">
        <v>722</v>
      </c>
      <c r="J622" s="1" t="s">
        <v>723</v>
      </c>
      <c r="K622" s="3">
        <v>1</v>
      </c>
      <c r="L622" s="3">
        <v>200</v>
      </c>
      <c r="M622" s="7">
        <v>43302</v>
      </c>
      <c r="N622" s="1" t="s">
        <v>724</v>
      </c>
      <c r="O622" s="1" t="s">
        <v>1141</v>
      </c>
      <c r="P622" s="1" t="s">
        <v>2196</v>
      </c>
      <c r="Q622" s="1" t="s">
        <v>1143</v>
      </c>
      <c r="R622" s="1" t="s">
        <v>728</v>
      </c>
      <c r="S622" s="8">
        <v>71544</v>
      </c>
      <c r="T622" s="8">
        <v>357.46</v>
      </c>
      <c r="U622" s="1" t="s">
        <v>1144</v>
      </c>
    </row>
    <row r="623" s="1" customFormat="1" spans="1:21">
      <c r="A623" s="6">
        <v>43302.4947916667</v>
      </c>
      <c r="B623" s="3">
        <v>85103</v>
      </c>
      <c r="C623" s="3">
        <v>373</v>
      </c>
      <c r="D623" s="1" t="s">
        <v>256</v>
      </c>
      <c r="E623" s="1" t="s">
        <v>2197</v>
      </c>
      <c r="F623" s="1" t="s">
        <v>2198</v>
      </c>
      <c r="G623" s="3">
        <v>9910832</v>
      </c>
      <c r="H623" s="1" t="s">
        <v>730</v>
      </c>
      <c r="I623" s="1" t="s">
        <v>722</v>
      </c>
      <c r="J623" s="1" t="s">
        <v>723</v>
      </c>
      <c r="K623" s="3">
        <v>1</v>
      </c>
      <c r="L623" s="3">
        <v>200</v>
      </c>
      <c r="M623" s="7">
        <v>43302</v>
      </c>
      <c r="N623" s="1" t="s">
        <v>724</v>
      </c>
      <c r="O623" s="1" t="s">
        <v>957</v>
      </c>
      <c r="P623" s="1" t="s">
        <v>156</v>
      </c>
      <c r="Q623" s="1" t="s">
        <v>958</v>
      </c>
      <c r="R623" s="1" t="s">
        <v>731</v>
      </c>
      <c r="S623" s="8">
        <v>3798062</v>
      </c>
      <c r="T623" s="8">
        <v>253.1</v>
      </c>
      <c r="U623" s="1" t="s">
        <v>959</v>
      </c>
    </row>
    <row r="624" s="1" customFormat="1" spans="1:21">
      <c r="A624" s="6">
        <v>43302.4932407407</v>
      </c>
      <c r="B624" s="3">
        <v>85102</v>
      </c>
      <c r="C624" s="3">
        <v>744</v>
      </c>
      <c r="D624" s="1" t="s">
        <v>276</v>
      </c>
      <c r="E624" s="1" t="s">
        <v>2199</v>
      </c>
      <c r="F624" s="1" t="s">
        <v>2200</v>
      </c>
      <c r="G624" s="3">
        <v>9910833</v>
      </c>
      <c r="H624" s="1" t="s">
        <v>721</v>
      </c>
      <c r="I624" s="1" t="s">
        <v>722</v>
      </c>
      <c r="J624" s="1" t="s">
        <v>723</v>
      </c>
      <c r="K624" s="3">
        <v>1</v>
      </c>
      <c r="L624" s="3">
        <v>200</v>
      </c>
      <c r="M624" s="7">
        <v>43302</v>
      </c>
      <c r="N624" s="1" t="s">
        <v>724</v>
      </c>
      <c r="O624" s="1" t="s">
        <v>1141</v>
      </c>
      <c r="P624" s="1" t="s">
        <v>2201</v>
      </c>
      <c r="Q624" s="1" t="s">
        <v>1143</v>
      </c>
      <c r="R624" s="1" t="s">
        <v>728</v>
      </c>
      <c r="S624" s="8">
        <v>3485814</v>
      </c>
      <c r="T624" s="8">
        <v>246.94</v>
      </c>
      <c r="U624" s="1" t="s">
        <v>1144</v>
      </c>
    </row>
    <row r="625" s="1" customFormat="1" spans="1:21">
      <c r="A625" s="6">
        <v>43302.4855324074</v>
      </c>
      <c r="B625" s="3">
        <v>85539</v>
      </c>
      <c r="C625" s="3">
        <v>371</v>
      </c>
      <c r="D625" s="1" t="s">
        <v>270</v>
      </c>
      <c r="E625" s="1" t="s">
        <v>1746</v>
      </c>
      <c r="F625" s="1" t="s">
        <v>1747</v>
      </c>
      <c r="G625" s="3">
        <v>9910832</v>
      </c>
      <c r="H625" s="1" t="s">
        <v>730</v>
      </c>
      <c r="I625" s="1" t="s">
        <v>722</v>
      </c>
      <c r="J625" s="1" t="s">
        <v>723</v>
      </c>
      <c r="K625" s="3">
        <v>1</v>
      </c>
      <c r="L625" s="3">
        <v>200</v>
      </c>
      <c r="M625" s="7">
        <v>43302</v>
      </c>
      <c r="N625" s="1" t="s">
        <v>724</v>
      </c>
      <c r="O625" s="1" t="s">
        <v>725</v>
      </c>
      <c r="P625" s="1" t="s">
        <v>1749</v>
      </c>
      <c r="Q625" s="1" t="s">
        <v>727</v>
      </c>
      <c r="R625" s="1" t="s">
        <v>731</v>
      </c>
      <c r="S625" s="8">
        <v>86032</v>
      </c>
      <c r="T625" s="8">
        <v>642.19</v>
      </c>
      <c r="U625" s="1" t="s">
        <v>729</v>
      </c>
    </row>
    <row r="626" s="1" customFormat="1" spans="1:21">
      <c r="A626" s="6">
        <v>43302.4785648148</v>
      </c>
      <c r="B626" s="3">
        <v>85083</v>
      </c>
      <c r="C626" s="3">
        <v>712</v>
      </c>
      <c r="D626" s="1" t="s">
        <v>249</v>
      </c>
      <c r="E626" s="1" t="s">
        <v>2202</v>
      </c>
      <c r="F626" s="1" t="s">
        <v>2203</v>
      </c>
      <c r="G626" s="3">
        <v>9910833</v>
      </c>
      <c r="H626" s="1" t="s">
        <v>721</v>
      </c>
      <c r="I626" s="1" t="s">
        <v>722</v>
      </c>
      <c r="J626" s="1" t="s">
        <v>723</v>
      </c>
      <c r="K626" s="3">
        <v>1</v>
      </c>
      <c r="L626" s="3">
        <v>200</v>
      </c>
      <c r="M626" s="7">
        <v>43302</v>
      </c>
      <c r="N626" s="1" t="s">
        <v>724</v>
      </c>
      <c r="O626" s="1" t="s">
        <v>947</v>
      </c>
      <c r="P626" s="1" t="s">
        <v>2204</v>
      </c>
      <c r="Q626" s="1" t="s">
        <v>949</v>
      </c>
      <c r="R626" s="1" t="s">
        <v>728</v>
      </c>
      <c r="S626" s="8">
        <v>558766</v>
      </c>
      <c r="T626" s="8">
        <v>304.23</v>
      </c>
      <c r="U626" s="1" t="s">
        <v>950</v>
      </c>
    </row>
    <row r="627" s="1" customFormat="1" spans="1:21">
      <c r="A627" s="6">
        <v>43302.4772916667</v>
      </c>
      <c r="B627" s="3">
        <v>85082</v>
      </c>
      <c r="C627" s="3">
        <v>513</v>
      </c>
      <c r="D627" s="1" t="s">
        <v>290</v>
      </c>
      <c r="E627" s="1" t="s">
        <v>2205</v>
      </c>
      <c r="F627" s="1" t="s">
        <v>2206</v>
      </c>
      <c r="G627" s="3">
        <v>9910833</v>
      </c>
      <c r="H627" s="1" t="s">
        <v>721</v>
      </c>
      <c r="I627" s="1" t="s">
        <v>722</v>
      </c>
      <c r="J627" s="1" t="s">
        <v>723</v>
      </c>
      <c r="K627" s="3">
        <v>1</v>
      </c>
      <c r="L627" s="3">
        <v>200</v>
      </c>
      <c r="M627" s="7">
        <v>43302</v>
      </c>
      <c r="N627" s="1" t="s">
        <v>724</v>
      </c>
      <c r="O627" s="1" t="s">
        <v>1867</v>
      </c>
      <c r="P627" s="1" t="s">
        <v>2207</v>
      </c>
      <c r="Q627" s="1" t="s">
        <v>1869</v>
      </c>
      <c r="R627" s="1" t="s">
        <v>728</v>
      </c>
      <c r="S627" s="8">
        <v>404963</v>
      </c>
      <c r="T627" s="8">
        <v>211.11</v>
      </c>
      <c r="U627" s="1" t="s">
        <v>1870</v>
      </c>
    </row>
    <row r="628" s="1" customFormat="1" spans="1:21">
      <c r="A628" s="6">
        <v>43302.4770486111</v>
      </c>
      <c r="B628" s="3">
        <v>85084</v>
      </c>
      <c r="C628" s="3">
        <v>514</v>
      </c>
      <c r="D628" s="1" t="s">
        <v>250</v>
      </c>
      <c r="E628" s="1" t="s">
        <v>2208</v>
      </c>
      <c r="F628" s="1" t="s">
        <v>2209</v>
      </c>
      <c r="G628" s="3">
        <v>9910872</v>
      </c>
      <c r="H628" s="1" t="s">
        <v>766</v>
      </c>
      <c r="I628" s="1" t="s">
        <v>767</v>
      </c>
      <c r="J628" s="1" t="s">
        <v>742</v>
      </c>
      <c r="K628" s="3">
        <v>1</v>
      </c>
      <c r="L628" s="3">
        <v>1000</v>
      </c>
      <c r="M628" s="7">
        <v>43302</v>
      </c>
      <c r="N628" s="1" t="s">
        <v>724</v>
      </c>
      <c r="O628" s="1" t="s">
        <v>1007</v>
      </c>
      <c r="P628" s="1" t="s">
        <v>2210</v>
      </c>
      <c r="Q628" s="1" t="s">
        <v>1009</v>
      </c>
      <c r="R628" s="1" t="s">
        <v>771</v>
      </c>
      <c r="S628" s="8">
        <v>453118</v>
      </c>
      <c r="T628" s="8">
        <v>1102.6</v>
      </c>
      <c r="U628" s="1" t="s">
        <v>1010</v>
      </c>
    </row>
    <row r="629" s="1" customFormat="1" spans="1:21">
      <c r="A629" s="6">
        <v>43302.4762615741</v>
      </c>
      <c r="B629" s="3">
        <v>85085</v>
      </c>
      <c r="C629" s="3">
        <v>570</v>
      </c>
      <c r="D629" s="1" t="s">
        <v>241</v>
      </c>
      <c r="E629" s="1" t="s">
        <v>2211</v>
      </c>
      <c r="F629" s="1" t="s">
        <v>2212</v>
      </c>
      <c r="G629" s="3">
        <v>9910833</v>
      </c>
      <c r="H629" s="1" t="s">
        <v>721</v>
      </c>
      <c r="I629" s="1" t="s">
        <v>722</v>
      </c>
      <c r="J629" s="1" t="s">
        <v>723</v>
      </c>
      <c r="K629" s="3">
        <v>2</v>
      </c>
      <c r="L629" s="3">
        <v>400</v>
      </c>
      <c r="M629" s="7">
        <v>43302</v>
      </c>
      <c r="N629" s="1" t="s">
        <v>724</v>
      </c>
      <c r="O629" s="1" t="s">
        <v>941</v>
      </c>
      <c r="P629" s="1" t="s">
        <v>2213</v>
      </c>
      <c r="Q629" s="1" t="s">
        <v>943</v>
      </c>
      <c r="R629" s="1" t="s">
        <v>728</v>
      </c>
      <c r="S629" s="8">
        <v>464408</v>
      </c>
      <c r="T629" s="8">
        <v>1322.35</v>
      </c>
      <c r="U629" s="1" t="s">
        <v>944</v>
      </c>
    </row>
    <row r="630" s="1" customFormat="1" spans="1:21">
      <c r="A630" s="6">
        <v>43302.474525463</v>
      </c>
      <c r="B630" s="3">
        <v>85081</v>
      </c>
      <c r="C630" s="3">
        <v>514</v>
      </c>
      <c r="D630" s="1" t="s">
        <v>250</v>
      </c>
      <c r="E630" s="1" t="s">
        <v>2214</v>
      </c>
      <c r="F630" s="1" t="s">
        <v>2215</v>
      </c>
      <c r="G630" s="3">
        <v>9910852</v>
      </c>
      <c r="H630" s="1" t="s">
        <v>840</v>
      </c>
      <c r="I630" s="1" t="s">
        <v>746</v>
      </c>
      <c r="J630" s="1" t="s">
        <v>841</v>
      </c>
      <c r="K630" s="3">
        <v>1</v>
      </c>
      <c r="L630" s="3">
        <v>400</v>
      </c>
      <c r="M630" s="7">
        <v>43302</v>
      </c>
      <c r="N630" s="1" t="s">
        <v>724</v>
      </c>
      <c r="O630" s="1" t="s">
        <v>1007</v>
      </c>
      <c r="P630" s="1" t="s">
        <v>2216</v>
      </c>
      <c r="Q630" s="1" t="s">
        <v>1009</v>
      </c>
      <c r="R630" s="1" t="s">
        <v>845</v>
      </c>
      <c r="S630" s="8">
        <v>454435</v>
      </c>
      <c r="T630" s="8">
        <v>407.32</v>
      </c>
      <c r="U630" s="1" t="s">
        <v>1010</v>
      </c>
    </row>
    <row r="631" s="1" customFormat="1" spans="1:21">
      <c r="A631" s="6">
        <v>43302.4734837963</v>
      </c>
      <c r="B631" s="3">
        <v>85086</v>
      </c>
      <c r="C631" s="3">
        <v>56</v>
      </c>
      <c r="D631" s="1" t="s">
        <v>245</v>
      </c>
      <c r="E631" s="1" t="s">
        <v>2217</v>
      </c>
      <c r="F631" s="1" t="s">
        <v>2218</v>
      </c>
      <c r="G631" s="3">
        <v>9910832</v>
      </c>
      <c r="H631" s="1" t="s">
        <v>730</v>
      </c>
      <c r="I631" s="1" t="s">
        <v>722</v>
      </c>
      <c r="J631" s="1" t="s">
        <v>723</v>
      </c>
      <c r="K631" s="3">
        <v>1</v>
      </c>
      <c r="L631" s="3">
        <v>200</v>
      </c>
      <c r="M631" s="7">
        <v>43302</v>
      </c>
      <c r="N631" s="1" t="s">
        <v>724</v>
      </c>
      <c r="O631" s="1" t="s">
        <v>796</v>
      </c>
      <c r="P631" s="1" t="s">
        <v>2219</v>
      </c>
      <c r="Q631" s="1" t="s">
        <v>798</v>
      </c>
      <c r="R631" s="1" t="s">
        <v>731</v>
      </c>
      <c r="S631" s="8">
        <v>210065</v>
      </c>
      <c r="T631" s="8">
        <v>750.97</v>
      </c>
      <c r="U631" s="1" t="s">
        <v>799</v>
      </c>
    </row>
    <row r="632" s="1" customFormat="1" spans="1:21">
      <c r="A632" s="6">
        <v>43302.4727777778</v>
      </c>
      <c r="B632" s="3">
        <v>85080</v>
      </c>
      <c r="C632" s="3">
        <v>343</v>
      </c>
      <c r="D632" s="1" t="s">
        <v>240</v>
      </c>
      <c r="E632" s="1" t="s">
        <v>2220</v>
      </c>
      <c r="F632" s="1" t="s">
        <v>2221</v>
      </c>
      <c r="G632" s="3">
        <v>9910852</v>
      </c>
      <c r="H632" s="1" t="s">
        <v>840</v>
      </c>
      <c r="I632" s="1" t="s">
        <v>746</v>
      </c>
      <c r="J632" s="1" t="s">
        <v>841</v>
      </c>
      <c r="K632" s="3">
        <v>1</v>
      </c>
      <c r="L632" s="3">
        <v>400</v>
      </c>
      <c r="M632" s="7">
        <v>43302</v>
      </c>
      <c r="N632" s="1" t="s">
        <v>724</v>
      </c>
      <c r="O632" s="1" t="s">
        <v>876</v>
      </c>
      <c r="P632" s="1" t="s">
        <v>2222</v>
      </c>
      <c r="Q632" s="1" t="s">
        <v>877</v>
      </c>
      <c r="R632" s="1" t="s">
        <v>845</v>
      </c>
      <c r="S632" s="8">
        <v>3624507</v>
      </c>
      <c r="T632" s="8">
        <v>527.1</v>
      </c>
      <c r="U632" s="1" t="s">
        <v>878</v>
      </c>
    </row>
    <row r="633" s="1" customFormat="1" spans="1:21">
      <c r="A633" s="6">
        <v>43302.4714351852</v>
      </c>
      <c r="B633" s="3">
        <v>85078</v>
      </c>
      <c r="C633" s="3">
        <v>343</v>
      </c>
      <c r="D633" s="1" t="s">
        <v>240</v>
      </c>
      <c r="E633" s="1" t="s">
        <v>2223</v>
      </c>
      <c r="F633" s="1" t="s">
        <v>2224</v>
      </c>
      <c r="G633" s="3">
        <v>9910834</v>
      </c>
      <c r="H633" s="1" t="s">
        <v>741</v>
      </c>
      <c r="I633" s="1" t="s">
        <v>722</v>
      </c>
      <c r="J633" s="1" t="s">
        <v>742</v>
      </c>
      <c r="K633" s="3">
        <v>1</v>
      </c>
      <c r="L633" s="3">
        <v>200</v>
      </c>
      <c r="M633" s="7">
        <v>43302</v>
      </c>
      <c r="N633" s="1" t="s">
        <v>724</v>
      </c>
      <c r="O633" s="1" t="s">
        <v>876</v>
      </c>
      <c r="P633" s="1" t="s">
        <v>2225</v>
      </c>
      <c r="Q633" s="1" t="s">
        <v>877</v>
      </c>
      <c r="R633" s="1" t="s">
        <v>744</v>
      </c>
      <c r="S633" s="8">
        <v>684260</v>
      </c>
      <c r="T633" s="8">
        <v>631.42</v>
      </c>
      <c r="U633" s="1" t="s">
        <v>878</v>
      </c>
    </row>
    <row r="634" s="1" customFormat="1" spans="1:21">
      <c r="A634" s="6">
        <v>43302.4694328704</v>
      </c>
      <c r="B634" s="3">
        <v>85077</v>
      </c>
      <c r="C634" s="3">
        <v>578</v>
      </c>
      <c r="D634" s="1" t="s">
        <v>237</v>
      </c>
      <c r="E634" s="1" t="s">
        <v>2226</v>
      </c>
      <c r="F634" s="1" t="s">
        <v>2227</v>
      </c>
      <c r="G634" s="3">
        <v>9910872</v>
      </c>
      <c r="H634" s="1" t="s">
        <v>766</v>
      </c>
      <c r="I634" s="1" t="s">
        <v>767</v>
      </c>
      <c r="J634" s="1" t="s">
        <v>742</v>
      </c>
      <c r="K634" s="3">
        <v>1</v>
      </c>
      <c r="L634" s="3">
        <v>1000</v>
      </c>
      <c r="M634" s="7">
        <v>43302</v>
      </c>
      <c r="N634" s="1" t="s">
        <v>724</v>
      </c>
      <c r="O634" s="1" t="s">
        <v>768</v>
      </c>
      <c r="P634" s="1" t="s">
        <v>2228</v>
      </c>
      <c r="Q634" s="1" t="s">
        <v>770</v>
      </c>
      <c r="R634" s="1" t="s">
        <v>771</v>
      </c>
      <c r="S634" s="8">
        <v>465978</v>
      </c>
      <c r="T634" s="8">
        <v>2153.31</v>
      </c>
      <c r="U634" s="1" t="s">
        <v>772</v>
      </c>
    </row>
    <row r="635" s="1" customFormat="1" spans="1:21">
      <c r="A635" s="6">
        <v>43302.4692361111</v>
      </c>
      <c r="B635" s="3">
        <v>85076</v>
      </c>
      <c r="C635" s="3">
        <v>373</v>
      </c>
      <c r="D635" s="1" t="s">
        <v>256</v>
      </c>
      <c r="E635" s="1" t="s">
        <v>2229</v>
      </c>
      <c r="F635" s="1" t="s">
        <v>2230</v>
      </c>
      <c r="G635" s="3">
        <v>9910852</v>
      </c>
      <c r="H635" s="1" t="s">
        <v>840</v>
      </c>
      <c r="I635" s="1" t="s">
        <v>746</v>
      </c>
      <c r="J635" s="1" t="s">
        <v>841</v>
      </c>
      <c r="K635" s="3">
        <v>1</v>
      </c>
      <c r="L635" s="3">
        <v>400</v>
      </c>
      <c r="M635" s="7">
        <v>43302</v>
      </c>
      <c r="N635" s="1" t="s">
        <v>724</v>
      </c>
      <c r="O635" s="1" t="s">
        <v>957</v>
      </c>
      <c r="P635" s="1" t="s">
        <v>156</v>
      </c>
      <c r="Q635" s="1" t="s">
        <v>958</v>
      </c>
      <c r="R635" s="1" t="s">
        <v>845</v>
      </c>
      <c r="S635" s="8">
        <v>3220422</v>
      </c>
      <c r="T635" s="8">
        <v>430.25</v>
      </c>
      <c r="U635" s="1" t="s">
        <v>959</v>
      </c>
    </row>
    <row r="636" s="1" customFormat="1" spans="1:21">
      <c r="A636" s="6">
        <v>43302.4633449074</v>
      </c>
      <c r="B636" s="3">
        <v>85073</v>
      </c>
      <c r="C636" s="3">
        <v>539</v>
      </c>
      <c r="D636" s="1" t="s">
        <v>283</v>
      </c>
      <c r="E636" s="1" t="s">
        <v>2231</v>
      </c>
      <c r="F636" s="1" t="s">
        <v>2232</v>
      </c>
      <c r="G636" s="3">
        <v>9910835</v>
      </c>
      <c r="H636" s="1" t="s">
        <v>745</v>
      </c>
      <c r="I636" s="1" t="s">
        <v>746</v>
      </c>
      <c r="J636" s="1" t="s">
        <v>723</v>
      </c>
      <c r="K636" s="3">
        <v>1</v>
      </c>
      <c r="L636" s="3">
        <v>400</v>
      </c>
      <c r="M636" s="7">
        <v>43302</v>
      </c>
      <c r="N636" s="1" t="s">
        <v>724</v>
      </c>
      <c r="O636" s="1" t="s">
        <v>972</v>
      </c>
      <c r="P636" s="1" t="s">
        <v>2233</v>
      </c>
      <c r="Q636" s="1" t="s">
        <v>974</v>
      </c>
      <c r="R636" s="1" t="s">
        <v>747</v>
      </c>
      <c r="S636" s="8">
        <v>552363</v>
      </c>
      <c r="T636" s="8">
        <v>594.65</v>
      </c>
      <c r="U636" s="1" t="s">
        <v>975</v>
      </c>
    </row>
    <row r="637" s="1" customFormat="1" spans="1:21">
      <c r="A637" s="6">
        <v>43302.4619791667</v>
      </c>
      <c r="B637" s="3">
        <v>85071</v>
      </c>
      <c r="C637" s="3">
        <v>373</v>
      </c>
      <c r="D637" s="1" t="s">
        <v>256</v>
      </c>
      <c r="E637" s="1" t="s">
        <v>2234</v>
      </c>
      <c r="F637" s="1" t="s">
        <v>2235</v>
      </c>
      <c r="G637" s="3">
        <v>9910852</v>
      </c>
      <c r="H637" s="1" t="s">
        <v>840</v>
      </c>
      <c r="I637" s="1" t="s">
        <v>746</v>
      </c>
      <c r="J637" s="1" t="s">
        <v>841</v>
      </c>
      <c r="K637" s="3">
        <v>1</v>
      </c>
      <c r="L637" s="3">
        <v>400</v>
      </c>
      <c r="M637" s="7">
        <v>43302</v>
      </c>
      <c r="N637" s="1" t="s">
        <v>724</v>
      </c>
      <c r="O637" s="1" t="s">
        <v>957</v>
      </c>
      <c r="P637" s="1" t="s">
        <v>156</v>
      </c>
      <c r="Q637" s="1" t="s">
        <v>958</v>
      </c>
      <c r="R637" s="1" t="s">
        <v>845</v>
      </c>
      <c r="S637" s="8">
        <v>817448</v>
      </c>
      <c r="T637" s="8">
        <v>849.37</v>
      </c>
      <c r="U637" s="1" t="s">
        <v>959</v>
      </c>
    </row>
    <row r="638" s="1" customFormat="1" spans="1:21">
      <c r="A638" s="6">
        <v>43302.4619097222</v>
      </c>
      <c r="B638" s="3">
        <v>85074</v>
      </c>
      <c r="C638" s="3">
        <v>511</v>
      </c>
      <c r="D638" s="1" t="s">
        <v>258</v>
      </c>
      <c r="E638" s="1" t="s">
        <v>2236</v>
      </c>
      <c r="F638" s="1" t="s">
        <v>2237</v>
      </c>
      <c r="G638" s="3">
        <v>9910833</v>
      </c>
      <c r="H638" s="1" t="s">
        <v>721</v>
      </c>
      <c r="I638" s="1" t="s">
        <v>722</v>
      </c>
      <c r="J638" s="1" t="s">
        <v>723</v>
      </c>
      <c r="K638" s="3">
        <v>1</v>
      </c>
      <c r="L638" s="3">
        <v>200</v>
      </c>
      <c r="M638" s="7">
        <v>43302</v>
      </c>
      <c r="N638" s="1" t="s">
        <v>724</v>
      </c>
      <c r="O638" s="1" t="s">
        <v>1099</v>
      </c>
      <c r="P638" s="1" t="s">
        <v>2238</v>
      </c>
      <c r="Q638" s="1" t="s">
        <v>1100</v>
      </c>
      <c r="R638" s="1" t="s">
        <v>728</v>
      </c>
      <c r="S638" s="8">
        <v>373593</v>
      </c>
      <c r="T638" s="8">
        <v>226.74</v>
      </c>
      <c r="U638" s="1" t="s">
        <v>1101</v>
      </c>
    </row>
    <row r="639" s="1" customFormat="1" spans="1:21">
      <c r="A639" s="6">
        <v>43302.4576736111</v>
      </c>
      <c r="B639" s="3">
        <v>85079</v>
      </c>
      <c r="C639" s="3">
        <v>56</v>
      </c>
      <c r="D639" s="1" t="s">
        <v>245</v>
      </c>
      <c r="E639" s="1" t="s">
        <v>2239</v>
      </c>
      <c r="F639" s="1" t="s">
        <v>2240</v>
      </c>
      <c r="G639" s="3">
        <v>9910835</v>
      </c>
      <c r="H639" s="1" t="s">
        <v>745</v>
      </c>
      <c r="I639" s="1" t="s">
        <v>746</v>
      </c>
      <c r="J639" s="1" t="s">
        <v>723</v>
      </c>
      <c r="K639" s="3">
        <v>1</v>
      </c>
      <c r="L639" s="3">
        <v>400</v>
      </c>
      <c r="M639" s="7">
        <v>43302</v>
      </c>
      <c r="N639" s="1" t="s">
        <v>724</v>
      </c>
      <c r="O639" s="1" t="s">
        <v>796</v>
      </c>
      <c r="P639" s="1" t="s">
        <v>2241</v>
      </c>
      <c r="Q639" s="1" t="s">
        <v>798</v>
      </c>
      <c r="R639" s="1" t="s">
        <v>747</v>
      </c>
      <c r="S639" s="8">
        <v>159196</v>
      </c>
      <c r="T639" s="8">
        <v>1173.13</v>
      </c>
      <c r="U639" s="1" t="s">
        <v>799</v>
      </c>
    </row>
    <row r="640" s="1" customFormat="1" spans="1:21">
      <c r="A640" s="6">
        <v>43302.456875</v>
      </c>
      <c r="B640" s="3">
        <v>85069</v>
      </c>
      <c r="C640" s="3">
        <v>56</v>
      </c>
      <c r="D640" s="1" t="s">
        <v>245</v>
      </c>
      <c r="E640" s="1" t="s">
        <v>2239</v>
      </c>
      <c r="F640" s="1" t="s">
        <v>2240</v>
      </c>
      <c r="G640" s="3">
        <v>9910834</v>
      </c>
      <c r="H640" s="1" t="s">
        <v>741</v>
      </c>
      <c r="I640" s="1" t="s">
        <v>722</v>
      </c>
      <c r="J640" s="1" t="s">
        <v>742</v>
      </c>
      <c r="K640" s="3">
        <v>1</v>
      </c>
      <c r="L640" s="3">
        <v>200</v>
      </c>
      <c r="M640" s="7">
        <v>43302</v>
      </c>
      <c r="N640" s="1" t="s">
        <v>724</v>
      </c>
      <c r="O640" s="1" t="s">
        <v>796</v>
      </c>
      <c r="P640" s="1" t="s">
        <v>2241</v>
      </c>
      <c r="Q640" s="1" t="s">
        <v>798</v>
      </c>
      <c r="R640" s="1" t="s">
        <v>744</v>
      </c>
      <c r="S640" s="8">
        <v>159196</v>
      </c>
      <c r="T640" s="8">
        <v>1173.13</v>
      </c>
      <c r="U640" s="1" t="s">
        <v>799</v>
      </c>
    </row>
    <row r="641" s="1" customFormat="1" spans="1:21">
      <c r="A641" s="6">
        <v>43302.455150463</v>
      </c>
      <c r="B641" s="3">
        <v>85068</v>
      </c>
      <c r="C641" s="3">
        <v>56</v>
      </c>
      <c r="D641" s="1" t="s">
        <v>245</v>
      </c>
      <c r="E641" s="1" t="s">
        <v>2239</v>
      </c>
      <c r="F641" s="1" t="s">
        <v>2240</v>
      </c>
      <c r="G641" s="3">
        <v>9910832</v>
      </c>
      <c r="H641" s="1" t="s">
        <v>730</v>
      </c>
      <c r="I641" s="1" t="s">
        <v>722</v>
      </c>
      <c r="J641" s="1" t="s">
        <v>723</v>
      </c>
      <c r="K641" s="3">
        <v>2</v>
      </c>
      <c r="L641" s="3">
        <v>400</v>
      </c>
      <c r="M641" s="7">
        <v>43302</v>
      </c>
      <c r="N641" s="1" t="s">
        <v>724</v>
      </c>
      <c r="O641" s="1" t="s">
        <v>796</v>
      </c>
      <c r="P641" s="1" t="s">
        <v>2241</v>
      </c>
      <c r="Q641" s="1" t="s">
        <v>798</v>
      </c>
      <c r="R641" s="1" t="s">
        <v>731</v>
      </c>
      <c r="S641" s="8">
        <v>159196</v>
      </c>
      <c r="T641" s="8">
        <v>1173.13</v>
      </c>
      <c r="U641" s="1" t="s">
        <v>799</v>
      </c>
    </row>
    <row r="642" s="1" customFormat="1" spans="1:21">
      <c r="A642" s="6">
        <v>43302.4523842593</v>
      </c>
      <c r="B642" s="3">
        <v>85065</v>
      </c>
      <c r="C642" s="3">
        <v>587</v>
      </c>
      <c r="D642" s="1" t="s">
        <v>252</v>
      </c>
      <c r="E642" s="1" t="s">
        <v>2242</v>
      </c>
      <c r="F642" s="1" t="s">
        <v>2243</v>
      </c>
      <c r="G642" s="3">
        <v>9910833</v>
      </c>
      <c r="H642" s="1" t="s">
        <v>721</v>
      </c>
      <c r="I642" s="1" t="s">
        <v>722</v>
      </c>
      <c r="J642" s="1" t="s">
        <v>723</v>
      </c>
      <c r="K642" s="3">
        <v>1</v>
      </c>
      <c r="L642" s="3">
        <v>200</v>
      </c>
      <c r="M642" s="7">
        <v>43302</v>
      </c>
      <c r="N642" s="1" t="s">
        <v>724</v>
      </c>
      <c r="O642" s="1" t="s">
        <v>1239</v>
      </c>
      <c r="P642" s="1" t="s">
        <v>2244</v>
      </c>
      <c r="Q642" s="1" t="s">
        <v>1241</v>
      </c>
      <c r="R642" s="1" t="s">
        <v>728</v>
      </c>
      <c r="S642" s="8">
        <v>3436416</v>
      </c>
      <c r="T642" s="8">
        <v>204.04</v>
      </c>
      <c r="U642" s="1" t="s">
        <v>1242</v>
      </c>
    </row>
    <row r="643" s="1" customFormat="1" spans="1:21">
      <c r="A643" s="6">
        <v>43302.4490625</v>
      </c>
      <c r="B643" s="3">
        <v>85064</v>
      </c>
      <c r="C643" s="3">
        <v>587</v>
      </c>
      <c r="D643" s="1" t="s">
        <v>252</v>
      </c>
      <c r="E643" s="1" t="s">
        <v>2242</v>
      </c>
      <c r="F643" s="1" t="s">
        <v>2243</v>
      </c>
      <c r="G643" s="3">
        <v>9910835</v>
      </c>
      <c r="H643" s="1" t="s">
        <v>745</v>
      </c>
      <c r="I643" s="1" t="s">
        <v>746</v>
      </c>
      <c r="J643" s="1" t="s">
        <v>723</v>
      </c>
      <c r="K643" s="3">
        <v>1</v>
      </c>
      <c r="L643" s="3">
        <v>400</v>
      </c>
      <c r="M643" s="7">
        <v>43302</v>
      </c>
      <c r="N643" s="1" t="s">
        <v>724</v>
      </c>
      <c r="O643" s="1" t="s">
        <v>1239</v>
      </c>
      <c r="P643" s="1" t="s">
        <v>2245</v>
      </c>
      <c r="Q643" s="1" t="s">
        <v>1241</v>
      </c>
      <c r="R643" s="1" t="s">
        <v>747</v>
      </c>
      <c r="S643" s="8">
        <v>3436416</v>
      </c>
      <c r="T643" s="8">
        <v>604.04</v>
      </c>
      <c r="U643" s="1" t="s">
        <v>1242</v>
      </c>
    </row>
    <row r="644" s="1" customFormat="1" spans="1:21">
      <c r="A644" s="6">
        <v>43302.4435185185</v>
      </c>
      <c r="B644" s="3">
        <v>85066</v>
      </c>
      <c r="C644" s="3">
        <v>56</v>
      </c>
      <c r="D644" s="1" t="s">
        <v>245</v>
      </c>
      <c r="E644" s="1" t="s">
        <v>2246</v>
      </c>
      <c r="F644" s="1" t="s">
        <v>2247</v>
      </c>
      <c r="G644" s="3">
        <v>9910832</v>
      </c>
      <c r="H644" s="1" t="s">
        <v>730</v>
      </c>
      <c r="I644" s="1" t="s">
        <v>722</v>
      </c>
      <c r="J644" s="1" t="s">
        <v>723</v>
      </c>
      <c r="K644" s="3">
        <v>1</v>
      </c>
      <c r="L644" s="3">
        <v>200</v>
      </c>
      <c r="M644" s="7">
        <v>43302</v>
      </c>
      <c r="N644" s="1" t="s">
        <v>724</v>
      </c>
      <c r="O644" s="1" t="s">
        <v>796</v>
      </c>
      <c r="P644" s="1" t="s">
        <v>2248</v>
      </c>
      <c r="Q644" s="1" t="s">
        <v>798</v>
      </c>
      <c r="R644" s="1" t="s">
        <v>731</v>
      </c>
      <c r="S644" s="8">
        <v>376711</v>
      </c>
      <c r="T644" s="8">
        <v>216.3</v>
      </c>
      <c r="U644" s="1" t="s">
        <v>799</v>
      </c>
    </row>
    <row r="645" s="1" customFormat="1" spans="1:21">
      <c r="A645" s="6">
        <v>43302.4422685185</v>
      </c>
      <c r="B645" s="3">
        <v>85062</v>
      </c>
      <c r="C645" s="3">
        <v>515</v>
      </c>
      <c r="D645" s="1" t="s">
        <v>243</v>
      </c>
      <c r="E645" s="1" t="s">
        <v>2249</v>
      </c>
      <c r="F645" s="1" t="s">
        <v>2250</v>
      </c>
      <c r="G645" s="3">
        <v>9910872</v>
      </c>
      <c r="H645" s="1" t="s">
        <v>766</v>
      </c>
      <c r="I645" s="1" t="s">
        <v>767</v>
      </c>
      <c r="J645" s="1" t="s">
        <v>742</v>
      </c>
      <c r="K645" s="3">
        <v>1</v>
      </c>
      <c r="L645" s="3">
        <v>1000</v>
      </c>
      <c r="M645" s="7">
        <v>43302</v>
      </c>
      <c r="N645" s="1" t="s">
        <v>724</v>
      </c>
      <c r="O645" s="1" t="s">
        <v>775</v>
      </c>
      <c r="P645" s="1" t="s">
        <v>156</v>
      </c>
      <c r="Q645" s="1" t="s">
        <v>776</v>
      </c>
      <c r="R645" s="1" t="s">
        <v>771</v>
      </c>
      <c r="S645" s="8">
        <v>237096</v>
      </c>
      <c r="T645" s="8">
        <v>2451.62</v>
      </c>
      <c r="U645" s="1" t="s">
        <v>777</v>
      </c>
    </row>
    <row r="646" s="1" customFormat="1" spans="1:21">
      <c r="A646" s="6">
        <v>43302.4393981481</v>
      </c>
      <c r="B646" s="3">
        <v>85063</v>
      </c>
      <c r="C646" s="3">
        <v>546</v>
      </c>
      <c r="D646" s="1" t="s">
        <v>280</v>
      </c>
      <c r="E646" s="1" t="s">
        <v>2251</v>
      </c>
      <c r="F646" s="1" t="s">
        <v>2252</v>
      </c>
      <c r="G646" s="3">
        <v>9910835</v>
      </c>
      <c r="H646" s="1" t="s">
        <v>745</v>
      </c>
      <c r="I646" s="1" t="s">
        <v>746</v>
      </c>
      <c r="J646" s="1" t="s">
        <v>723</v>
      </c>
      <c r="K646" s="3">
        <v>1</v>
      </c>
      <c r="L646" s="3">
        <v>400</v>
      </c>
      <c r="M646" s="7">
        <v>43302</v>
      </c>
      <c r="N646" s="1" t="s">
        <v>724</v>
      </c>
      <c r="O646" s="1" t="s">
        <v>779</v>
      </c>
      <c r="P646" s="1" t="s">
        <v>156</v>
      </c>
      <c r="Q646" s="1" t="s">
        <v>780</v>
      </c>
      <c r="R646" s="1" t="s">
        <v>747</v>
      </c>
      <c r="S646" s="8">
        <v>3164681</v>
      </c>
      <c r="T646" s="8">
        <v>607.1</v>
      </c>
      <c r="U646" s="1" t="s">
        <v>781</v>
      </c>
    </row>
    <row r="647" s="1" customFormat="1" spans="1:21">
      <c r="A647" s="6">
        <v>43302.4372453704</v>
      </c>
      <c r="B647" s="3">
        <v>85045</v>
      </c>
      <c r="C647" s="3">
        <v>385</v>
      </c>
      <c r="D647" s="1" t="s">
        <v>248</v>
      </c>
      <c r="E647" s="1" t="s">
        <v>2253</v>
      </c>
      <c r="F647" s="1" t="s">
        <v>2254</v>
      </c>
      <c r="G647" s="3">
        <v>9910833</v>
      </c>
      <c r="H647" s="1" t="s">
        <v>721</v>
      </c>
      <c r="I647" s="1" t="s">
        <v>722</v>
      </c>
      <c r="J647" s="1" t="s">
        <v>723</v>
      </c>
      <c r="K647" s="3">
        <v>1</v>
      </c>
      <c r="L647" s="3">
        <v>200</v>
      </c>
      <c r="M647" s="7">
        <v>43302</v>
      </c>
      <c r="N647" s="1" t="s">
        <v>724</v>
      </c>
      <c r="O647" s="1" t="s">
        <v>920</v>
      </c>
      <c r="P647" s="1" t="s">
        <v>2255</v>
      </c>
      <c r="Q647" s="1" t="s">
        <v>922</v>
      </c>
      <c r="R647" s="1" t="s">
        <v>728</v>
      </c>
      <c r="S647" s="8">
        <v>3780239</v>
      </c>
      <c r="T647" s="8">
        <v>628</v>
      </c>
      <c r="U647" s="1" t="s">
        <v>923</v>
      </c>
    </row>
    <row r="648" s="1" customFormat="1" spans="1:21">
      <c r="A648" s="6">
        <v>43302.4363078704</v>
      </c>
      <c r="B648" s="3">
        <v>85044</v>
      </c>
      <c r="C648" s="3">
        <v>385</v>
      </c>
      <c r="D648" s="1" t="s">
        <v>248</v>
      </c>
      <c r="E648" s="1" t="s">
        <v>2253</v>
      </c>
      <c r="F648" s="1" t="s">
        <v>2254</v>
      </c>
      <c r="G648" s="3">
        <v>9910835</v>
      </c>
      <c r="H648" s="1" t="s">
        <v>745</v>
      </c>
      <c r="I648" s="1" t="s">
        <v>746</v>
      </c>
      <c r="J648" s="1" t="s">
        <v>723</v>
      </c>
      <c r="K648" s="3">
        <v>1</v>
      </c>
      <c r="L648" s="3">
        <v>400</v>
      </c>
      <c r="M648" s="7">
        <v>43302</v>
      </c>
      <c r="N648" s="1" t="s">
        <v>724</v>
      </c>
      <c r="O648" s="1" t="s">
        <v>920</v>
      </c>
      <c r="P648" s="1" t="s">
        <v>2255</v>
      </c>
      <c r="Q648" s="1" t="s">
        <v>922</v>
      </c>
      <c r="R648" s="1" t="s">
        <v>747</v>
      </c>
      <c r="S648" s="8">
        <v>3780239</v>
      </c>
      <c r="T648" s="8">
        <v>1028</v>
      </c>
      <c r="U648" s="1" t="s">
        <v>923</v>
      </c>
    </row>
    <row r="649" s="1" customFormat="1" spans="1:21">
      <c r="A649" s="6">
        <v>43302.4351736111</v>
      </c>
      <c r="B649" s="3">
        <v>85224</v>
      </c>
      <c r="C649" s="3">
        <v>56</v>
      </c>
      <c r="D649" s="1" t="s">
        <v>245</v>
      </c>
      <c r="E649" s="1" t="s">
        <v>2256</v>
      </c>
      <c r="F649" s="1" t="s">
        <v>2257</v>
      </c>
      <c r="G649" s="3">
        <v>9910832</v>
      </c>
      <c r="H649" s="1" t="s">
        <v>730</v>
      </c>
      <c r="I649" s="1" t="s">
        <v>722</v>
      </c>
      <c r="J649" s="1" t="s">
        <v>723</v>
      </c>
      <c r="K649" s="3">
        <v>2</v>
      </c>
      <c r="L649" s="3">
        <v>400</v>
      </c>
      <c r="M649" s="7">
        <v>43302</v>
      </c>
      <c r="N649" s="1" t="s">
        <v>724</v>
      </c>
      <c r="O649" s="1" t="s">
        <v>796</v>
      </c>
      <c r="P649" s="1" t="s">
        <v>2258</v>
      </c>
      <c r="Q649" s="1" t="s">
        <v>798</v>
      </c>
      <c r="R649" s="1" t="s">
        <v>731</v>
      </c>
      <c r="S649" s="8">
        <v>34992</v>
      </c>
      <c r="T649" s="8">
        <v>561.01</v>
      </c>
      <c r="U649" s="1" t="s">
        <v>799</v>
      </c>
    </row>
    <row r="650" s="1" customFormat="1" spans="1:21">
      <c r="A650" s="6">
        <v>43302.4340046296</v>
      </c>
      <c r="B650" s="3">
        <v>85043</v>
      </c>
      <c r="C650" s="3">
        <v>511</v>
      </c>
      <c r="D650" s="1" t="s">
        <v>258</v>
      </c>
      <c r="E650" s="1" t="s">
        <v>2259</v>
      </c>
      <c r="F650" s="1" t="s">
        <v>2260</v>
      </c>
      <c r="G650" s="3">
        <v>9910835</v>
      </c>
      <c r="H650" s="1" t="s">
        <v>745</v>
      </c>
      <c r="I650" s="1" t="s">
        <v>746</v>
      </c>
      <c r="J650" s="1" t="s">
        <v>723</v>
      </c>
      <c r="K650" s="3">
        <v>1</v>
      </c>
      <c r="L650" s="3">
        <v>400</v>
      </c>
      <c r="M650" s="7">
        <v>43302</v>
      </c>
      <c r="N650" s="1" t="s">
        <v>724</v>
      </c>
      <c r="O650" s="1" t="s">
        <v>1099</v>
      </c>
      <c r="P650" s="1" t="s">
        <v>2261</v>
      </c>
      <c r="Q650" s="1" t="s">
        <v>1100</v>
      </c>
      <c r="R650" s="1" t="s">
        <v>747</v>
      </c>
      <c r="S650" s="8">
        <v>741223</v>
      </c>
      <c r="T650" s="8">
        <v>453.3</v>
      </c>
      <c r="U650" s="1" t="s">
        <v>1101</v>
      </c>
    </row>
    <row r="651" s="1" customFormat="1" spans="1:21">
      <c r="A651" s="6">
        <v>43302.4320833333</v>
      </c>
      <c r="B651" s="3">
        <v>85042</v>
      </c>
      <c r="C651" s="3">
        <v>723</v>
      </c>
      <c r="D651" s="1" t="s">
        <v>296</v>
      </c>
      <c r="E651" s="1" t="s">
        <v>2262</v>
      </c>
      <c r="F651" s="1" t="s">
        <v>2263</v>
      </c>
      <c r="G651" s="3">
        <v>9910835</v>
      </c>
      <c r="H651" s="1" t="s">
        <v>745</v>
      </c>
      <c r="I651" s="1" t="s">
        <v>746</v>
      </c>
      <c r="J651" s="1" t="s">
        <v>723</v>
      </c>
      <c r="K651" s="3">
        <v>2</v>
      </c>
      <c r="L651" s="3">
        <v>800</v>
      </c>
      <c r="M651" s="7">
        <v>43302</v>
      </c>
      <c r="N651" s="1" t="s">
        <v>724</v>
      </c>
      <c r="O651" s="1" t="s">
        <v>2264</v>
      </c>
      <c r="P651" s="1" t="s">
        <v>2265</v>
      </c>
      <c r="Q651" s="1" t="s">
        <v>2266</v>
      </c>
      <c r="R651" s="1" t="s">
        <v>747</v>
      </c>
      <c r="S651" s="8">
        <v>922398</v>
      </c>
      <c r="T651" s="8">
        <v>1381.67</v>
      </c>
      <c r="U651" s="1" t="s">
        <v>2267</v>
      </c>
    </row>
    <row r="652" s="1" customFormat="1" spans="1:21">
      <c r="A652" s="6">
        <v>43302.4271296296</v>
      </c>
      <c r="B652" s="3">
        <v>85022</v>
      </c>
      <c r="C652" s="3">
        <v>373</v>
      </c>
      <c r="D652" s="1" t="s">
        <v>256</v>
      </c>
      <c r="E652" s="1" t="s">
        <v>2268</v>
      </c>
      <c r="F652" s="1" t="s">
        <v>2269</v>
      </c>
      <c r="G652" s="3">
        <v>9910892</v>
      </c>
      <c r="H652" s="1" t="s">
        <v>787</v>
      </c>
      <c r="I652" s="1" t="s">
        <v>788</v>
      </c>
      <c r="J652" s="1" t="s">
        <v>789</v>
      </c>
      <c r="K652" s="3">
        <v>1</v>
      </c>
      <c r="L652" s="3">
        <v>1000</v>
      </c>
      <c r="M652" s="7">
        <v>43302</v>
      </c>
      <c r="N652" s="1" t="s">
        <v>724</v>
      </c>
      <c r="O652" s="1" t="s">
        <v>957</v>
      </c>
      <c r="P652" s="1" t="s">
        <v>156</v>
      </c>
      <c r="Q652" s="1" t="s">
        <v>958</v>
      </c>
      <c r="R652" s="1" t="s">
        <v>792</v>
      </c>
      <c r="S652" s="8">
        <v>233475</v>
      </c>
      <c r="T652" s="8">
        <v>1226.25</v>
      </c>
      <c r="U652" s="1" t="s">
        <v>959</v>
      </c>
    </row>
    <row r="653" s="1" customFormat="1" spans="1:21">
      <c r="A653" s="6">
        <v>43302.427037037</v>
      </c>
      <c r="B653" s="3">
        <v>85023</v>
      </c>
      <c r="C653" s="3">
        <v>347</v>
      </c>
      <c r="D653" s="1" t="s">
        <v>278</v>
      </c>
      <c r="E653" s="1" t="s">
        <v>2270</v>
      </c>
      <c r="F653" s="1" t="s">
        <v>2271</v>
      </c>
      <c r="G653" s="3">
        <v>9910835</v>
      </c>
      <c r="H653" s="1" t="s">
        <v>745</v>
      </c>
      <c r="I653" s="1" t="s">
        <v>746</v>
      </c>
      <c r="J653" s="1" t="s">
        <v>723</v>
      </c>
      <c r="K653" s="3">
        <v>1</v>
      </c>
      <c r="L653" s="3">
        <v>400</v>
      </c>
      <c r="M653" s="7">
        <v>43302</v>
      </c>
      <c r="N653" s="1" t="s">
        <v>724</v>
      </c>
      <c r="O653" s="1" t="s">
        <v>1346</v>
      </c>
      <c r="P653" s="1" t="s">
        <v>2272</v>
      </c>
      <c r="Q653" s="1" t="s">
        <v>1348</v>
      </c>
      <c r="R653" s="1" t="s">
        <v>747</v>
      </c>
      <c r="S653" s="8">
        <v>3448524</v>
      </c>
      <c r="T653" s="8">
        <v>523.44</v>
      </c>
      <c r="U653" s="1" t="s">
        <v>1349</v>
      </c>
    </row>
    <row r="654" s="1" customFormat="1" spans="1:21">
      <c r="A654" s="6">
        <v>43302.4263657407</v>
      </c>
      <c r="B654" s="3">
        <v>85070</v>
      </c>
      <c r="C654" s="3">
        <v>373</v>
      </c>
      <c r="D654" s="1" t="s">
        <v>256</v>
      </c>
      <c r="E654" s="1" t="s">
        <v>2234</v>
      </c>
      <c r="F654" s="1" t="s">
        <v>2235</v>
      </c>
      <c r="G654" s="3">
        <v>9910835</v>
      </c>
      <c r="H654" s="1" t="s">
        <v>745</v>
      </c>
      <c r="I654" s="1" t="s">
        <v>746</v>
      </c>
      <c r="J654" s="1" t="s">
        <v>723</v>
      </c>
      <c r="K654" s="3">
        <v>1</v>
      </c>
      <c r="L654" s="3">
        <v>400</v>
      </c>
      <c r="M654" s="7">
        <v>43302</v>
      </c>
      <c r="N654" s="1" t="s">
        <v>724</v>
      </c>
      <c r="O654" s="1" t="s">
        <v>957</v>
      </c>
      <c r="P654" s="1" t="s">
        <v>156</v>
      </c>
      <c r="Q654" s="1" t="s">
        <v>958</v>
      </c>
      <c r="R654" s="1" t="s">
        <v>747</v>
      </c>
      <c r="S654" s="8">
        <v>817448</v>
      </c>
      <c r="T654" s="8">
        <v>1249.37</v>
      </c>
      <c r="U654" s="1" t="s">
        <v>959</v>
      </c>
    </row>
    <row r="655" s="1" customFormat="1" spans="1:21">
      <c r="A655" s="6">
        <v>43302.4251157407</v>
      </c>
      <c r="B655" s="3">
        <v>85002</v>
      </c>
      <c r="C655" s="3">
        <v>707</v>
      </c>
      <c r="D655" s="1" t="s">
        <v>239</v>
      </c>
      <c r="E655" s="1" t="s">
        <v>1931</v>
      </c>
      <c r="F655" s="1" t="s">
        <v>1932</v>
      </c>
      <c r="G655" s="3">
        <v>9910852</v>
      </c>
      <c r="H655" s="1" t="s">
        <v>840</v>
      </c>
      <c r="I655" s="1" t="s">
        <v>746</v>
      </c>
      <c r="J655" s="1" t="s">
        <v>841</v>
      </c>
      <c r="K655" s="3">
        <v>1</v>
      </c>
      <c r="L655" s="3">
        <v>400</v>
      </c>
      <c r="M655" s="7">
        <v>43302</v>
      </c>
      <c r="N655" s="1" t="s">
        <v>724</v>
      </c>
      <c r="O655" s="1" t="s">
        <v>1279</v>
      </c>
      <c r="P655" s="1" t="s">
        <v>156</v>
      </c>
      <c r="Q655" s="1" t="s">
        <v>1280</v>
      </c>
      <c r="R655" s="1" t="s">
        <v>845</v>
      </c>
      <c r="S655" s="8">
        <v>831595</v>
      </c>
      <c r="T655" s="8">
        <v>3701.57</v>
      </c>
      <c r="U655" s="1" t="s">
        <v>1281</v>
      </c>
    </row>
    <row r="656" s="1" customFormat="1" spans="1:21">
      <c r="A656" s="6">
        <v>43302.4246990741</v>
      </c>
      <c r="B656" s="3">
        <v>85248</v>
      </c>
      <c r="C656" s="3">
        <v>707</v>
      </c>
      <c r="D656" s="1" t="s">
        <v>239</v>
      </c>
      <c r="E656" s="1" t="s">
        <v>1931</v>
      </c>
      <c r="F656" s="1" t="s">
        <v>1932</v>
      </c>
      <c r="G656" s="3">
        <v>9910872</v>
      </c>
      <c r="H656" s="1" t="s">
        <v>766</v>
      </c>
      <c r="I656" s="1" t="s">
        <v>767</v>
      </c>
      <c r="J656" s="1" t="s">
        <v>742</v>
      </c>
      <c r="K656" s="3">
        <v>1</v>
      </c>
      <c r="L656" s="3">
        <v>1000</v>
      </c>
      <c r="M656" s="7">
        <v>43302</v>
      </c>
      <c r="N656" s="1" t="s">
        <v>724</v>
      </c>
      <c r="O656" s="1" t="s">
        <v>1279</v>
      </c>
      <c r="P656" s="1" t="s">
        <v>156</v>
      </c>
      <c r="Q656" s="1" t="s">
        <v>1280</v>
      </c>
      <c r="R656" s="1" t="s">
        <v>771</v>
      </c>
      <c r="S656" s="8">
        <v>831595</v>
      </c>
      <c r="T656" s="8">
        <v>3701.57</v>
      </c>
      <c r="U656" s="1" t="s">
        <v>1281</v>
      </c>
    </row>
    <row r="657" s="1" customFormat="1" spans="1:21">
      <c r="A657" s="6">
        <v>43302.423275463</v>
      </c>
      <c r="B657" s="3">
        <v>84982</v>
      </c>
      <c r="C657" s="3">
        <v>718</v>
      </c>
      <c r="D657" s="1" t="s">
        <v>273</v>
      </c>
      <c r="E657" s="1" t="s">
        <v>2273</v>
      </c>
      <c r="F657" s="1" t="s">
        <v>2274</v>
      </c>
      <c r="G657" s="3">
        <v>9910835</v>
      </c>
      <c r="H657" s="1" t="s">
        <v>745</v>
      </c>
      <c r="I657" s="1" t="s">
        <v>746</v>
      </c>
      <c r="J657" s="1" t="s">
        <v>723</v>
      </c>
      <c r="K657" s="3">
        <v>1</v>
      </c>
      <c r="L657" s="3">
        <v>400</v>
      </c>
      <c r="M657" s="7">
        <v>43302</v>
      </c>
      <c r="N657" s="1" t="s">
        <v>724</v>
      </c>
      <c r="O657" s="1" t="s">
        <v>966</v>
      </c>
      <c r="P657" s="1" t="s">
        <v>2275</v>
      </c>
      <c r="Q657" s="1" t="s">
        <v>968</v>
      </c>
      <c r="R657" s="1" t="s">
        <v>747</v>
      </c>
      <c r="S657" s="8">
        <v>3587565</v>
      </c>
      <c r="T657" s="8">
        <v>565.01</v>
      </c>
      <c r="U657" s="1" t="s">
        <v>969</v>
      </c>
    </row>
    <row r="658" s="1" customFormat="1" spans="1:21">
      <c r="A658" s="6">
        <v>43302.4062615741</v>
      </c>
      <c r="B658" s="3">
        <v>84925</v>
      </c>
      <c r="C658" s="3">
        <v>704</v>
      </c>
      <c r="D658" s="1" t="s">
        <v>286</v>
      </c>
      <c r="E658" s="1" t="s">
        <v>2276</v>
      </c>
      <c r="F658" s="1" t="s">
        <v>2277</v>
      </c>
      <c r="G658" s="3">
        <v>9910835</v>
      </c>
      <c r="H658" s="1" t="s">
        <v>745</v>
      </c>
      <c r="I658" s="1" t="s">
        <v>746</v>
      </c>
      <c r="J658" s="1" t="s">
        <v>723</v>
      </c>
      <c r="K658" s="3">
        <v>1</v>
      </c>
      <c r="L658" s="3">
        <v>400</v>
      </c>
      <c r="M658" s="7">
        <v>43302</v>
      </c>
      <c r="N658" s="1" t="s">
        <v>724</v>
      </c>
      <c r="O658" s="1" t="s">
        <v>1573</v>
      </c>
      <c r="P658" s="1" t="s">
        <v>2278</v>
      </c>
      <c r="Q658" s="1" t="s">
        <v>1575</v>
      </c>
      <c r="R658" s="1" t="s">
        <v>747</v>
      </c>
      <c r="S658" s="8">
        <v>786687</v>
      </c>
      <c r="T658" s="8">
        <v>464.17</v>
      </c>
      <c r="U658" s="1" t="s">
        <v>1576</v>
      </c>
    </row>
    <row r="659" s="1" customFormat="1" spans="1:21">
      <c r="A659" s="6">
        <v>43302.4056018519</v>
      </c>
      <c r="B659" s="3">
        <v>84923</v>
      </c>
      <c r="C659" s="3">
        <v>359</v>
      </c>
      <c r="D659" s="1" t="s">
        <v>259</v>
      </c>
      <c r="E659" s="1" t="s">
        <v>2279</v>
      </c>
      <c r="F659" s="1" t="s">
        <v>2280</v>
      </c>
      <c r="G659" s="3">
        <v>9910853</v>
      </c>
      <c r="H659" s="1" t="s">
        <v>835</v>
      </c>
      <c r="I659" s="1" t="s">
        <v>788</v>
      </c>
      <c r="J659" s="1" t="s">
        <v>789</v>
      </c>
      <c r="K659" s="3">
        <v>1</v>
      </c>
      <c r="L659" s="3">
        <v>1000</v>
      </c>
      <c r="M659" s="7">
        <v>43302</v>
      </c>
      <c r="N659" s="1" t="s">
        <v>724</v>
      </c>
      <c r="O659" s="1" t="s">
        <v>1594</v>
      </c>
      <c r="P659" s="1" t="s">
        <v>2281</v>
      </c>
      <c r="Q659" s="1" t="s">
        <v>1596</v>
      </c>
      <c r="R659" s="1" t="s">
        <v>837</v>
      </c>
      <c r="S659" s="8">
        <v>333789</v>
      </c>
      <c r="T659" s="8">
        <v>3294.73</v>
      </c>
      <c r="U659" s="1" t="s">
        <v>1597</v>
      </c>
    </row>
    <row r="660" s="1" customFormat="1" spans="1:21">
      <c r="A660" s="6">
        <v>43302.4052083333</v>
      </c>
      <c r="B660" s="3">
        <v>84942</v>
      </c>
      <c r="C660" s="3">
        <v>570</v>
      </c>
      <c r="D660" s="1" t="s">
        <v>241</v>
      </c>
      <c r="E660" s="1" t="s">
        <v>2282</v>
      </c>
      <c r="F660" s="1" t="s">
        <v>2283</v>
      </c>
      <c r="G660" s="3">
        <v>9910834</v>
      </c>
      <c r="H660" s="1" t="s">
        <v>741</v>
      </c>
      <c r="I660" s="1" t="s">
        <v>722</v>
      </c>
      <c r="J660" s="1" t="s">
        <v>742</v>
      </c>
      <c r="K660" s="3">
        <v>1</v>
      </c>
      <c r="L660" s="3">
        <v>200</v>
      </c>
      <c r="M660" s="7">
        <v>43302</v>
      </c>
      <c r="N660" s="1" t="s">
        <v>724</v>
      </c>
      <c r="O660" s="1" t="s">
        <v>941</v>
      </c>
      <c r="P660" s="1" t="s">
        <v>2284</v>
      </c>
      <c r="Q660" s="1" t="s">
        <v>943</v>
      </c>
      <c r="R660" s="1" t="s">
        <v>744</v>
      </c>
      <c r="S660" s="8">
        <v>373838</v>
      </c>
      <c r="T660" s="8">
        <v>1924.78</v>
      </c>
      <c r="U660" s="1" t="s">
        <v>944</v>
      </c>
    </row>
    <row r="661" s="1" customFormat="1" spans="1:21">
      <c r="A661" s="6">
        <v>43302.4035185185</v>
      </c>
      <c r="B661" s="3">
        <v>84922</v>
      </c>
      <c r="C661" s="3">
        <v>359</v>
      </c>
      <c r="D661" s="1" t="s">
        <v>259</v>
      </c>
      <c r="E661" s="1" t="s">
        <v>2279</v>
      </c>
      <c r="F661" s="1" t="s">
        <v>2280</v>
      </c>
      <c r="G661" s="3">
        <v>9910872</v>
      </c>
      <c r="H661" s="1" t="s">
        <v>766</v>
      </c>
      <c r="I661" s="1" t="s">
        <v>767</v>
      </c>
      <c r="J661" s="1" t="s">
        <v>742</v>
      </c>
      <c r="K661" s="3">
        <v>1</v>
      </c>
      <c r="L661" s="3">
        <v>1000</v>
      </c>
      <c r="M661" s="7">
        <v>43302</v>
      </c>
      <c r="N661" s="1" t="s">
        <v>724</v>
      </c>
      <c r="O661" s="1" t="s">
        <v>1594</v>
      </c>
      <c r="P661" s="1" t="s">
        <v>2285</v>
      </c>
      <c r="Q661" s="1" t="s">
        <v>1596</v>
      </c>
      <c r="R661" s="1" t="s">
        <v>771</v>
      </c>
      <c r="S661" s="8">
        <v>333789</v>
      </c>
      <c r="T661" s="8">
        <v>3294.73</v>
      </c>
      <c r="U661" s="1" t="s">
        <v>1597</v>
      </c>
    </row>
    <row r="662" s="1" customFormat="1" spans="1:21">
      <c r="A662" s="6">
        <v>43302.3978587963</v>
      </c>
      <c r="B662" s="3">
        <v>84903</v>
      </c>
      <c r="C662" s="3">
        <v>549</v>
      </c>
      <c r="D662" s="1" t="s">
        <v>254</v>
      </c>
      <c r="E662" s="1" t="s">
        <v>2286</v>
      </c>
      <c r="F662" s="1" t="s">
        <v>2287</v>
      </c>
      <c r="G662" s="3">
        <v>9910852</v>
      </c>
      <c r="H662" s="1" t="s">
        <v>840</v>
      </c>
      <c r="I662" s="1" t="s">
        <v>746</v>
      </c>
      <c r="J662" s="1" t="s">
        <v>841</v>
      </c>
      <c r="K662" s="3">
        <v>1</v>
      </c>
      <c r="L662" s="3">
        <v>400</v>
      </c>
      <c r="M662" s="7">
        <v>43302</v>
      </c>
      <c r="N662" s="1" t="s">
        <v>724</v>
      </c>
      <c r="O662" s="1" t="s">
        <v>908</v>
      </c>
      <c r="P662" s="1" t="s">
        <v>156</v>
      </c>
      <c r="Q662" s="1" t="s">
        <v>909</v>
      </c>
      <c r="R662" s="1" t="s">
        <v>845</v>
      </c>
      <c r="S662" s="8">
        <v>373195</v>
      </c>
      <c r="T662" s="8">
        <v>3042.75</v>
      </c>
      <c r="U662" s="1" t="s">
        <v>910</v>
      </c>
    </row>
    <row r="663" s="1" customFormat="1" spans="1:21">
      <c r="A663" s="6">
        <v>43302.3977893519</v>
      </c>
      <c r="B663" s="3">
        <v>84902</v>
      </c>
      <c r="C663" s="3">
        <v>311</v>
      </c>
      <c r="D663" s="1" t="s">
        <v>266</v>
      </c>
      <c r="E663" s="1" t="s">
        <v>2288</v>
      </c>
      <c r="F663" s="1" t="s">
        <v>2289</v>
      </c>
      <c r="G663" s="3">
        <v>9910892</v>
      </c>
      <c r="H663" s="1" t="s">
        <v>787</v>
      </c>
      <c r="I663" s="1" t="s">
        <v>788</v>
      </c>
      <c r="J663" s="1" t="s">
        <v>789</v>
      </c>
      <c r="K663" s="3">
        <v>1</v>
      </c>
      <c r="L663" s="3">
        <v>1000</v>
      </c>
      <c r="M663" s="7">
        <v>43302</v>
      </c>
      <c r="N663" s="1" t="s">
        <v>724</v>
      </c>
      <c r="O663" s="1" t="s">
        <v>1068</v>
      </c>
      <c r="P663" s="1" t="s">
        <v>2290</v>
      </c>
      <c r="Q663" s="1" t="s">
        <v>1070</v>
      </c>
      <c r="R663" s="1" t="s">
        <v>792</v>
      </c>
      <c r="S663" s="8">
        <v>472309</v>
      </c>
      <c r="T663" s="8">
        <v>1200.56</v>
      </c>
      <c r="U663" s="1" t="s">
        <v>1071</v>
      </c>
    </row>
    <row r="664" s="1" customFormat="1" spans="1:21">
      <c r="A664" s="6">
        <v>43302.3940625</v>
      </c>
      <c r="B664" s="3">
        <v>84842</v>
      </c>
      <c r="C664" s="3">
        <v>343</v>
      </c>
      <c r="D664" s="1" t="s">
        <v>240</v>
      </c>
      <c r="E664" s="1" t="s">
        <v>2291</v>
      </c>
      <c r="F664" s="1" t="s">
        <v>2292</v>
      </c>
      <c r="G664" s="3">
        <v>9910872</v>
      </c>
      <c r="H664" s="1" t="s">
        <v>766</v>
      </c>
      <c r="I664" s="1" t="s">
        <v>767</v>
      </c>
      <c r="J664" s="1" t="s">
        <v>742</v>
      </c>
      <c r="K664" s="3">
        <v>2</v>
      </c>
      <c r="L664" s="3">
        <v>2000</v>
      </c>
      <c r="M664" s="7">
        <v>43302</v>
      </c>
      <c r="N664" s="1" t="s">
        <v>724</v>
      </c>
      <c r="O664" s="1" t="s">
        <v>876</v>
      </c>
      <c r="P664" s="1" t="s">
        <v>2293</v>
      </c>
      <c r="Q664" s="1" t="s">
        <v>877</v>
      </c>
      <c r="R664" s="1" t="s">
        <v>771</v>
      </c>
      <c r="S664" s="8">
        <v>355166</v>
      </c>
      <c r="T664" s="8">
        <v>2006.72</v>
      </c>
      <c r="U664" s="1" t="s">
        <v>878</v>
      </c>
    </row>
    <row r="665" s="1" customFormat="1" spans="1:21">
      <c r="A665" s="6">
        <v>43302.3929513889</v>
      </c>
      <c r="B665" s="3">
        <v>84882</v>
      </c>
      <c r="C665" s="3">
        <v>598</v>
      </c>
      <c r="D665" s="1" t="s">
        <v>304</v>
      </c>
      <c r="E665" s="1" t="s">
        <v>2294</v>
      </c>
      <c r="F665" s="1" t="s">
        <v>2295</v>
      </c>
      <c r="G665" s="3">
        <v>9910833</v>
      </c>
      <c r="H665" s="1" t="s">
        <v>721</v>
      </c>
      <c r="I665" s="1" t="s">
        <v>722</v>
      </c>
      <c r="J665" s="1" t="s">
        <v>723</v>
      </c>
      <c r="K665" s="3">
        <v>1</v>
      </c>
      <c r="L665" s="3">
        <v>200</v>
      </c>
      <c r="M665" s="7">
        <v>44134</v>
      </c>
      <c r="N665" s="1" t="s">
        <v>1025</v>
      </c>
      <c r="O665" s="1" t="s">
        <v>1304</v>
      </c>
      <c r="P665" s="1" t="s">
        <v>156</v>
      </c>
      <c r="Q665" s="1" t="s">
        <v>1305</v>
      </c>
      <c r="R665" s="1" t="s">
        <v>728</v>
      </c>
      <c r="S665" s="8">
        <v>584256</v>
      </c>
      <c r="T665" s="8">
        <v>252.97</v>
      </c>
      <c r="U665" s="1" t="s">
        <v>1306</v>
      </c>
    </row>
    <row r="666" s="1" customFormat="1" spans="1:21">
      <c r="A666" s="6">
        <v>43302.3915625</v>
      </c>
      <c r="B666" s="3">
        <v>85072</v>
      </c>
      <c r="C666" s="3">
        <v>539</v>
      </c>
      <c r="D666" s="1" t="s">
        <v>283</v>
      </c>
      <c r="E666" s="1" t="s">
        <v>2231</v>
      </c>
      <c r="F666" s="1" t="s">
        <v>2232</v>
      </c>
      <c r="G666" s="3">
        <v>9910832</v>
      </c>
      <c r="H666" s="1" t="s">
        <v>730</v>
      </c>
      <c r="I666" s="1" t="s">
        <v>722</v>
      </c>
      <c r="J666" s="1" t="s">
        <v>723</v>
      </c>
      <c r="K666" s="3">
        <v>1</v>
      </c>
      <c r="L666" s="3">
        <v>200</v>
      </c>
      <c r="M666" s="7">
        <v>43302</v>
      </c>
      <c r="N666" s="1" t="s">
        <v>724</v>
      </c>
      <c r="O666" s="1" t="s">
        <v>972</v>
      </c>
      <c r="P666" s="1" t="s">
        <v>2233</v>
      </c>
      <c r="Q666" s="1" t="s">
        <v>974</v>
      </c>
      <c r="R666" s="1" t="s">
        <v>731</v>
      </c>
      <c r="S666" s="8">
        <v>552363</v>
      </c>
      <c r="T666" s="8">
        <v>794.65</v>
      </c>
      <c r="U666" s="1" t="s">
        <v>975</v>
      </c>
    </row>
    <row r="667" s="1" customFormat="1" spans="1:21">
      <c r="A667" s="6">
        <v>43302.3892476852</v>
      </c>
      <c r="B667" s="3">
        <v>84823</v>
      </c>
      <c r="C667" s="3">
        <v>582</v>
      </c>
      <c r="D667" s="1" t="s">
        <v>307</v>
      </c>
      <c r="E667" s="1" t="s">
        <v>2296</v>
      </c>
      <c r="F667" s="1" t="s">
        <v>156</v>
      </c>
      <c r="G667" s="3">
        <v>9910833</v>
      </c>
      <c r="H667" s="1" t="s">
        <v>721</v>
      </c>
      <c r="I667" s="1" t="s">
        <v>722</v>
      </c>
      <c r="J667" s="1" t="s">
        <v>723</v>
      </c>
      <c r="K667" s="3">
        <v>1</v>
      </c>
      <c r="L667" s="3">
        <v>200</v>
      </c>
      <c r="M667" s="7">
        <v>43302</v>
      </c>
      <c r="N667" s="1" t="s">
        <v>724</v>
      </c>
      <c r="O667" s="1" t="s">
        <v>2297</v>
      </c>
      <c r="P667" s="1" t="s">
        <v>156</v>
      </c>
      <c r="Q667" s="1" t="s">
        <v>2298</v>
      </c>
      <c r="R667" s="1" t="s">
        <v>728</v>
      </c>
      <c r="S667" s="8">
        <v>3955843</v>
      </c>
      <c r="T667" s="8">
        <v>547.2</v>
      </c>
      <c r="U667" s="1" t="s">
        <v>2299</v>
      </c>
    </row>
    <row r="668" s="1" customFormat="1" spans="1:21">
      <c r="A668" s="6">
        <v>43302.3888078704</v>
      </c>
      <c r="B668" s="3">
        <v>84802</v>
      </c>
      <c r="C668" s="3">
        <v>707</v>
      </c>
      <c r="D668" s="1" t="s">
        <v>239</v>
      </c>
      <c r="E668" s="1" t="s">
        <v>2300</v>
      </c>
      <c r="F668" s="1" t="s">
        <v>2301</v>
      </c>
      <c r="G668" s="3">
        <v>9910832</v>
      </c>
      <c r="H668" s="1" t="s">
        <v>730</v>
      </c>
      <c r="I668" s="1" t="s">
        <v>722</v>
      </c>
      <c r="J668" s="1" t="s">
        <v>723</v>
      </c>
      <c r="K668" s="3">
        <v>1</v>
      </c>
      <c r="L668" s="3">
        <v>200</v>
      </c>
      <c r="M668" s="7">
        <v>43302</v>
      </c>
      <c r="N668" s="1" t="s">
        <v>724</v>
      </c>
      <c r="O668" s="1" t="s">
        <v>1279</v>
      </c>
      <c r="P668" s="1" t="s">
        <v>156</v>
      </c>
      <c r="Q668" s="1" t="s">
        <v>1280</v>
      </c>
      <c r="R668" s="1" t="s">
        <v>731</v>
      </c>
      <c r="S668" s="8">
        <v>850809</v>
      </c>
      <c r="T668" s="8">
        <v>900.32</v>
      </c>
      <c r="U668" s="1" t="s">
        <v>1281</v>
      </c>
    </row>
    <row r="669" s="1" customFormat="1" spans="1:21">
      <c r="A669" s="6">
        <v>43302.3878125</v>
      </c>
      <c r="B669" s="3">
        <v>84784</v>
      </c>
      <c r="C669" s="3">
        <v>707</v>
      </c>
      <c r="D669" s="1" t="s">
        <v>239</v>
      </c>
      <c r="E669" s="1" t="s">
        <v>2300</v>
      </c>
      <c r="F669" s="1" t="s">
        <v>2301</v>
      </c>
      <c r="G669" s="3">
        <v>9910832</v>
      </c>
      <c r="H669" s="1" t="s">
        <v>730</v>
      </c>
      <c r="I669" s="1" t="s">
        <v>722</v>
      </c>
      <c r="J669" s="1" t="s">
        <v>723</v>
      </c>
      <c r="K669" s="3">
        <v>1</v>
      </c>
      <c r="L669" s="3">
        <v>200</v>
      </c>
      <c r="M669" s="7">
        <v>43302</v>
      </c>
      <c r="N669" s="1" t="s">
        <v>724</v>
      </c>
      <c r="O669" s="1" t="s">
        <v>1279</v>
      </c>
      <c r="P669" s="1" t="s">
        <v>156</v>
      </c>
      <c r="Q669" s="1" t="s">
        <v>1280</v>
      </c>
      <c r="R669" s="1" t="s">
        <v>731</v>
      </c>
      <c r="S669" s="8">
        <v>850809</v>
      </c>
      <c r="T669" s="8">
        <v>1100.32</v>
      </c>
      <c r="U669" s="1" t="s">
        <v>1281</v>
      </c>
    </row>
    <row r="670" s="1" customFormat="1" spans="1:21">
      <c r="A670" s="6">
        <v>43302.3877314815</v>
      </c>
      <c r="B670" s="3">
        <v>84924</v>
      </c>
      <c r="C670" s="3">
        <v>704</v>
      </c>
      <c r="D670" s="1" t="s">
        <v>286</v>
      </c>
      <c r="E670" s="1" t="s">
        <v>2276</v>
      </c>
      <c r="F670" s="1" t="s">
        <v>2277</v>
      </c>
      <c r="G670" s="3">
        <v>9910833</v>
      </c>
      <c r="H670" s="1" t="s">
        <v>721</v>
      </c>
      <c r="I670" s="1" t="s">
        <v>722</v>
      </c>
      <c r="J670" s="1" t="s">
        <v>723</v>
      </c>
      <c r="K670" s="3">
        <v>1</v>
      </c>
      <c r="L670" s="3">
        <v>200</v>
      </c>
      <c r="M670" s="7">
        <v>43302</v>
      </c>
      <c r="N670" s="1" t="s">
        <v>724</v>
      </c>
      <c r="O670" s="1" t="s">
        <v>1573</v>
      </c>
      <c r="P670" s="1" t="s">
        <v>2278</v>
      </c>
      <c r="Q670" s="1" t="s">
        <v>1575</v>
      </c>
      <c r="R670" s="1" t="s">
        <v>728</v>
      </c>
      <c r="S670" s="8">
        <v>786687</v>
      </c>
      <c r="T670" s="8">
        <v>664.17</v>
      </c>
      <c r="U670" s="1" t="s">
        <v>1576</v>
      </c>
    </row>
    <row r="671" s="1" customFormat="1" spans="1:21">
      <c r="A671" s="6">
        <v>43302.3857175926</v>
      </c>
      <c r="B671" s="3">
        <v>84783</v>
      </c>
      <c r="C671" s="3">
        <v>738</v>
      </c>
      <c r="D671" s="1" t="s">
        <v>271</v>
      </c>
      <c r="E671" s="1" t="s">
        <v>2302</v>
      </c>
      <c r="F671" s="1" t="s">
        <v>2303</v>
      </c>
      <c r="G671" s="3">
        <v>9910834</v>
      </c>
      <c r="H671" s="1" t="s">
        <v>741</v>
      </c>
      <c r="I671" s="1" t="s">
        <v>722</v>
      </c>
      <c r="J671" s="1" t="s">
        <v>742</v>
      </c>
      <c r="K671" s="3">
        <v>1</v>
      </c>
      <c r="L671" s="3">
        <v>200</v>
      </c>
      <c r="M671" s="7">
        <v>43302</v>
      </c>
      <c r="N671" s="1" t="s">
        <v>724</v>
      </c>
      <c r="O671" s="1" t="s">
        <v>1470</v>
      </c>
      <c r="P671" s="1" t="s">
        <v>2304</v>
      </c>
      <c r="Q671" s="1" t="s">
        <v>1472</v>
      </c>
      <c r="R671" s="1" t="s">
        <v>744</v>
      </c>
      <c r="S671" s="8">
        <v>820233</v>
      </c>
      <c r="T671" s="8">
        <v>1078.12</v>
      </c>
      <c r="U671" s="1" t="s">
        <v>1473</v>
      </c>
    </row>
    <row r="672" s="1" customFormat="1" spans="1:21">
      <c r="A672" s="6">
        <v>43302.3854166667</v>
      </c>
      <c r="B672" s="3">
        <v>84762</v>
      </c>
      <c r="C672" s="3">
        <v>343</v>
      </c>
      <c r="D672" s="1" t="s">
        <v>240</v>
      </c>
      <c r="E672" s="1" t="s">
        <v>2305</v>
      </c>
      <c r="F672" s="1" t="s">
        <v>2306</v>
      </c>
      <c r="G672" s="3">
        <v>9910834</v>
      </c>
      <c r="H672" s="1" t="s">
        <v>741</v>
      </c>
      <c r="I672" s="1" t="s">
        <v>722</v>
      </c>
      <c r="J672" s="1" t="s">
        <v>742</v>
      </c>
      <c r="K672" s="3">
        <v>1</v>
      </c>
      <c r="L672" s="3">
        <v>200</v>
      </c>
      <c r="M672" s="7">
        <v>43302</v>
      </c>
      <c r="N672" s="1" t="s">
        <v>724</v>
      </c>
      <c r="O672" s="1" t="s">
        <v>876</v>
      </c>
      <c r="P672" s="1" t="s">
        <v>2307</v>
      </c>
      <c r="Q672" s="1" t="s">
        <v>877</v>
      </c>
      <c r="R672" s="1" t="s">
        <v>744</v>
      </c>
      <c r="S672" s="8">
        <v>3507528</v>
      </c>
      <c r="T672" s="8">
        <v>367.32</v>
      </c>
      <c r="U672" s="1" t="s">
        <v>878</v>
      </c>
    </row>
    <row r="673" s="1" customFormat="1" spans="1:21">
      <c r="A673" s="6">
        <v>43302.3845486111</v>
      </c>
      <c r="B673" s="3">
        <v>84803</v>
      </c>
      <c r="C673" s="3">
        <v>582</v>
      </c>
      <c r="D673" s="1" t="s">
        <v>307</v>
      </c>
      <c r="E673" s="1" t="s">
        <v>2308</v>
      </c>
      <c r="F673" s="1" t="s">
        <v>156</v>
      </c>
      <c r="G673" s="3">
        <v>9910833</v>
      </c>
      <c r="H673" s="1" t="s">
        <v>721</v>
      </c>
      <c r="I673" s="1" t="s">
        <v>722</v>
      </c>
      <c r="J673" s="1" t="s">
        <v>723</v>
      </c>
      <c r="K673" s="3">
        <v>1</v>
      </c>
      <c r="L673" s="3">
        <v>200</v>
      </c>
      <c r="M673" s="7">
        <v>43302</v>
      </c>
      <c r="N673" s="1" t="s">
        <v>724</v>
      </c>
      <c r="O673" s="1" t="s">
        <v>2297</v>
      </c>
      <c r="P673" s="1" t="s">
        <v>156</v>
      </c>
      <c r="Q673" s="1" t="s">
        <v>2298</v>
      </c>
      <c r="R673" s="1" t="s">
        <v>728</v>
      </c>
      <c r="S673" s="8">
        <v>4412009</v>
      </c>
      <c r="T673" s="8">
        <v>214.87</v>
      </c>
      <c r="U673" s="1" t="s">
        <v>2299</v>
      </c>
    </row>
    <row r="674" s="1" customFormat="1" spans="1:21">
      <c r="A674" s="6">
        <v>43302.3828472222</v>
      </c>
      <c r="B674" s="3">
        <v>84782</v>
      </c>
      <c r="C674" s="3">
        <v>738</v>
      </c>
      <c r="D674" s="1" t="s">
        <v>271</v>
      </c>
      <c r="E674" s="1" t="s">
        <v>2302</v>
      </c>
      <c r="F674" s="1" t="s">
        <v>2303</v>
      </c>
      <c r="G674" s="3">
        <v>9910835</v>
      </c>
      <c r="H674" s="1" t="s">
        <v>745</v>
      </c>
      <c r="I674" s="1" t="s">
        <v>746</v>
      </c>
      <c r="J674" s="1" t="s">
        <v>723</v>
      </c>
      <c r="K674" s="3">
        <v>2</v>
      </c>
      <c r="L674" s="3">
        <v>800</v>
      </c>
      <c r="M674" s="7">
        <v>43302</v>
      </c>
      <c r="N674" s="1" t="s">
        <v>724</v>
      </c>
      <c r="O674" s="1" t="s">
        <v>1470</v>
      </c>
      <c r="P674" s="1" t="s">
        <v>2304</v>
      </c>
      <c r="Q674" s="1" t="s">
        <v>1472</v>
      </c>
      <c r="R674" s="1" t="s">
        <v>747</v>
      </c>
      <c r="S674" s="8">
        <v>820233</v>
      </c>
      <c r="T674" s="8">
        <v>1078.12</v>
      </c>
      <c r="U674" s="1" t="s">
        <v>1473</v>
      </c>
    </row>
    <row r="675" s="1" customFormat="1" spans="1:21">
      <c r="A675" s="6">
        <v>43302.3821759259</v>
      </c>
      <c r="B675" s="3">
        <v>84962</v>
      </c>
      <c r="C675" s="3">
        <v>723</v>
      </c>
      <c r="D675" s="1" t="s">
        <v>296</v>
      </c>
      <c r="E675" s="1" t="s">
        <v>2309</v>
      </c>
      <c r="F675" s="1" t="s">
        <v>2310</v>
      </c>
      <c r="G675" s="3">
        <v>9910834</v>
      </c>
      <c r="H675" s="1" t="s">
        <v>741</v>
      </c>
      <c r="I675" s="1" t="s">
        <v>722</v>
      </c>
      <c r="J675" s="1" t="s">
        <v>742</v>
      </c>
      <c r="K675" s="3">
        <v>1</v>
      </c>
      <c r="L675" s="3">
        <v>200</v>
      </c>
      <c r="M675" s="7">
        <v>43302</v>
      </c>
      <c r="N675" s="1" t="s">
        <v>724</v>
      </c>
      <c r="O675" s="1" t="s">
        <v>2264</v>
      </c>
      <c r="P675" s="1" t="s">
        <v>2311</v>
      </c>
      <c r="Q675" s="1" t="s">
        <v>2266</v>
      </c>
      <c r="R675" s="1" t="s">
        <v>744</v>
      </c>
      <c r="S675" s="8">
        <v>898532</v>
      </c>
      <c r="T675" s="8">
        <v>470.11</v>
      </c>
      <c r="U675" s="1" t="s">
        <v>2267</v>
      </c>
    </row>
    <row r="676" s="1" customFormat="1" spans="1:21">
      <c r="A676" s="6">
        <v>43302.3818402778</v>
      </c>
      <c r="B676" s="3">
        <v>84742</v>
      </c>
      <c r="C676" s="3">
        <v>707</v>
      </c>
      <c r="D676" s="1" t="s">
        <v>239</v>
      </c>
      <c r="E676" s="1" t="s">
        <v>2312</v>
      </c>
      <c r="F676" s="1" t="s">
        <v>2313</v>
      </c>
      <c r="G676" s="3">
        <v>9910852</v>
      </c>
      <c r="H676" s="1" t="s">
        <v>840</v>
      </c>
      <c r="I676" s="1" t="s">
        <v>746</v>
      </c>
      <c r="J676" s="1" t="s">
        <v>841</v>
      </c>
      <c r="K676" s="3">
        <v>1</v>
      </c>
      <c r="L676" s="3">
        <v>400</v>
      </c>
      <c r="M676" s="7">
        <v>43302</v>
      </c>
      <c r="N676" s="1" t="s">
        <v>724</v>
      </c>
      <c r="O676" s="1" t="s">
        <v>1279</v>
      </c>
      <c r="P676" s="1" t="s">
        <v>156</v>
      </c>
      <c r="Q676" s="1" t="s">
        <v>1280</v>
      </c>
      <c r="R676" s="1" t="s">
        <v>845</v>
      </c>
      <c r="S676" s="8">
        <v>890814</v>
      </c>
      <c r="T676" s="8">
        <v>422.65</v>
      </c>
      <c r="U676" s="1" t="s">
        <v>1281</v>
      </c>
    </row>
    <row r="677" s="1" customFormat="1" spans="1:21">
      <c r="A677" s="6">
        <v>43302.3797685185</v>
      </c>
      <c r="B677" s="3">
        <v>84722</v>
      </c>
      <c r="C677" s="3">
        <v>707</v>
      </c>
      <c r="D677" s="1" t="s">
        <v>239</v>
      </c>
      <c r="E677" s="1" t="s">
        <v>2312</v>
      </c>
      <c r="F677" s="1" t="s">
        <v>2313</v>
      </c>
      <c r="G677" s="3">
        <v>9910892</v>
      </c>
      <c r="H677" s="1" t="s">
        <v>787</v>
      </c>
      <c r="I677" s="1" t="s">
        <v>788</v>
      </c>
      <c r="J677" s="1" t="s">
        <v>789</v>
      </c>
      <c r="K677" s="3">
        <v>1</v>
      </c>
      <c r="L677" s="3">
        <v>1000</v>
      </c>
      <c r="M677" s="7">
        <v>43302</v>
      </c>
      <c r="N677" s="1" t="s">
        <v>724</v>
      </c>
      <c r="O677" s="1" t="s">
        <v>1279</v>
      </c>
      <c r="P677" s="1" t="s">
        <v>156</v>
      </c>
      <c r="Q677" s="1" t="s">
        <v>1280</v>
      </c>
      <c r="R677" s="1" t="s">
        <v>792</v>
      </c>
      <c r="S677" s="8">
        <v>890814</v>
      </c>
      <c r="T677" s="8">
        <v>1422.65</v>
      </c>
      <c r="U677" s="1" t="s">
        <v>1281</v>
      </c>
    </row>
    <row r="678" s="1" customFormat="1" spans="1:21">
      <c r="A678" s="6">
        <v>43302.37875</v>
      </c>
      <c r="B678" s="3">
        <v>84703</v>
      </c>
      <c r="C678" s="3">
        <v>744</v>
      </c>
      <c r="D678" s="1" t="s">
        <v>276</v>
      </c>
      <c r="E678" s="1" t="s">
        <v>2314</v>
      </c>
      <c r="F678" s="1" t="s">
        <v>2315</v>
      </c>
      <c r="G678" s="3">
        <v>9910852</v>
      </c>
      <c r="H678" s="1" t="s">
        <v>840</v>
      </c>
      <c r="I678" s="1" t="s">
        <v>746</v>
      </c>
      <c r="J678" s="1" t="s">
        <v>841</v>
      </c>
      <c r="K678" s="3">
        <v>1</v>
      </c>
      <c r="L678" s="3">
        <v>400</v>
      </c>
      <c r="M678" s="7">
        <v>43302</v>
      </c>
      <c r="N678" s="1" t="s">
        <v>724</v>
      </c>
      <c r="O678" s="1" t="s">
        <v>1141</v>
      </c>
      <c r="P678" s="1" t="s">
        <v>2316</v>
      </c>
      <c r="Q678" s="1" t="s">
        <v>1143</v>
      </c>
      <c r="R678" s="1" t="s">
        <v>845</v>
      </c>
      <c r="S678" s="8">
        <v>3498540</v>
      </c>
      <c r="T678" s="8">
        <v>628.88</v>
      </c>
      <c r="U678" s="1" t="s">
        <v>1144</v>
      </c>
    </row>
    <row r="679" s="1" customFormat="1" spans="1:21">
      <c r="A679" s="6">
        <v>43302.377962963</v>
      </c>
      <c r="B679" s="3">
        <v>84702</v>
      </c>
      <c r="C679" s="3">
        <v>744</v>
      </c>
      <c r="D679" s="1" t="s">
        <v>276</v>
      </c>
      <c r="E679" s="1" t="s">
        <v>2314</v>
      </c>
      <c r="F679" s="1" t="s">
        <v>2315</v>
      </c>
      <c r="G679" s="3">
        <v>9910834</v>
      </c>
      <c r="H679" s="1" t="s">
        <v>741</v>
      </c>
      <c r="I679" s="1" t="s">
        <v>722</v>
      </c>
      <c r="J679" s="1" t="s">
        <v>742</v>
      </c>
      <c r="K679" s="3">
        <v>1</v>
      </c>
      <c r="L679" s="3">
        <v>200</v>
      </c>
      <c r="M679" s="7">
        <v>43302</v>
      </c>
      <c r="N679" s="1" t="s">
        <v>724</v>
      </c>
      <c r="O679" s="1" t="s">
        <v>1141</v>
      </c>
      <c r="P679" s="1" t="s">
        <v>2317</v>
      </c>
      <c r="Q679" s="1" t="s">
        <v>1143</v>
      </c>
      <c r="R679" s="1" t="s">
        <v>744</v>
      </c>
      <c r="S679" s="8">
        <v>3498540</v>
      </c>
      <c r="T679" s="8">
        <v>628.88</v>
      </c>
      <c r="U679" s="1" t="s">
        <v>1144</v>
      </c>
    </row>
    <row r="680" s="1" customFormat="1" spans="1:21">
      <c r="A680" s="6">
        <v>43302.3767592593</v>
      </c>
      <c r="B680" s="3">
        <v>84704</v>
      </c>
      <c r="C680" s="3">
        <v>549</v>
      </c>
      <c r="D680" s="1" t="s">
        <v>254</v>
      </c>
      <c r="E680" s="1" t="s">
        <v>2318</v>
      </c>
      <c r="F680" s="1" t="s">
        <v>2319</v>
      </c>
      <c r="G680" s="3">
        <v>9910833</v>
      </c>
      <c r="H680" s="1" t="s">
        <v>721</v>
      </c>
      <c r="I680" s="1" t="s">
        <v>722</v>
      </c>
      <c r="J680" s="1" t="s">
        <v>723</v>
      </c>
      <c r="K680" s="3">
        <v>1</v>
      </c>
      <c r="L680" s="3">
        <v>200</v>
      </c>
      <c r="M680" s="7">
        <v>43302</v>
      </c>
      <c r="N680" s="1" t="s">
        <v>724</v>
      </c>
      <c r="O680" s="1" t="s">
        <v>908</v>
      </c>
      <c r="P680" s="1" t="s">
        <v>2320</v>
      </c>
      <c r="Q680" s="1" t="s">
        <v>909</v>
      </c>
      <c r="R680" s="1" t="s">
        <v>728</v>
      </c>
      <c r="S680" s="8">
        <v>664320</v>
      </c>
      <c r="T680" s="8">
        <v>344.36</v>
      </c>
      <c r="U680" s="1" t="s">
        <v>910</v>
      </c>
    </row>
    <row r="681" s="1" customFormat="1" spans="1:21">
      <c r="A681" s="6">
        <v>43302.3749537037</v>
      </c>
      <c r="B681" s="3">
        <v>84862</v>
      </c>
      <c r="C681" s="3">
        <v>584</v>
      </c>
      <c r="D681" s="1" t="s">
        <v>285</v>
      </c>
      <c r="E681" s="1" t="s">
        <v>2321</v>
      </c>
      <c r="F681" s="1" t="s">
        <v>2322</v>
      </c>
      <c r="G681" s="3">
        <v>9910833</v>
      </c>
      <c r="H681" s="1" t="s">
        <v>721</v>
      </c>
      <c r="I681" s="1" t="s">
        <v>722</v>
      </c>
      <c r="J681" s="1" t="s">
        <v>723</v>
      </c>
      <c r="K681" s="3">
        <v>1</v>
      </c>
      <c r="L681" s="3">
        <v>200</v>
      </c>
      <c r="M681" s="7">
        <v>43302</v>
      </c>
      <c r="N681" s="1" t="s">
        <v>724</v>
      </c>
      <c r="O681" s="1" t="s">
        <v>1192</v>
      </c>
      <c r="P681" s="1" t="s">
        <v>2323</v>
      </c>
      <c r="Q681" s="1" t="s">
        <v>1194</v>
      </c>
      <c r="R681" s="1" t="s">
        <v>728</v>
      </c>
      <c r="S681" s="8">
        <v>3635513</v>
      </c>
      <c r="T681" s="8">
        <v>306.43</v>
      </c>
      <c r="U681" s="1" t="s">
        <v>1195</v>
      </c>
    </row>
    <row r="682" s="1" customFormat="1" spans="1:21">
      <c r="A682" s="6">
        <v>43302.3745833333</v>
      </c>
      <c r="B682" s="3">
        <v>84664</v>
      </c>
      <c r="C682" s="3">
        <v>514</v>
      </c>
      <c r="D682" s="1" t="s">
        <v>250</v>
      </c>
      <c r="E682" s="1" t="s">
        <v>2324</v>
      </c>
      <c r="F682" s="1" t="s">
        <v>2325</v>
      </c>
      <c r="G682" s="3">
        <v>9910833</v>
      </c>
      <c r="H682" s="1" t="s">
        <v>721</v>
      </c>
      <c r="I682" s="1" t="s">
        <v>722</v>
      </c>
      <c r="J682" s="1" t="s">
        <v>723</v>
      </c>
      <c r="K682" s="3">
        <v>2</v>
      </c>
      <c r="L682" s="3">
        <v>400</v>
      </c>
      <c r="M682" s="7">
        <v>43302</v>
      </c>
      <c r="N682" s="1" t="s">
        <v>724</v>
      </c>
      <c r="O682" s="1" t="s">
        <v>1007</v>
      </c>
      <c r="P682" s="1" t="s">
        <v>2326</v>
      </c>
      <c r="Q682" s="1" t="s">
        <v>1009</v>
      </c>
      <c r="R682" s="1" t="s">
        <v>728</v>
      </c>
      <c r="S682" s="8">
        <v>747304</v>
      </c>
      <c r="T682" s="8">
        <v>1422.62</v>
      </c>
      <c r="U682" s="1" t="s">
        <v>1010</v>
      </c>
    </row>
    <row r="683" s="1" customFormat="1" spans="1:21">
      <c r="A683" s="6">
        <v>43302.3724768519</v>
      </c>
      <c r="B683" s="3">
        <v>84663</v>
      </c>
      <c r="C683" s="3">
        <v>373</v>
      </c>
      <c r="D683" s="1" t="s">
        <v>256</v>
      </c>
      <c r="E683" s="1" t="s">
        <v>2327</v>
      </c>
      <c r="F683" s="1" t="s">
        <v>2328</v>
      </c>
      <c r="G683" s="3">
        <v>9910853</v>
      </c>
      <c r="H683" s="1" t="s">
        <v>835</v>
      </c>
      <c r="I683" s="1" t="s">
        <v>788</v>
      </c>
      <c r="J683" s="1" t="s">
        <v>789</v>
      </c>
      <c r="K683" s="3">
        <v>1</v>
      </c>
      <c r="L683" s="3">
        <v>1000</v>
      </c>
      <c r="M683" s="7">
        <v>43302</v>
      </c>
      <c r="N683" s="1" t="s">
        <v>724</v>
      </c>
      <c r="O683" s="1" t="s">
        <v>957</v>
      </c>
      <c r="P683" s="1" t="s">
        <v>156</v>
      </c>
      <c r="Q683" s="1" t="s">
        <v>958</v>
      </c>
      <c r="R683" s="1" t="s">
        <v>837</v>
      </c>
      <c r="S683" s="8">
        <v>356415</v>
      </c>
      <c r="T683" s="8">
        <v>1520.26</v>
      </c>
      <c r="U683" s="1" t="s">
        <v>959</v>
      </c>
    </row>
    <row r="684" s="1" customFormat="1" spans="1:21">
      <c r="A684" s="6">
        <v>43302.3715740741</v>
      </c>
      <c r="B684" s="3">
        <v>84662</v>
      </c>
      <c r="C684" s="3">
        <v>572</v>
      </c>
      <c r="D684" s="1" t="s">
        <v>277</v>
      </c>
      <c r="E684" s="1" t="s">
        <v>2329</v>
      </c>
      <c r="F684" s="1" t="s">
        <v>2330</v>
      </c>
      <c r="G684" s="3">
        <v>9910833</v>
      </c>
      <c r="H684" s="1" t="s">
        <v>721</v>
      </c>
      <c r="I684" s="1" t="s">
        <v>722</v>
      </c>
      <c r="J684" s="1" t="s">
        <v>723</v>
      </c>
      <c r="K684" s="3">
        <v>1</v>
      </c>
      <c r="L684" s="3">
        <v>200</v>
      </c>
      <c r="M684" s="7">
        <v>43302</v>
      </c>
      <c r="N684" s="1" t="s">
        <v>724</v>
      </c>
      <c r="O684" s="1" t="s">
        <v>1166</v>
      </c>
      <c r="P684" s="1" t="s">
        <v>2331</v>
      </c>
      <c r="Q684" s="1" t="s">
        <v>1168</v>
      </c>
      <c r="R684" s="1" t="s">
        <v>728</v>
      </c>
      <c r="S684" s="8">
        <v>900785</v>
      </c>
      <c r="T684" s="8">
        <v>214.01</v>
      </c>
      <c r="U684" s="1" t="s">
        <v>1169</v>
      </c>
    </row>
    <row r="685" s="1" customFormat="1" spans="1:21">
      <c r="A685" s="6">
        <v>43302.3683912037</v>
      </c>
      <c r="B685" s="3">
        <v>84822</v>
      </c>
      <c r="C685" s="3">
        <v>385</v>
      </c>
      <c r="D685" s="1" t="s">
        <v>248</v>
      </c>
      <c r="E685" s="1" t="s">
        <v>2332</v>
      </c>
      <c r="F685" s="1" t="s">
        <v>2333</v>
      </c>
      <c r="G685" s="3">
        <v>9910853</v>
      </c>
      <c r="H685" s="1" t="s">
        <v>835</v>
      </c>
      <c r="I685" s="1" t="s">
        <v>788</v>
      </c>
      <c r="J685" s="1" t="s">
        <v>789</v>
      </c>
      <c r="K685" s="3">
        <v>1</v>
      </c>
      <c r="L685" s="3">
        <v>1000</v>
      </c>
      <c r="M685" s="7">
        <v>43302</v>
      </c>
      <c r="N685" s="1" t="s">
        <v>724</v>
      </c>
      <c r="O685" s="1" t="s">
        <v>920</v>
      </c>
      <c r="P685" s="1" t="s">
        <v>2334</v>
      </c>
      <c r="Q685" s="1" t="s">
        <v>922</v>
      </c>
      <c r="R685" s="1" t="s">
        <v>837</v>
      </c>
      <c r="S685" s="8">
        <v>629855</v>
      </c>
      <c r="T685" s="8">
        <v>1338.22</v>
      </c>
      <c r="U685" s="1" t="s">
        <v>923</v>
      </c>
    </row>
    <row r="686" s="1" customFormat="1" spans="1:21">
      <c r="A686" s="6">
        <v>43302.3663888889</v>
      </c>
      <c r="B686" s="3">
        <v>84682</v>
      </c>
      <c r="C686" s="3">
        <v>514</v>
      </c>
      <c r="D686" s="1" t="s">
        <v>250</v>
      </c>
      <c r="E686" s="1" t="s">
        <v>2324</v>
      </c>
      <c r="F686" s="1" t="s">
        <v>2325</v>
      </c>
      <c r="G686" s="3">
        <v>9910833</v>
      </c>
      <c r="H686" s="1" t="s">
        <v>721</v>
      </c>
      <c r="I686" s="1" t="s">
        <v>722</v>
      </c>
      <c r="J686" s="1" t="s">
        <v>723</v>
      </c>
      <c r="K686" s="3">
        <v>2</v>
      </c>
      <c r="L686" s="3">
        <v>400</v>
      </c>
      <c r="M686" s="7">
        <v>43302</v>
      </c>
      <c r="N686" s="1" t="s">
        <v>724</v>
      </c>
      <c r="O686" s="1" t="s">
        <v>1007</v>
      </c>
      <c r="P686" s="1" t="s">
        <v>156</v>
      </c>
      <c r="Q686" s="1" t="s">
        <v>1009</v>
      </c>
      <c r="R686" s="1" t="s">
        <v>728</v>
      </c>
      <c r="S686" s="8">
        <v>747304</v>
      </c>
      <c r="T686" s="8">
        <v>1422.62</v>
      </c>
      <c r="U686" s="1" t="s">
        <v>1010</v>
      </c>
    </row>
    <row r="687" s="1" customFormat="1" spans="1:21">
      <c r="A687" s="6">
        <v>43302.3658217593</v>
      </c>
      <c r="B687" s="3">
        <v>84642</v>
      </c>
      <c r="C687" s="3">
        <v>343</v>
      </c>
      <c r="D687" s="1" t="s">
        <v>240</v>
      </c>
      <c r="E687" s="1" t="s">
        <v>2335</v>
      </c>
      <c r="F687" s="1" t="s">
        <v>156</v>
      </c>
      <c r="G687" s="3">
        <v>9910833</v>
      </c>
      <c r="H687" s="1" t="s">
        <v>721</v>
      </c>
      <c r="I687" s="1" t="s">
        <v>722</v>
      </c>
      <c r="J687" s="1" t="s">
        <v>723</v>
      </c>
      <c r="K687" s="3">
        <v>1</v>
      </c>
      <c r="L687" s="3">
        <v>200</v>
      </c>
      <c r="M687" s="7">
        <v>43302</v>
      </c>
      <c r="N687" s="1" t="s">
        <v>724</v>
      </c>
      <c r="O687" s="1" t="s">
        <v>876</v>
      </c>
      <c r="P687" s="1" t="s">
        <v>2336</v>
      </c>
      <c r="Q687" s="1" t="s">
        <v>877</v>
      </c>
      <c r="R687" s="1" t="s">
        <v>728</v>
      </c>
      <c r="S687" s="8">
        <v>3568936</v>
      </c>
      <c r="T687" s="8">
        <v>225.24</v>
      </c>
      <c r="U687" s="1" t="s">
        <v>878</v>
      </c>
    </row>
    <row r="688" s="1" customFormat="1" spans="1:21">
      <c r="A688" s="6">
        <v>43302.363275463</v>
      </c>
      <c r="B688" s="3">
        <v>84963</v>
      </c>
      <c r="C688" s="3">
        <v>308</v>
      </c>
      <c r="D688" s="1" t="s">
        <v>269</v>
      </c>
      <c r="E688" s="1" t="s">
        <v>2337</v>
      </c>
      <c r="F688" s="1" t="s">
        <v>2338</v>
      </c>
      <c r="G688" s="3">
        <v>9910893</v>
      </c>
      <c r="H688" s="1" t="s">
        <v>1536</v>
      </c>
      <c r="I688" s="1" t="s">
        <v>1537</v>
      </c>
      <c r="J688" s="1" t="s">
        <v>789</v>
      </c>
      <c r="K688" s="3">
        <v>1</v>
      </c>
      <c r="L688" s="3">
        <v>5000</v>
      </c>
      <c r="M688" s="7">
        <v>43302</v>
      </c>
      <c r="N688" s="1" t="s">
        <v>724</v>
      </c>
      <c r="O688" s="1" t="s">
        <v>2339</v>
      </c>
      <c r="P688" s="1" t="s">
        <v>2340</v>
      </c>
      <c r="Q688" s="1" t="s">
        <v>2341</v>
      </c>
      <c r="R688" s="1" t="s">
        <v>1538</v>
      </c>
      <c r="S688" s="8">
        <v>366303</v>
      </c>
      <c r="T688" s="8">
        <v>8420.65</v>
      </c>
      <c r="U688" s="1" t="s">
        <v>2342</v>
      </c>
    </row>
    <row r="689" s="1" customFormat="1" spans="1:21">
      <c r="A689" s="6">
        <v>43302.3621875</v>
      </c>
      <c r="B689" s="3">
        <v>85087</v>
      </c>
      <c r="C689" s="3">
        <v>744</v>
      </c>
      <c r="D689" s="1" t="s">
        <v>276</v>
      </c>
      <c r="E689" s="1" t="s">
        <v>2343</v>
      </c>
      <c r="F689" s="1" t="s">
        <v>2344</v>
      </c>
      <c r="G689" s="3">
        <v>9910832</v>
      </c>
      <c r="H689" s="1" t="s">
        <v>730</v>
      </c>
      <c r="I689" s="1" t="s">
        <v>722</v>
      </c>
      <c r="J689" s="1" t="s">
        <v>723</v>
      </c>
      <c r="K689" s="3">
        <v>1</v>
      </c>
      <c r="L689" s="3">
        <v>200</v>
      </c>
      <c r="M689" s="7">
        <v>43302</v>
      </c>
      <c r="N689" s="1" t="s">
        <v>724</v>
      </c>
      <c r="O689" s="1" t="s">
        <v>1141</v>
      </c>
      <c r="P689" s="1" t="s">
        <v>2345</v>
      </c>
      <c r="Q689" s="1" t="s">
        <v>1143</v>
      </c>
      <c r="R689" s="1" t="s">
        <v>731</v>
      </c>
      <c r="S689" s="8">
        <v>435385</v>
      </c>
      <c r="T689" s="8">
        <v>464.38</v>
      </c>
      <c r="U689" s="1" t="s">
        <v>1144</v>
      </c>
    </row>
    <row r="690" s="1" customFormat="1" spans="1:21">
      <c r="A690" s="6">
        <v>43302.3469328704</v>
      </c>
      <c r="B690" s="3">
        <v>85075</v>
      </c>
      <c r="C690" s="3">
        <v>578</v>
      </c>
      <c r="D690" s="1" t="s">
        <v>237</v>
      </c>
      <c r="E690" s="1" t="s">
        <v>2226</v>
      </c>
      <c r="F690" s="1" t="s">
        <v>2227</v>
      </c>
      <c r="G690" s="3">
        <v>9910835</v>
      </c>
      <c r="H690" s="1" t="s">
        <v>745</v>
      </c>
      <c r="I690" s="1" t="s">
        <v>746</v>
      </c>
      <c r="J690" s="1" t="s">
        <v>723</v>
      </c>
      <c r="K690" s="3">
        <v>1</v>
      </c>
      <c r="L690" s="3">
        <v>400</v>
      </c>
      <c r="M690" s="7">
        <v>43302</v>
      </c>
      <c r="N690" s="1" t="s">
        <v>724</v>
      </c>
      <c r="O690" s="1" t="s">
        <v>768</v>
      </c>
      <c r="P690" s="1" t="s">
        <v>2346</v>
      </c>
      <c r="Q690" s="1" t="s">
        <v>770</v>
      </c>
      <c r="R690" s="1" t="s">
        <v>747</v>
      </c>
      <c r="S690" s="8">
        <v>465978</v>
      </c>
      <c r="T690" s="8">
        <v>2553.31</v>
      </c>
      <c r="U690" s="1" t="s">
        <v>772</v>
      </c>
    </row>
    <row r="691" s="1" customFormat="1" spans="1:21">
      <c r="A691" s="2"/>
      <c r="B691" s="3"/>
      <c r="C691" s="3"/>
      <c r="D691" s="1" t="s">
        <v>156</v>
      </c>
      <c r="E691" s="1" t="s">
        <v>156</v>
      </c>
      <c r="F691" s="1" t="s">
        <v>156</v>
      </c>
      <c r="G691" s="3"/>
      <c r="H691" s="1" t="s">
        <v>156</v>
      </c>
      <c r="I691" s="1" t="s">
        <v>156</v>
      </c>
      <c r="J691" s="1" t="s">
        <v>156</v>
      </c>
      <c r="K691" s="3"/>
      <c r="L691" s="3"/>
      <c r="N691" s="1" t="s">
        <v>156</v>
      </c>
      <c r="O691" s="1" t="s">
        <v>156</v>
      </c>
      <c r="P691" s="1" t="s">
        <v>156</v>
      </c>
      <c r="Q691" s="1" t="s">
        <v>156</v>
      </c>
      <c r="R691" s="1" t="s">
        <v>156</v>
      </c>
      <c r="U691" s="1" t="s">
        <v>156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7.21-7.23考核目标（销售、毛利）</vt:lpstr>
      <vt:lpstr>重点单品考核及奖励</vt:lpstr>
      <vt:lpstr>片区完成情况</vt:lpstr>
      <vt:lpstr>积分兑换奖励</vt:lpstr>
      <vt:lpstr>积分兑换排名奖励</vt:lpstr>
      <vt:lpstr>重点单品排名奖励</vt:lpstr>
      <vt:lpstr>团购销售</vt:lpstr>
      <vt:lpstr>内购销售</vt:lpstr>
      <vt:lpstr>积分兑换明细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2018-07-10T12:31:00Z</dcterms:created>
  <dcterms:modified xsi:type="dcterms:W3CDTF">2018-08-06T10:09:53Z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