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 activeTab="2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<sst xmlns="http://schemas.openxmlformats.org/spreadsheetml/2006/main" count="652">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</sst>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6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39" fillId="17" borderId="1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top"/>
    </xf>
    <xf numFmtId="0" fontId="4" fillId="0" borderId="1" xfId="53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workbookViewId="0">
      <pane xSplit="4" ySplit="2" topLeftCell="AC93" activePane="bottomRight" state="frozen"/>
      <selection/>
      <selection pane="topRight"/>
      <selection pane="bottomLeft"/>
      <selection pane="bottomRight" activeCell="D119" sqref="D11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7" t="s">
        <v>3</v>
      </c>
      <c r="U1" s="208"/>
      <c r="V1" s="208"/>
      <c r="W1" s="208"/>
      <c r="X1" s="209"/>
      <c r="Y1" s="207" t="s">
        <v>4</v>
      </c>
      <c r="Z1" s="208"/>
      <c r="AA1" s="207" t="s">
        <v>5</v>
      </c>
      <c r="AB1" s="208"/>
      <c r="AC1" s="208"/>
      <c r="AD1" s="208"/>
      <c r="AE1" s="209"/>
      <c r="AF1" s="207" t="s">
        <v>6</v>
      </c>
      <c r="AG1" s="208"/>
      <c r="AH1" s="213"/>
      <c r="AI1" s="208"/>
      <c r="AJ1" s="209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4">
        <v>1770</v>
      </c>
      <c r="K3" s="205">
        <v>1947</v>
      </c>
      <c r="L3" s="205">
        <v>2124</v>
      </c>
      <c r="M3" s="205"/>
      <c r="N3" s="204"/>
      <c r="O3" s="9">
        <v>49</v>
      </c>
      <c r="P3" s="206">
        <v>54</v>
      </c>
      <c r="Q3" s="206">
        <v>59</v>
      </c>
      <c r="R3" s="186"/>
      <c r="S3" s="210"/>
      <c r="T3" s="211">
        <v>269.1</v>
      </c>
      <c r="U3" s="211">
        <v>296.01</v>
      </c>
      <c r="V3" s="211">
        <v>322.92</v>
      </c>
      <c r="W3" s="211"/>
      <c r="X3" s="211"/>
      <c r="Y3" s="211">
        <f>VLOOKUP(B:B,[1]查询时间段分门店销售明细!$B$1:$X$65536,23,0)</f>
        <v>2261.28</v>
      </c>
      <c r="Z3" s="211"/>
      <c r="AA3" s="211">
        <v>916.56</v>
      </c>
      <c r="AB3" s="211">
        <v>1008.216</v>
      </c>
      <c r="AC3" s="211">
        <v>1099.872</v>
      </c>
      <c r="AD3" s="211"/>
      <c r="AE3" s="211"/>
      <c r="AF3" s="211">
        <v>9298.8</v>
      </c>
      <c r="AG3" s="211">
        <v>10228.68</v>
      </c>
      <c r="AH3" s="211">
        <v>11158.56</v>
      </c>
      <c r="AI3" s="211"/>
      <c r="AJ3" s="211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4">
        <v>1462</v>
      </c>
      <c r="K4" s="205">
        <v>1608.2</v>
      </c>
      <c r="L4" s="205">
        <v>1754.4</v>
      </c>
      <c r="M4" s="205"/>
      <c r="N4" s="204"/>
      <c r="O4" s="9">
        <v>48</v>
      </c>
      <c r="P4" s="206">
        <v>53</v>
      </c>
      <c r="Q4" s="206">
        <v>58</v>
      </c>
      <c r="R4" s="186"/>
      <c r="S4" s="210"/>
      <c r="T4" s="189">
        <v>266.4</v>
      </c>
      <c r="U4" s="189">
        <v>293.04</v>
      </c>
      <c r="V4" s="189">
        <v>319.68</v>
      </c>
      <c r="W4" s="189"/>
      <c r="X4" s="189"/>
      <c r="Y4" s="211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4">
        <v>1478</v>
      </c>
      <c r="K5" s="205">
        <v>1625.8</v>
      </c>
      <c r="L5" s="205">
        <v>1773.6</v>
      </c>
      <c r="M5" s="205"/>
      <c r="N5" s="204"/>
      <c r="O5" s="9">
        <v>88</v>
      </c>
      <c r="P5" s="206">
        <v>97</v>
      </c>
      <c r="Q5" s="206">
        <v>106</v>
      </c>
      <c r="R5" s="186"/>
      <c r="S5" s="210"/>
      <c r="T5" s="189">
        <v>504</v>
      </c>
      <c r="U5" s="189">
        <v>554.4</v>
      </c>
      <c r="V5" s="189">
        <v>604.8</v>
      </c>
      <c r="W5" s="189"/>
      <c r="X5" s="189"/>
      <c r="Y5" s="211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4">
        <v>1433</v>
      </c>
      <c r="K6" s="205">
        <v>1576.3</v>
      </c>
      <c r="L6" s="205">
        <v>1719.6</v>
      </c>
      <c r="M6" s="205"/>
      <c r="N6" s="204"/>
      <c r="O6" s="9">
        <v>61</v>
      </c>
      <c r="P6" s="206">
        <v>67</v>
      </c>
      <c r="Q6" s="206">
        <v>73</v>
      </c>
      <c r="R6" s="186"/>
      <c r="S6" s="210"/>
      <c r="T6" s="189">
        <v>394.2</v>
      </c>
      <c r="U6" s="189">
        <v>433.62</v>
      </c>
      <c r="V6" s="189">
        <v>473.04</v>
      </c>
      <c r="W6" s="189"/>
      <c r="X6" s="189"/>
      <c r="Y6" s="211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4">
        <v>1854</v>
      </c>
      <c r="K7" s="205">
        <v>2039.4</v>
      </c>
      <c r="L7" s="205">
        <v>2224.8</v>
      </c>
      <c r="M7" s="205"/>
      <c r="N7" s="204"/>
      <c r="O7" s="9">
        <v>69</v>
      </c>
      <c r="P7" s="206">
        <v>76</v>
      </c>
      <c r="Q7" s="206">
        <v>83</v>
      </c>
      <c r="R7" s="186"/>
      <c r="S7" s="210"/>
      <c r="T7" s="185">
        <v>385.2</v>
      </c>
      <c r="U7" s="185">
        <v>423.72</v>
      </c>
      <c r="V7" s="185">
        <v>462.24</v>
      </c>
      <c r="W7" s="185"/>
      <c r="X7" s="185"/>
      <c r="Y7" s="211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4">
        <v>1957</v>
      </c>
      <c r="K8" s="205">
        <v>2152.7</v>
      </c>
      <c r="L8" s="205">
        <v>2348.4</v>
      </c>
      <c r="M8" s="205"/>
      <c r="N8" s="204"/>
      <c r="O8" s="9">
        <v>47</v>
      </c>
      <c r="P8" s="206">
        <v>52</v>
      </c>
      <c r="Q8" s="206">
        <v>56</v>
      </c>
      <c r="R8" s="186"/>
      <c r="S8" s="210"/>
      <c r="T8" s="189">
        <v>252</v>
      </c>
      <c r="U8" s="189">
        <v>277.2</v>
      </c>
      <c r="V8" s="189">
        <v>302.4</v>
      </c>
      <c r="W8" s="189"/>
      <c r="X8" s="189"/>
      <c r="Y8" s="211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4">
        <v>2669</v>
      </c>
      <c r="K9" s="205">
        <v>2935.9</v>
      </c>
      <c r="L9" s="205">
        <v>3202.8</v>
      </c>
      <c r="M9" s="205"/>
      <c r="N9" s="204"/>
      <c r="O9" s="9">
        <v>53</v>
      </c>
      <c r="P9" s="206">
        <v>58</v>
      </c>
      <c r="Q9" s="206">
        <v>64</v>
      </c>
      <c r="R9" s="186"/>
      <c r="S9" s="210"/>
      <c r="T9" s="212">
        <v>277.2</v>
      </c>
      <c r="U9" s="212">
        <v>304.92</v>
      </c>
      <c r="V9" s="212">
        <v>332.64</v>
      </c>
      <c r="W9" s="212"/>
      <c r="X9" s="212"/>
      <c r="Y9" s="211">
        <f>VLOOKUP(B:B,[1]查询时间段分门店销售明细!$B$1:$X$65536,23,0)</f>
        <v>2895.43</v>
      </c>
      <c r="Z9" s="212"/>
      <c r="AA9" s="212">
        <v>1076.4</v>
      </c>
      <c r="AB9" s="212">
        <v>1184.04</v>
      </c>
      <c r="AC9" s="212">
        <v>1291.68</v>
      </c>
      <c r="AD9" s="212"/>
      <c r="AE9" s="212"/>
      <c r="AF9" s="212">
        <v>15384.6</v>
      </c>
      <c r="AG9" s="212">
        <v>16923.06</v>
      </c>
      <c r="AH9" s="212">
        <v>18461.52</v>
      </c>
      <c r="AI9" s="212"/>
      <c r="AJ9" s="212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4">
        <v>2111</v>
      </c>
      <c r="K10" s="205">
        <v>2322.1</v>
      </c>
      <c r="L10" s="205">
        <v>2533.2</v>
      </c>
      <c r="M10" s="205"/>
      <c r="N10" s="204"/>
      <c r="O10" s="9">
        <v>86</v>
      </c>
      <c r="P10" s="206">
        <v>95</v>
      </c>
      <c r="Q10" s="206">
        <v>103</v>
      </c>
      <c r="R10" s="186"/>
      <c r="S10" s="210"/>
      <c r="T10" s="189">
        <v>411.3</v>
      </c>
      <c r="U10" s="189">
        <v>452.43</v>
      </c>
      <c r="V10" s="189">
        <v>493.56</v>
      </c>
      <c r="W10" s="189"/>
      <c r="X10" s="189"/>
      <c r="Y10" s="211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4">
        <v>2366</v>
      </c>
      <c r="K11" s="205">
        <v>2602.6</v>
      </c>
      <c r="L11" s="205">
        <v>2839.2</v>
      </c>
      <c r="M11" s="205"/>
      <c r="N11" s="204"/>
      <c r="O11" s="9">
        <v>48</v>
      </c>
      <c r="P11" s="206">
        <v>53</v>
      </c>
      <c r="Q11" s="206">
        <v>58</v>
      </c>
      <c r="R11" s="186"/>
      <c r="S11" s="210"/>
      <c r="T11" s="211">
        <v>290.7</v>
      </c>
      <c r="U11" s="211">
        <v>319.77</v>
      </c>
      <c r="V11" s="211">
        <v>348.84</v>
      </c>
      <c r="W11" s="211"/>
      <c r="X11" s="211"/>
      <c r="Y11" s="211">
        <f>VLOOKUP(B:B,[1]查询时间段分门店销售明细!$B$1:$X$65536,23,0)</f>
        <v>12551</v>
      </c>
      <c r="Z11" s="211"/>
      <c r="AA11" s="211">
        <v>827.28</v>
      </c>
      <c r="AB11" s="211">
        <v>910.008</v>
      </c>
      <c r="AC11" s="211">
        <v>992.736</v>
      </c>
      <c r="AD11" s="211"/>
      <c r="AE11" s="211"/>
      <c r="AF11" s="211">
        <v>7065</v>
      </c>
      <c r="AG11" s="211">
        <v>7771.5</v>
      </c>
      <c r="AH11" s="211">
        <v>8478</v>
      </c>
      <c r="AI11" s="211"/>
      <c r="AJ11" s="211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4">
        <v>1860</v>
      </c>
      <c r="K12" s="205">
        <v>2046</v>
      </c>
      <c r="L12" s="205">
        <v>2232</v>
      </c>
      <c r="M12" s="205"/>
      <c r="N12" s="204"/>
      <c r="O12" s="9">
        <v>71</v>
      </c>
      <c r="P12" s="206">
        <v>78</v>
      </c>
      <c r="Q12" s="206">
        <v>85</v>
      </c>
      <c r="R12" s="186"/>
      <c r="S12" s="210"/>
      <c r="T12" s="189">
        <v>386.1</v>
      </c>
      <c r="U12" s="189">
        <v>424.71</v>
      </c>
      <c r="V12" s="189">
        <v>463.32</v>
      </c>
      <c r="W12" s="189"/>
      <c r="X12" s="189"/>
      <c r="Y12" s="211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4">
        <v>12475</v>
      </c>
      <c r="K13" s="205">
        <v>13722.5</v>
      </c>
      <c r="L13" s="205">
        <v>14970</v>
      </c>
      <c r="M13" s="205"/>
      <c r="N13" s="204"/>
      <c r="O13" s="9">
        <v>167</v>
      </c>
      <c r="P13" s="206">
        <v>184</v>
      </c>
      <c r="Q13" s="206">
        <v>200</v>
      </c>
      <c r="R13" s="186"/>
      <c r="S13" s="210"/>
      <c r="T13" s="198">
        <v>801.9</v>
      </c>
      <c r="U13" s="198">
        <v>882.09</v>
      </c>
      <c r="V13" s="198">
        <v>962.28</v>
      </c>
      <c r="W13" s="198"/>
      <c r="X13" s="198"/>
      <c r="Y13" s="211">
        <f>VLOOKUP(B:B,[1]查询时间段分门店销售明细!$B$1:$X$65536,23,0)</f>
        <v>1364.37</v>
      </c>
      <c r="Z13" s="198"/>
      <c r="AA13" s="198">
        <v>3594.24</v>
      </c>
      <c r="AB13" s="198">
        <v>3953.664</v>
      </c>
      <c r="AC13" s="198">
        <v>4313.088</v>
      </c>
      <c r="AD13" s="198"/>
      <c r="AE13" s="198"/>
      <c r="AF13" s="198">
        <v>54600.3</v>
      </c>
      <c r="AG13" s="198">
        <v>60060.33</v>
      </c>
      <c r="AH13" s="198">
        <v>65520.36</v>
      </c>
      <c r="AI13" s="198"/>
      <c r="AJ13" s="198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4">
        <v>1994</v>
      </c>
      <c r="K14" s="205">
        <v>2193.4</v>
      </c>
      <c r="L14" s="205">
        <v>2392.8</v>
      </c>
      <c r="M14" s="205"/>
      <c r="N14" s="204"/>
      <c r="O14" s="9">
        <v>62</v>
      </c>
      <c r="P14" s="206">
        <v>68</v>
      </c>
      <c r="Q14" s="206">
        <v>74</v>
      </c>
      <c r="R14" s="186"/>
      <c r="S14" s="210"/>
      <c r="T14" s="189">
        <v>917.1</v>
      </c>
      <c r="U14" s="189">
        <v>1008.81</v>
      </c>
      <c r="V14" s="189">
        <v>1100.52</v>
      </c>
      <c r="W14" s="189"/>
      <c r="X14" s="189"/>
      <c r="Y14" s="211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4">
        <v>3025</v>
      </c>
      <c r="K15" s="205">
        <v>3327.5</v>
      </c>
      <c r="L15" s="205">
        <v>3630</v>
      </c>
      <c r="M15" s="205"/>
      <c r="N15" s="204"/>
      <c r="O15" s="9">
        <v>148</v>
      </c>
      <c r="P15" s="206">
        <v>163</v>
      </c>
      <c r="Q15" s="206">
        <v>178</v>
      </c>
      <c r="R15" s="186"/>
      <c r="S15" s="210"/>
      <c r="T15" s="189">
        <v>810</v>
      </c>
      <c r="U15" s="189">
        <v>891</v>
      </c>
      <c r="V15" s="189">
        <v>972</v>
      </c>
      <c r="W15" s="189"/>
      <c r="X15" s="189"/>
      <c r="Y15" s="211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4">
        <v>1044</v>
      </c>
      <c r="K16" s="205">
        <v>1148.4</v>
      </c>
      <c r="L16" s="205">
        <v>1252.8</v>
      </c>
      <c r="M16" s="205"/>
      <c r="N16" s="204"/>
      <c r="O16" s="9">
        <v>50</v>
      </c>
      <c r="P16" s="206">
        <v>55</v>
      </c>
      <c r="Q16" s="206">
        <v>60</v>
      </c>
      <c r="R16" s="186"/>
      <c r="S16" s="210"/>
      <c r="T16" s="193">
        <v>333</v>
      </c>
      <c r="U16" s="193">
        <v>366.3</v>
      </c>
      <c r="V16" s="193">
        <v>399.6</v>
      </c>
      <c r="W16" s="193"/>
      <c r="X16" s="193"/>
      <c r="Y16" s="211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4">
        <v>1923</v>
      </c>
      <c r="K17" s="205">
        <v>2115.3</v>
      </c>
      <c r="L17" s="205">
        <v>2307.6</v>
      </c>
      <c r="M17" s="205"/>
      <c r="N17" s="204"/>
      <c r="O17" s="9">
        <v>48</v>
      </c>
      <c r="P17" s="206">
        <v>53</v>
      </c>
      <c r="Q17" s="206">
        <v>58</v>
      </c>
      <c r="R17" s="186"/>
      <c r="S17" s="210"/>
      <c r="T17" s="189">
        <v>281.7</v>
      </c>
      <c r="U17" s="189">
        <v>309.87</v>
      </c>
      <c r="V17" s="189">
        <v>338.04</v>
      </c>
      <c r="W17" s="189"/>
      <c r="X17" s="189"/>
      <c r="Y17" s="211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4"/>
      <c r="K18" s="205"/>
      <c r="L18" s="205"/>
      <c r="M18" s="205"/>
      <c r="N18" s="204"/>
      <c r="O18" s="9"/>
      <c r="P18" s="206"/>
      <c r="Q18" s="206"/>
      <c r="R18" s="186"/>
      <c r="S18" s="210"/>
      <c r="T18" s="189"/>
      <c r="U18" s="189"/>
      <c r="V18" s="189"/>
      <c r="W18" s="189"/>
      <c r="X18" s="189"/>
      <c r="Y18" s="211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</row>
    <row r="19" s="174" customFormat="1" ht="14.25" spans="1:173">
      <c r="A19" s="185">
        <v>17</v>
      </c>
      <c r="B19" s="195">
        <v>102564</v>
      </c>
      <c r="C19" s="196" t="s">
        <v>35</v>
      </c>
      <c r="D19" s="189" t="s">
        <v>19</v>
      </c>
      <c r="E19" s="9"/>
      <c r="F19" s="9"/>
      <c r="G19" s="9"/>
      <c r="H19" s="187"/>
      <c r="I19" s="9"/>
      <c r="J19" s="204"/>
      <c r="K19" s="205"/>
      <c r="L19" s="205"/>
      <c r="M19" s="205"/>
      <c r="N19" s="204"/>
      <c r="O19" s="9"/>
      <c r="P19" s="206"/>
      <c r="Q19" s="206"/>
      <c r="R19" s="186"/>
      <c r="S19" s="210"/>
      <c r="T19" s="189"/>
      <c r="U19" s="189"/>
      <c r="V19" s="189"/>
      <c r="W19" s="189"/>
      <c r="X19" s="189"/>
      <c r="Y19" s="211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</row>
    <row r="20" s="172" customFormat="1" ht="12.95" customHeight="1" spans="1:209">
      <c r="A20" s="181"/>
      <c r="B20" s="25"/>
      <c r="C20" s="181"/>
      <c r="D20" s="181" t="s">
        <v>19</v>
      </c>
      <c r="E20" s="197">
        <f>SUM(E3:E19)</f>
        <v>28</v>
      </c>
      <c r="F20" s="197">
        <f t="shared" ref="F20:AI20" si="0">SUM(F3:F19)</f>
        <v>43</v>
      </c>
      <c r="G20" s="197">
        <f t="shared" si="0"/>
        <v>58</v>
      </c>
      <c r="H20" s="197">
        <f t="shared" si="0"/>
        <v>0</v>
      </c>
      <c r="I20" s="197">
        <f t="shared" si="0"/>
        <v>0</v>
      </c>
      <c r="J20" s="197">
        <f t="shared" si="0"/>
        <v>39421</v>
      </c>
      <c r="K20" s="197">
        <f t="shared" si="0"/>
        <v>43363.1</v>
      </c>
      <c r="L20" s="197">
        <f t="shared" si="0"/>
        <v>47305.2</v>
      </c>
      <c r="M20" s="197">
        <f t="shared" si="0"/>
        <v>0</v>
      </c>
      <c r="N20" s="197">
        <f t="shared" si="0"/>
        <v>0</v>
      </c>
      <c r="O20" s="197">
        <f t="shared" si="0"/>
        <v>1095</v>
      </c>
      <c r="P20" s="197">
        <f t="shared" si="0"/>
        <v>1206</v>
      </c>
      <c r="Q20" s="197">
        <f t="shared" si="0"/>
        <v>1315</v>
      </c>
      <c r="R20" s="197">
        <f t="shared" si="0"/>
        <v>0</v>
      </c>
      <c r="S20" s="197">
        <f t="shared" si="0"/>
        <v>0</v>
      </c>
      <c r="T20" s="197">
        <f t="shared" si="0"/>
        <v>6579.9</v>
      </c>
      <c r="U20" s="197">
        <f t="shared" si="0"/>
        <v>7237.89</v>
      </c>
      <c r="V20" s="197">
        <f t="shared" si="0"/>
        <v>7895.88</v>
      </c>
      <c r="W20" s="197">
        <f t="shared" si="0"/>
        <v>0</v>
      </c>
      <c r="X20" s="197">
        <f t="shared" si="0"/>
        <v>0</v>
      </c>
      <c r="Y20" s="197">
        <f>SUM(Y3:Y19)</f>
        <v>107037.1</v>
      </c>
      <c r="Z20" s="197">
        <f>SUM(Z3:Z19)</f>
        <v>0</v>
      </c>
      <c r="AA20" s="197">
        <f>SUM(AA3:AA19)</f>
        <v>21403.44</v>
      </c>
      <c r="AB20" s="197">
        <f>SUM(AB3:AB19)</f>
        <v>23543.784</v>
      </c>
      <c r="AC20" s="197">
        <f>SUM(AC3:AC19)</f>
        <v>25684.128</v>
      </c>
      <c r="AD20" s="197">
        <f>SUM(AD3:AD19)</f>
        <v>0</v>
      </c>
      <c r="AE20" s="197">
        <f>SUM(AE3:AE19)</f>
        <v>0</v>
      </c>
      <c r="AF20" s="197">
        <f>SUM(AF3:AF19)</f>
        <v>232650.9</v>
      </c>
      <c r="AG20" s="197">
        <f>SUM(AG3:AG19)</f>
        <v>255915.99</v>
      </c>
      <c r="AH20" s="218">
        <f>SUM(AH3:AH19)</f>
        <v>279181.08</v>
      </c>
      <c r="AI20" s="197">
        <f>SUM(AI3:AI19)</f>
        <v>0</v>
      </c>
      <c r="AJ20" s="197">
        <f>SUM(AJ3:AJ19)</f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8">
        <v>18</v>
      </c>
      <c r="B21" s="7">
        <v>52</v>
      </c>
      <c r="C21" s="198" t="s">
        <v>36</v>
      </c>
      <c r="D21" s="198" t="s">
        <v>37</v>
      </c>
      <c r="E21" s="8">
        <v>3</v>
      </c>
      <c r="F21" s="9">
        <v>4</v>
      </c>
      <c r="G21" s="9">
        <v>5</v>
      </c>
      <c r="H21" s="187"/>
      <c r="I21" s="9"/>
      <c r="J21" s="204">
        <v>3281</v>
      </c>
      <c r="K21" s="205">
        <v>3609.1</v>
      </c>
      <c r="L21" s="205">
        <v>3937.2</v>
      </c>
      <c r="M21" s="205"/>
      <c r="N21" s="204"/>
      <c r="O21" s="9">
        <v>91</v>
      </c>
      <c r="P21" s="206">
        <v>100</v>
      </c>
      <c r="Q21" s="206">
        <v>109</v>
      </c>
      <c r="R21" s="186"/>
      <c r="S21" s="210"/>
      <c r="T21" s="198">
        <v>548.1</v>
      </c>
      <c r="U21" s="198">
        <v>602.91</v>
      </c>
      <c r="V21" s="198">
        <v>657.72</v>
      </c>
      <c r="W21" s="198"/>
      <c r="X21" s="198"/>
      <c r="Y21" s="211">
        <f>VLOOKUP(B:B,[1]查询时间段分门店销售明细!$B$1:$X$65536,23,0)</f>
        <v>7884.06</v>
      </c>
      <c r="Z21" s="198"/>
      <c r="AA21" s="198">
        <v>1675.44</v>
      </c>
      <c r="AB21" s="198">
        <v>1842.984</v>
      </c>
      <c r="AC21" s="198">
        <v>2010.528</v>
      </c>
      <c r="AD21" s="198"/>
      <c r="AE21" s="198"/>
      <c r="AF21" s="198">
        <v>11778.3</v>
      </c>
      <c r="AG21" s="198">
        <v>12956.13</v>
      </c>
      <c r="AH21" s="198">
        <v>14133.96</v>
      </c>
      <c r="AI21" s="198"/>
      <c r="AJ21" s="198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8">
        <v>19</v>
      </c>
      <c r="B22" s="7">
        <v>54</v>
      </c>
      <c r="C22" s="198" t="s">
        <v>38</v>
      </c>
      <c r="D22" s="198" t="s">
        <v>37</v>
      </c>
      <c r="E22" s="8">
        <v>6</v>
      </c>
      <c r="F22" s="9">
        <v>7</v>
      </c>
      <c r="G22" s="9">
        <v>8</v>
      </c>
      <c r="H22" s="187"/>
      <c r="I22" s="9"/>
      <c r="J22" s="204">
        <v>5780</v>
      </c>
      <c r="K22" s="205">
        <v>6358</v>
      </c>
      <c r="L22" s="205">
        <v>6936</v>
      </c>
      <c r="M22" s="205"/>
      <c r="N22" s="204"/>
      <c r="O22" s="9">
        <v>93</v>
      </c>
      <c r="P22" s="206">
        <v>102</v>
      </c>
      <c r="Q22" s="206">
        <v>112</v>
      </c>
      <c r="R22" s="186"/>
      <c r="S22" s="210"/>
      <c r="T22" s="198">
        <v>544.5</v>
      </c>
      <c r="U22" s="198">
        <v>598.95</v>
      </c>
      <c r="V22" s="198">
        <v>653.4</v>
      </c>
      <c r="W22" s="198"/>
      <c r="X22" s="198"/>
      <c r="Y22" s="211">
        <f>VLOOKUP(B:B,[1]查询时间段分门店销售明细!$B$1:$X$65536,23,0)</f>
        <v>7991.74</v>
      </c>
      <c r="Z22" s="198"/>
      <c r="AA22" s="198">
        <v>1659.6</v>
      </c>
      <c r="AB22" s="198">
        <v>1825.56</v>
      </c>
      <c r="AC22" s="198">
        <v>1991.52</v>
      </c>
      <c r="AD22" s="198"/>
      <c r="AE22" s="198"/>
      <c r="AF22" s="198">
        <v>24984.9</v>
      </c>
      <c r="AG22" s="198">
        <v>27483.39</v>
      </c>
      <c r="AH22" s="198">
        <v>29981.88</v>
      </c>
      <c r="AI22" s="198"/>
      <c r="AJ22" s="198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8">
        <v>20</v>
      </c>
      <c r="B23" s="7">
        <v>56</v>
      </c>
      <c r="C23" s="198" t="s">
        <v>39</v>
      </c>
      <c r="D23" s="198" t="s">
        <v>37</v>
      </c>
      <c r="E23" s="8">
        <v>2</v>
      </c>
      <c r="F23" s="9">
        <v>3</v>
      </c>
      <c r="G23" s="9">
        <v>4</v>
      </c>
      <c r="H23" s="187"/>
      <c r="I23" s="9"/>
      <c r="J23" s="204">
        <v>3421</v>
      </c>
      <c r="K23" s="205">
        <v>3763.1</v>
      </c>
      <c r="L23" s="205">
        <v>4105.2</v>
      </c>
      <c r="M23" s="205"/>
      <c r="N23" s="204"/>
      <c r="O23" s="9">
        <v>55</v>
      </c>
      <c r="P23" s="206">
        <v>61</v>
      </c>
      <c r="Q23" s="206">
        <v>66</v>
      </c>
      <c r="R23" s="186"/>
      <c r="S23" s="210"/>
      <c r="T23" s="198">
        <v>324</v>
      </c>
      <c r="U23" s="198">
        <v>356.4</v>
      </c>
      <c r="V23" s="198">
        <v>388.8</v>
      </c>
      <c r="W23" s="198"/>
      <c r="X23" s="198"/>
      <c r="Y23" s="211">
        <f>VLOOKUP(B:B,[1]查询时间段分门店销售明细!$B$1:$X$65536,23,0)</f>
        <v>4972.13</v>
      </c>
      <c r="Z23" s="198"/>
      <c r="AA23" s="198">
        <v>969.84</v>
      </c>
      <c r="AB23" s="198">
        <v>1066.824</v>
      </c>
      <c r="AC23" s="198">
        <v>1163.808</v>
      </c>
      <c r="AD23" s="198"/>
      <c r="AE23" s="198"/>
      <c r="AF23" s="198">
        <v>8718.3</v>
      </c>
      <c r="AG23" s="198">
        <v>9590.13</v>
      </c>
      <c r="AH23" s="198">
        <v>10461.96</v>
      </c>
      <c r="AI23" s="198"/>
      <c r="AJ23" s="198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8">
        <v>21</v>
      </c>
      <c r="B24" s="7">
        <v>351</v>
      </c>
      <c r="C24" s="198" t="s">
        <v>40</v>
      </c>
      <c r="D24" s="198" t="s">
        <v>37</v>
      </c>
      <c r="E24" s="8">
        <v>3</v>
      </c>
      <c r="F24" s="9">
        <v>4</v>
      </c>
      <c r="G24" s="9">
        <v>5</v>
      </c>
      <c r="H24" s="187"/>
      <c r="I24" s="9"/>
      <c r="J24" s="204">
        <v>2966</v>
      </c>
      <c r="K24" s="205">
        <v>3262.6</v>
      </c>
      <c r="L24" s="205">
        <v>3559.2</v>
      </c>
      <c r="M24" s="205"/>
      <c r="N24" s="204"/>
      <c r="O24" s="9">
        <v>54</v>
      </c>
      <c r="P24" s="206">
        <v>59</v>
      </c>
      <c r="Q24" s="206">
        <v>65</v>
      </c>
      <c r="R24" s="186"/>
      <c r="S24" s="210"/>
      <c r="T24" s="198">
        <v>279</v>
      </c>
      <c r="U24" s="198">
        <v>306.9</v>
      </c>
      <c r="V24" s="198">
        <v>334.8</v>
      </c>
      <c r="W24" s="198"/>
      <c r="X24" s="198"/>
      <c r="Y24" s="211">
        <f>VLOOKUP(B:B,[1]查询时间段分门店销售明细!$B$1:$X$65536,23,0)</f>
        <v>2545.4</v>
      </c>
      <c r="Z24" s="198"/>
      <c r="AA24" s="198">
        <v>1267.2</v>
      </c>
      <c r="AB24" s="198">
        <v>1393.92</v>
      </c>
      <c r="AC24" s="198">
        <v>1520.64</v>
      </c>
      <c r="AD24" s="198"/>
      <c r="AE24" s="198"/>
      <c r="AF24" s="198">
        <v>15444.9</v>
      </c>
      <c r="AG24" s="198">
        <v>16989.39</v>
      </c>
      <c r="AH24" s="198">
        <v>18533.88</v>
      </c>
      <c r="AI24" s="198"/>
      <c r="AJ24" s="198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8">
        <v>22</v>
      </c>
      <c r="B25" s="7">
        <v>367</v>
      </c>
      <c r="C25" s="198" t="s">
        <v>41</v>
      </c>
      <c r="D25" s="198" t="s">
        <v>37</v>
      </c>
      <c r="E25" s="8">
        <v>2</v>
      </c>
      <c r="F25" s="9">
        <v>3</v>
      </c>
      <c r="G25" s="9">
        <v>4</v>
      </c>
      <c r="H25" s="187"/>
      <c r="I25" s="9"/>
      <c r="J25" s="204">
        <v>1471</v>
      </c>
      <c r="K25" s="205">
        <v>1618.1</v>
      </c>
      <c r="L25" s="205">
        <v>1765.2</v>
      </c>
      <c r="M25" s="205"/>
      <c r="N25" s="204"/>
      <c r="O25" s="9">
        <v>82</v>
      </c>
      <c r="P25" s="206">
        <v>90</v>
      </c>
      <c r="Q25" s="206">
        <v>98</v>
      </c>
      <c r="R25" s="186"/>
      <c r="S25" s="210"/>
      <c r="T25" s="198">
        <v>558</v>
      </c>
      <c r="U25" s="198">
        <v>613.8</v>
      </c>
      <c r="V25" s="198">
        <v>669.6</v>
      </c>
      <c r="W25" s="198"/>
      <c r="X25" s="198"/>
      <c r="Y25" s="211">
        <f>VLOOKUP(B:B,[1]查询时间段分门店销售明细!$B$1:$X$65536,23,0)</f>
        <v>15098.4</v>
      </c>
      <c r="Z25" s="198"/>
      <c r="AA25" s="198">
        <v>1455.84</v>
      </c>
      <c r="AB25" s="198">
        <v>1601.424</v>
      </c>
      <c r="AC25" s="198">
        <v>1747.008</v>
      </c>
      <c r="AD25" s="198"/>
      <c r="AE25" s="198"/>
      <c r="AF25" s="198">
        <v>12486.6</v>
      </c>
      <c r="AG25" s="198">
        <v>13735.26</v>
      </c>
      <c r="AH25" s="198">
        <v>14983.92</v>
      </c>
      <c r="AI25" s="198"/>
      <c r="AJ25" s="198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8">
        <v>23</v>
      </c>
      <c r="B26" s="7">
        <v>587</v>
      </c>
      <c r="C26" s="198" t="s">
        <v>42</v>
      </c>
      <c r="D26" s="198" t="s">
        <v>37</v>
      </c>
      <c r="E26" s="8">
        <v>2</v>
      </c>
      <c r="F26" s="9">
        <v>3</v>
      </c>
      <c r="G26" s="9">
        <v>4</v>
      </c>
      <c r="H26" s="187"/>
      <c r="I26" s="9"/>
      <c r="J26" s="204">
        <v>2138</v>
      </c>
      <c r="K26" s="205">
        <v>2351.8</v>
      </c>
      <c r="L26" s="205">
        <v>2565.6</v>
      </c>
      <c r="M26" s="205"/>
      <c r="N26" s="204"/>
      <c r="O26" s="9">
        <v>91</v>
      </c>
      <c r="P26" s="206">
        <v>100</v>
      </c>
      <c r="Q26" s="206">
        <v>109</v>
      </c>
      <c r="R26" s="186"/>
      <c r="S26" s="210"/>
      <c r="T26" s="198">
        <v>540</v>
      </c>
      <c r="U26" s="198">
        <v>594</v>
      </c>
      <c r="V26" s="198">
        <v>648</v>
      </c>
      <c r="W26" s="198"/>
      <c r="X26" s="198"/>
      <c r="Y26" s="211">
        <f>VLOOKUP(B:B,[1]查询时间段分门店销售明细!$B$1:$X$65536,23,0)</f>
        <v>5678.3</v>
      </c>
      <c r="Z26" s="198"/>
      <c r="AA26" s="198">
        <v>1657.44</v>
      </c>
      <c r="AB26" s="198">
        <v>1823.184</v>
      </c>
      <c r="AC26" s="198">
        <v>1988.928</v>
      </c>
      <c r="AD26" s="198"/>
      <c r="AE26" s="198"/>
      <c r="AF26" s="198">
        <v>15597.9</v>
      </c>
      <c r="AG26" s="198">
        <v>17157.69</v>
      </c>
      <c r="AH26" s="198">
        <v>18717.48</v>
      </c>
      <c r="AI26" s="198"/>
      <c r="AJ26" s="198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8">
        <v>24</v>
      </c>
      <c r="B27" s="7">
        <v>704</v>
      </c>
      <c r="C27" s="198" t="s">
        <v>43</v>
      </c>
      <c r="D27" s="198" t="s">
        <v>37</v>
      </c>
      <c r="E27" s="8">
        <v>2</v>
      </c>
      <c r="F27" s="9">
        <v>3</v>
      </c>
      <c r="G27" s="9">
        <v>4</v>
      </c>
      <c r="H27" s="187"/>
      <c r="I27" s="9"/>
      <c r="J27" s="204">
        <v>1656</v>
      </c>
      <c r="K27" s="205">
        <v>1821.6</v>
      </c>
      <c r="L27" s="205">
        <v>1987.2</v>
      </c>
      <c r="M27" s="205"/>
      <c r="N27" s="204"/>
      <c r="O27" s="9">
        <v>68</v>
      </c>
      <c r="P27" s="206">
        <v>75</v>
      </c>
      <c r="Q27" s="206">
        <v>82</v>
      </c>
      <c r="R27" s="186"/>
      <c r="S27" s="210"/>
      <c r="T27" s="198">
        <v>392.4</v>
      </c>
      <c r="U27" s="198">
        <v>431.64</v>
      </c>
      <c r="V27" s="198">
        <v>470.88</v>
      </c>
      <c r="W27" s="198"/>
      <c r="X27" s="198"/>
      <c r="Y27" s="211">
        <f>VLOOKUP(B:B,[1]查询时间段分门店销售明细!$B$1:$X$65536,23,0)</f>
        <v>2931.1</v>
      </c>
      <c r="Z27" s="198"/>
      <c r="AA27" s="198">
        <v>1418.4</v>
      </c>
      <c r="AB27" s="198">
        <v>1560.24</v>
      </c>
      <c r="AC27" s="198">
        <v>1702.08</v>
      </c>
      <c r="AD27" s="198"/>
      <c r="AE27" s="198"/>
      <c r="AF27" s="198">
        <v>14818.5</v>
      </c>
      <c r="AG27" s="198">
        <v>16300.35</v>
      </c>
      <c r="AH27" s="198">
        <v>17782.2</v>
      </c>
      <c r="AI27" s="198"/>
      <c r="AJ27" s="198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8">
        <v>25</v>
      </c>
      <c r="B28" s="7">
        <v>706</v>
      </c>
      <c r="C28" s="198" t="s">
        <v>44</v>
      </c>
      <c r="D28" s="198" t="s">
        <v>37</v>
      </c>
      <c r="E28" s="8">
        <v>2</v>
      </c>
      <c r="F28" s="9">
        <v>3</v>
      </c>
      <c r="G28" s="9">
        <v>4</v>
      </c>
      <c r="H28" s="187"/>
      <c r="I28" s="9"/>
      <c r="J28" s="204">
        <v>1217</v>
      </c>
      <c r="K28" s="205">
        <v>1338.7</v>
      </c>
      <c r="L28" s="205">
        <v>1460.4</v>
      </c>
      <c r="M28" s="205"/>
      <c r="N28" s="204"/>
      <c r="O28" s="9">
        <v>45</v>
      </c>
      <c r="P28" s="206">
        <v>50</v>
      </c>
      <c r="Q28" s="206">
        <v>54</v>
      </c>
      <c r="R28" s="186"/>
      <c r="S28" s="210"/>
      <c r="T28" s="198">
        <v>311.4</v>
      </c>
      <c r="U28" s="198">
        <v>342.54</v>
      </c>
      <c r="V28" s="198">
        <v>373.68</v>
      </c>
      <c r="W28" s="198"/>
      <c r="X28" s="198"/>
      <c r="Y28" s="211">
        <f>VLOOKUP(B:B,[1]查询时间段分门店销售明细!$B$1:$X$65536,23,0)</f>
        <v>3609.83</v>
      </c>
      <c r="Z28" s="198"/>
      <c r="AA28" s="198">
        <v>853.92</v>
      </c>
      <c r="AB28" s="198">
        <v>939.312</v>
      </c>
      <c r="AC28" s="198">
        <v>1024.704</v>
      </c>
      <c r="AD28" s="198"/>
      <c r="AE28" s="198"/>
      <c r="AF28" s="198">
        <v>8960.4</v>
      </c>
      <c r="AG28" s="198">
        <v>9856.44</v>
      </c>
      <c r="AH28" s="198">
        <v>10752.48</v>
      </c>
      <c r="AI28" s="198"/>
      <c r="AJ28" s="198"/>
    </row>
    <row r="29" s="176" customFormat="1" customHeight="1" spans="1:173">
      <c r="A29" s="198">
        <v>26</v>
      </c>
      <c r="B29" s="7">
        <v>710</v>
      </c>
      <c r="C29" s="198" t="s">
        <v>45</v>
      </c>
      <c r="D29" s="198" t="s">
        <v>37</v>
      </c>
      <c r="E29" s="8">
        <v>2</v>
      </c>
      <c r="F29" s="9">
        <v>3</v>
      </c>
      <c r="G29" s="9">
        <v>4</v>
      </c>
      <c r="H29" s="187"/>
      <c r="I29" s="9"/>
      <c r="J29" s="204">
        <v>941</v>
      </c>
      <c r="K29" s="205">
        <v>1035.1</v>
      </c>
      <c r="L29" s="205">
        <v>1129.2</v>
      </c>
      <c r="M29" s="205"/>
      <c r="N29" s="204"/>
      <c r="O29" s="9">
        <v>50</v>
      </c>
      <c r="P29" s="206">
        <v>55</v>
      </c>
      <c r="Q29" s="206">
        <v>60</v>
      </c>
      <c r="R29" s="186"/>
      <c r="S29" s="210"/>
      <c r="T29" s="198">
        <v>329.4</v>
      </c>
      <c r="U29" s="198">
        <v>362.34</v>
      </c>
      <c r="V29" s="198">
        <v>395.28</v>
      </c>
      <c r="W29" s="198"/>
      <c r="X29" s="198"/>
      <c r="Y29" s="211">
        <f>VLOOKUP(B:B,[1]查询时间段分门店销售明细!$B$1:$X$65536,23,0)</f>
        <v>2723.4</v>
      </c>
      <c r="Z29" s="198"/>
      <c r="AA29" s="198">
        <v>858.24</v>
      </c>
      <c r="AB29" s="198">
        <v>944.064</v>
      </c>
      <c r="AC29" s="198">
        <v>1029.888</v>
      </c>
      <c r="AD29" s="198"/>
      <c r="AE29" s="198"/>
      <c r="AF29" s="198">
        <v>5038.2</v>
      </c>
      <c r="AG29" s="198">
        <v>5542.02</v>
      </c>
      <c r="AH29" s="198">
        <v>6045.84</v>
      </c>
      <c r="AI29" s="198"/>
      <c r="AJ29" s="198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8">
        <v>27</v>
      </c>
      <c r="B30" s="7">
        <v>713</v>
      </c>
      <c r="C30" s="198" t="s">
        <v>46</v>
      </c>
      <c r="D30" s="198" t="s">
        <v>37</v>
      </c>
      <c r="E30" s="8">
        <v>1</v>
      </c>
      <c r="F30" s="9">
        <v>2</v>
      </c>
      <c r="G30" s="9">
        <v>3</v>
      </c>
      <c r="H30" s="187"/>
      <c r="I30" s="9"/>
      <c r="J30" s="204">
        <v>1428</v>
      </c>
      <c r="K30" s="205">
        <v>1570.8</v>
      </c>
      <c r="L30" s="205">
        <v>1713.6</v>
      </c>
      <c r="M30" s="205"/>
      <c r="N30" s="204"/>
      <c r="O30" s="9">
        <v>31</v>
      </c>
      <c r="P30" s="206">
        <v>34</v>
      </c>
      <c r="Q30" s="206">
        <v>37</v>
      </c>
      <c r="R30" s="186"/>
      <c r="S30" s="210"/>
      <c r="T30" s="198">
        <v>202.5</v>
      </c>
      <c r="U30" s="198">
        <v>222.75</v>
      </c>
      <c r="V30" s="198">
        <v>243</v>
      </c>
      <c r="W30" s="198"/>
      <c r="X30" s="198"/>
      <c r="Y30" s="211">
        <f>VLOOKUP(B:B,[1]查询时间段分门店销售明细!$B$1:$X$65536,23,0)</f>
        <v>2225</v>
      </c>
      <c r="Z30" s="198"/>
      <c r="AA30" s="198">
        <v>591.84</v>
      </c>
      <c r="AB30" s="198">
        <v>651.024</v>
      </c>
      <c r="AC30" s="198">
        <v>710.208</v>
      </c>
      <c r="AD30" s="198"/>
      <c r="AE30" s="198"/>
      <c r="AF30" s="198">
        <v>8478</v>
      </c>
      <c r="AG30" s="198">
        <v>9325.8</v>
      </c>
      <c r="AH30" s="198">
        <v>10173.6</v>
      </c>
      <c r="AI30" s="198"/>
      <c r="AJ30" s="198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8">
        <v>28</v>
      </c>
      <c r="B31" s="7">
        <v>738</v>
      </c>
      <c r="C31" s="198" t="s">
        <v>47</v>
      </c>
      <c r="D31" s="198" t="s">
        <v>37</v>
      </c>
      <c r="E31" s="8">
        <v>2</v>
      </c>
      <c r="F31" s="9">
        <v>3</v>
      </c>
      <c r="G31" s="9">
        <v>4</v>
      </c>
      <c r="H31" s="187"/>
      <c r="I31" s="9"/>
      <c r="J31" s="204">
        <v>1646</v>
      </c>
      <c r="K31" s="205">
        <v>1810.6</v>
      </c>
      <c r="L31" s="205">
        <v>1975.2</v>
      </c>
      <c r="M31" s="205"/>
      <c r="N31" s="204"/>
      <c r="O31" s="9">
        <v>55</v>
      </c>
      <c r="P31" s="206">
        <v>61</v>
      </c>
      <c r="Q31" s="206">
        <v>66</v>
      </c>
      <c r="R31" s="186"/>
      <c r="S31" s="210"/>
      <c r="T31" s="198">
        <v>269.1</v>
      </c>
      <c r="U31" s="198">
        <v>296.01</v>
      </c>
      <c r="V31" s="198">
        <v>322.92</v>
      </c>
      <c r="W31" s="198"/>
      <c r="X31" s="198"/>
      <c r="Y31" s="211">
        <f>VLOOKUP(B:B,[1]查询时间段分门店销售明细!$B$1:$X$65536,23,0)</f>
        <v>3221.17</v>
      </c>
      <c r="Z31" s="198"/>
      <c r="AA31" s="198">
        <v>1026.72</v>
      </c>
      <c r="AB31" s="198">
        <v>1129.392</v>
      </c>
      <c r="AC31" s="198">
        <v>1232.064</v>
      </c>
      <c r="AD31" s="198"/>
      <c r="AE31" s="198"/>
      <c r="AF31" s="198">
        <v>10304.1</v>
      </c>
      <c r="AG31" s="198">
        <v>11334.51</v>
      </c>
      <c r="AH31" s="198">
        <v>12364.92</v>
      </c>
      <c r="AI31" s="198"/>
      <c r="AJ31" s="198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8">
        <v>29</v>
      </c>
      <c r="B32" s="7">
        <v>329</v>
      </c>
      <c r="C32" s="198" t="s">
        <v>48</v>
      </c>
      <c r="D32" s="198" t="s">
        <v>37</v>
      </c>
      <c r="E32" s="8">
        <v>3</v>
      </c>
      <c r="F32" s="9">
        <v>4</v>
      </c>
      <c r="G32" s="9">
        <v>5</v>
      </c>
      <c r="H32" s="187"/>
      <c r="I32" s="9"/>
      <c r="J32" s="204">
        <v>2931</v>
      </c>
      <c r="K32" s="205">
        <v>3224.1</v>
      </c>
      <c r="L32" s="205">
        <v>3517.2</v>
      </c>
      <c r="M32" s="205"/>
      <c r="N32" s="204"/>
      <c r="O32" s="9">
        <v>92</v>
      </c>
      <c r="P32" s="206">
        <v>101</v>
      </c>
      <c r="Q32" s="206">
        <v>110</v>
      </c>
      <c r="R32" s="186"/>
      <c r="S32" s="210"/>
      <c r="T32" s="198">
        <v>441</v>
      </c>
      <c r="U32" s="198">
        <v>485.1</v>
      </c>
      <c r="V32" s="198">
        <v>529.2</v>
      </c>
      <c r="W32" s="198"/>
      <c r="X32" s="198"/>
      <c r="Y32" s="211">
        <f>VLOOKUP(B:B,[1]查询时间段分门店销售明细!$B$1:$X$65536,23,0)</f>
        <v>4641.54</v>
      </c>
      <c r="Z32" s="198"/>
      <c r="AA32" s="198">
        <v>1838.16</v>
      </c>
      <c r="AB32" s="198">
        <v>2021.976</v>
      </c>
      <c r="AC32" s="198">
        <v>2205.792</v>
      </c>
      <c r="AD32" s="198"/>
      <c r="AE32" s="198"/>
      <c r="AF32" s="198">
        <v>28483.2</v>
      </c>
      <c r="AG32" s="198">
        <v>31331.52</v>
      </c>
      <c r="AH32" s="198">
        <v>34179.84</v>
      </c>
      <c r="AI32" s="198"/>
      <c r="AJ32" s="198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8">
        <v>30</v>
      </c>
      <c r="B33" s="80">
        <v>754</v>
      </c>
      <c r="C33" s="79" t="s">
        <v>49</v>
      </c>
      <c r="D33" s="198" t="s">
        <v>37</v>
      </c>
      <c r="E33" s="8">
        <v>2</v>
      </c>
      <c r="F33" s="9">
        <v>3</v>
      </c>
      <c r="G33" s="9">
        <v>4</v>
      </c>
      <c r="H33" s="187"/>
      <c r="I33" s="9"/>
      <c r="J33" s="204">
        <v>1234</v>
      </c>
      <c r="K33" s="205">
        <v>1357.4</v>
      </c>
      <c r="L33" s="205">
        <v>1480.8</v>
      </c>
      <c r="M33" s="205"/>
      <c r="N33" s="204"/>
      <c r="O33" s="9">
        <v>66</v>
      </c>
      <c r="P33" s="206">
        <v>73</v>
      </c>
      <c r="Q33" s="206">
        <v>79</v>
      </c>
      <c r="R33" s="186"/>
      <c r="S33" s="210"/>
      <c r="T33" s="198">
        <v>287.1</v>
      </c>
      <c r="U33" s="198">
        <v>315.81</v>
      </c>
      <c r="V33" s="198">
        <v>344.52</v>
      </c>
      <c r="W33" s="198"/>
      <c r="X33" s="198"/>
      <c r="Y33" s="211">
        <v>2000</v>
      </c>
      <c r="Z33" s="198"/>
      <c r="AA33" s="198">
        <v>1000.08</v>
      </c>
      <c r="AB33" s="198">
        <v>1100.088</v>
      </c>
      <c r="AC33" s="198">
        <v>1200.096</v>
      </c>
      <c r="AD33" s="198"/>
      <c r="AE33" s="198"/>
      <c r="AF33" s="198">
        <v>7475.34096</v>
      </c>
      <c r="AG33" s="198">
        <v>8222.875056</v>
      </c>
      <c r="AH33" s="198">
        <v>8970.409152</v>
      </c>
      <c r="AI33" s="198"/>
      <c r="AJ33" s="198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8">
        <v>31</v>
      </c>
      <c r="B34" s="80">
        <v>755</v>
      </c>
      <c r="C34" s="79" t="s">
        <v>50</v>
      </c>
      <c r="D34" s="198" t="s">
        <v>37</v>
      </c>
      <c r="E34" s="8">
        <v>1</v>
      </c>
      <c r="F34" s="9">
        <v>2</v>
      </c>
      <c r="G34" s="9">
        <v>3</v>
      </c>
      <c r="H34" s="187"/>
      <c r="I34" s="9"/>
      <c r="J34" s="204">
        <v>391</v>
      </c>
      <c r="K34" s="205">
        <v>430.1</v>
      </c>
      <c r="L34" s="205">
        <v>469.2</v>
      </c>
      <c r="M34" s="205"/>
      <c r="N34" s="204"/>
      <c r="O34" s="9">
        <v>25</v>
      </c>
      <c r="P34" s="206">
        <v>28</v>
      </c>
      <c r="Q34" s="206">
        <v>30</v>
      </c>
      <c r="R34" s="186"/>
      <c r="S34" s="210"/>
      <c r="T34" s="198">
        <v>175.5</v>
      </c>
      <c r="U34" s="198">
        <v>193.05</v>
      </c>
      <c r="V34" s="198">
        <v>210.6</v>
      </c>
      <c r="W34" s="198"/>
      <c r="X34" s="198"/>
      <c r="Y34" s="211">
        <v>800</v>
      </c>
      <c r="Z34" s="198"/>
      <c r="AA34" s="198">
        <v>396.72</v>
      </c>
      <c r="AB34" s="198">
        <v>436.392</v>
      </c>
      <c r="AC34" s="198">
        <v>476.064</v>
      </c>
      <c r="AD34" s="198"/>
      <c r="AE34" s="198"/>
      <c r="AF34" s="198">
        <v>6262.2</v>
      </c>
      <c r="AG34" s="198">
        <v>6888.42</v>
      </c>
      <c r="AH34" s="198">
        <v>7514.64</v>
      </c>
      <c r="AI34" s="198"/>
      <c r="AJ34" s="198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8">
        <v>32</v>
      </c>
      <c r="B35" s="80">
        <v>101453</v>
      </c>
      <c r="C35" s="79" t="s">
        <v>51</v>
      </c>
      <c r="D35" s="198" t="s">
        <v>37</v>
      </c>
      <c r="E35" s="8">
        <v>1</v>
      </c>
      <c r="F35" s="9">
        <v>2</v>
      </c>
      <c r="G35" s="9">
        <v>3</v>
      </c>
      <c r="H35" s="187"/>
      <c r="I35" s="9"/>
      <c r="J35" s="204">
        <v>586.5</v>
      </c>
      <c r="K35" s="205">
        <v>645.15</v>
      </c>
      <c r="L35" s="205">
        <v>703.8</v>
      </c>
      <c r="M35" s="205"/>
      <c r="N35" s="204"/>
      <c r="O35" s="9">
        <v>37</v>
      </c>
      <c r="P35" s="206">
        <v>42</v>
      </c>
      <c r="Q35" s="206">
        <v>45</v>
      </c>
      <c r="R35" s="186"/>
      <c r="S35" s="210"/>
      <c r="T35" s="198">
        <v>263.25</v>
      </c>
      <c r="U35" s="198">
        <v>289.575</v>
      </c>
      <c r="V35" s="198">
        <v>315.9</v>
      </c>
      <c r="W35" s="198"/>
      <c r="X35" s="198"/>
      <c r="Y35" s="211">
        <v>1200</v>
      </c>
      <c r="Z35" s="198"/>
      <c r="AA35" s="198">
        <v>595.08</v>
      </c>
      <c r="AB35" s="198">
        <v>654.588</v>
      </c>
      <c r="AC35" s="198">
        <v>714.096</v>
      </c>
      <c r="AD35" s="198"/>
      <c r="AE35" s="198"/>
      <c r="AF35" s="198">
        <v>9393.3</v>
      </c>
      <c r="AG35" s="198">
        <v>10332.63</v>
      </c>
      <c r="AH35" s="198">
        <v>11271.96</v>
      </c>
      <c r="AI35" s="198"/>
      <c r="AJ35" s="198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7">
        <f>SUM(E21:E35)</f>
        <v>34</v>
      </c>
      <c r="F36" s="197">
        <f>SUM(F21:F35)</f>
        <v>49</v>
      </c>
      <c r="G36" s="197">
        <f>SUM(G21:G35)</f>
        <v>64</v>
      </c>
      <c r="H36" s="197">
        <f t="shared" ref="H36:AI36" si="1">SUM(H21:H35)</f>
        <v>0</v>
      </c>
      <c r="I36" s="197">
        <f t="shared" si="1"/>
        <v>0</v>
      </c>
      <c r="J36" s="197">
        <f t="shared" si="1"/>
        <v>31087.5</v>
      </c>
      <c r="K36" s="197">
        <f t="shared" si="1"/>
        <v>34196.25</v>
      </c>
      <c r="L36" s="197">
        <f t="shared" si="1"/>
        <v>37305</v>
      </c>
      <c r="M36" s="197">
        <f t="shared" si="1"/>
        <v>0</v>
      </c>
      <c r="N36" s="197">
        <f t="shared" si="1"/>
        <v>0</v>
      </c>
      <c r="O36" s="197">
        <f t="shared" si="1"/>
        <v>935</v>
      </c>
      <c r="P36" s="197">
        <f t="shared" si="1"/>
        <v>1031</v>
      </c>
      <c r="Q36" s="197">
        <f t="shared" si="1"/>
        <v>1122</v>
      </c>
      <c r="R36" s="197">
        <f t="shared" si="1"/>
        <v>0</v>
      </c>
      <c r="S36" s="197">
        <f t="shared" si="1"/>
        <v>0</v>
      </c>
      <c r="T36" s="197">
        <f t="shared" si="1"/>
        <v>5465.25</v>
      </c>
      <c r="U36" s="197">
        <f t="shared" si="1"/>
        <v>6011.775</v>
      </c>
      <c r="V36" s="197">
        <f t="shared" si="1"/>
        <v>6558.3</v>
      </c>
      <c r="W36" s="197">
        <f t="shared" si="1"/>
        <v>0</v>
      </c>
      <c r="X36" s="197">
        <f t="shared" si="1"/>
        <v>0</v>
      </c>
      <c r="Y36" s="197">
        <f>SUM(Y21:Y35)</f>
        <v>67522.07</v>
      </c>
      <c r="Z36" s="197">
        <f>SUM(Z21:Z35)</f>
        <v>0</v>
      </c>
      <c r="AA36" s="197">
        <f>SUM(AA21:AA35)</f>
        <v>17264.52</v>
      </c>
      <c r="AB36" s="197">
        <f>SUM(AB21:AB35)</f>
        <v>18990.972</v>
      </c>
      <c r="AC36" s="197">
        <f>SUM(AC21:AC35)</f>
        <v>20717.424</v>
      </c>
      <c r="AD36" s="197">
        <f>SUM(AD21:AD35)</f>
        <v>0</v>
      </c>
      <c r="AE36" s="197">
        <f>SUM(AE21:AE35)</f>
        <v>0</v>
      </c>
      <c r="AF36" s="197">
        <f>SUM(AF21:AF35)</f>
        <v>188224.14096</v>
      </c>
      <c r="AG36" s="197">
        <f>SUM(AG21:AG35)</f>
        <v>207046.555056</v>
      </c>
      <c r="AH36" s="218">
        <f>SUM(AH21:AH35)</f>
        <v>225868.969152</v>
      </c>
      <c r="AI36" s="197">
        <f>SUM(AI21:AI35)</f>
        <v>0</v>
      </c>
      <c r="AJ36" s="197">
        <f>SUM(AJ21:AJ35)</f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8" t="s">
        <v>52</v>
      </c>
      <c r="D37" s="198" t="s">
        <v>53</v>
      </c>
      <c r="E37" s="8">
        <v>4</v>
      </c>
      <c r="F37" s="9">
        <v>5</v>
      </c>
      <c r="G37" s="9">
        <v>6</v>
      </c>
      <c r="H37" s="187"/>
      <c r="I37" s="9"/>
      <c r="J37" s="204">
        <v>3743</v>
      </c>
      <c r="K37" s="205">
        <v>4117.3</v>
      </c>
      <c r="L37" s="205">
        <v>4491.6</v>
      </c>
      <c r="M37" s="205"/>
      <c r="N37" s="204"/>
      <c r="O37" s="9">
        <v>113</v>
      </c>
      <c r="P37" s="206">
        <v>124</v>
      </c>
      <c r="Q37" s="206">
        <v>136</v>
      </c>
      <c r="R37" s="186"/>
      <c r="S37" s="210"/>
      <c r="T37" s="198">
        <v>657.9</v>
      </c>
      <c r="U37" s="198">
        <v>723.69</v>
      </c>
      <c r="V37" s="198">
        <v>789.48</v>
      </c>
      <c r="W37" s="198"/>
      <c r="X37" s="198"/>
      <c r="Y37" s="211">
        <f>VLOOKUP(B:B,[1]查询时间段分门店销售明细!$B$1:$X$65536,23,0)</f>
        <v>4856.38</v>
      </c>
      <c r="Z37" s="198"/>
      <c r="AA37" s="198">
        <v>2029.68</v>
      </c>
      <c r="AB37" s="198">
        <v>2232.648</v>
      </c>
      <c r="AC37" s="198">
        <v>2435.616</v>
      </c>
      <c r="AD37" s="198"/>
      <c r="AE37" s="198"/>
      <c r="AF37" s="198">
        <v>21113.1</v>
      </c>
      <c r="AG37" s="198">
        <v>23224.41</v>
      </c>
      <c r="AH37" s="198">
        <v>25335.72</v>
      </c>
      <c r="AI37" s="198"/>
      <c r="AJ37" s="198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8" t="s">
        <v>54</v>
      </c>
      <c r="D38" s="198" t="s">
        <v>53</v>
      </c>
      <c r="E38" s="8">
        <v>3</v>
      </c>
      <c r="F38" s="9">
        <v>4</v>
      </c>
      <c r="G38" s="9">
        <v>5</v>
      </c>
      <c r="H38" s="187"/>
      <c r="I38" s="9"/>
      <c r="J38" s="204">
        <v>2186</v>
      </c>
      <c r="K38" s="205">
        <v>2404.6</v>
      </c>
      <c r="L38" s="205">
        <v>2623.2</v>
      </c>
      <c r="M38" s="205"/>
      <c r="N38" s="204"/>
      <c r="O38" s="9">
        <v>140</v>
      </c>
      <c r="P38" s="206">
        <v>154</v>
      </c>
      <c r="Q38" s="206">
        <v>168</v>
      </c>
      <c r="R38" s="186"/>
      <c r="S38" s="210"/>
      <c r="T38" s="7">
        <v>828</v>
      </c>
      <c r="U38" s="7">
        <v>910.8</v>
      </c>
      <c r="V38" s="7">
        <v>993.6</v>
      </c>
      <c r="W38" s="7"/>
      <c r="X38" s="7"/>
      <c r="Y38" s="211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8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8" t="s">
        <v>55</v>
      </c>
      <c r="D39" s="198" t="s">
        <v>53</v>
      </c>
      <c r="E39" s="8">
        <v>3</v>
      </c>
      <c r="F39" s="9">
        <v>4</v>
      </c>
      <c r="G39" s="9">
        <v>5</v>
      </c>
      <c r="H39" s="187"/>
      <c r="I39" s="9"/>
      <c r="J39" s="204">
        <v>1130</v>
      </c>
      <c r="K39" s="205">
        <v>1243</v>
      </c>
      <c r="L39" s="205">
        <v>1356</v>
      </c>
      <c r="M39" s="205"/>
      <c r="N39" s="204"/>
      <c r="O39" s="9">
        <v>96</v>
      </c>
      <c r="P39" s="206">
        <v>106</v>
      </c>
      <c r="Q39" s="206">
        <v>115</v>
      </c>
      <c r="R39" s="186"/>
      <c r="S39" s="210"/>
      <c r="T39" s="198">
        <v>518.4</v>
      </c>
      <c r="U39" s="198">
        <v>570.24</v>
      </c>
      <c r="V39" s="198">
        <v>622.08</v>
      </c>
      <c r="W39" s="198"/>
      <c r="X39" s="198"/>
      <c r="Y39" s="211">
        <f>VLOOKUP(B:B,[1]查询时间段分门店销售明细!$B$1:$X$65536,23,0)</f>
        <v>4569.95</v>
      </c>
      <c r="Z39" s="198"/>
      <c r="AA39" s="198">
        <v>1460.16</v>
      </c>
      <c r="AB39" s="198">
        <v>1606.176</v>
      </c>
      <c r="AC39" s="198">
        <v>1752.192</v>
      </c>
      <c r="AD39" s="198"/>
      <c r="AE39" s="198"/>
      <c r="AF39" s="198">
        <v>8979.3</v>
      </c>
      <c r="AG39" s="198">
        <v>9877.23</v>
      </c>
      <c r="AH39" s="198">
        <v>10775.16</v>
      </c>
      <c r="AI39" s="198"/>
      <c r="AJ39" s="198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8" t="s">
        <v>56</v>
      </c>
      <c r="D40" s="198" t="s">
        <v>53</v>
      </c>
      <c r="E40" s="8">
        <v>2</v>
      </c>
      <c r="F40" s="9">
        <v>3</v>
      </c>
      <c r="G40" s="9">
        <v>4</v>
      </c>
      <c r="H40" s="187"/>
      <c r="I40" s="9"/>
      <c r="J40" s="204">
        <v>2802</v>
      </c>
      <c r="K40" s="205">
        <v>3082.2</v>
      </c>
      <c r="L40" s="205">
        <v>3362.4</v>
      </c>
      <c r="M40" s="205"/>
      <c r="N40" s="204"/>
      <c r="O40" s="9">
        <v>104</v>
      </c>
      <c r="P40" s="206">
        <v>114</v>
      </c>
      <c r="Q40" s="206">
        <v>125</v>
      </c>
      <c r="R40" s="186"/>
      <c r="S40" s="210"/>
      <c r="T40" s="7">
        <v>641.7</v>
      </c>
      <c r="U40" s="7">
        <v>705.87</v>
      </c>
      <c r="V40" s="7">
        <v>770.04</v>
      </c>
      <c r="W40" s="7"/>
      <c r="X40" s="7"/>
      <c r="Y40" s="211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8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8" t="s">
        <v>57</v>
      </c>
      <c r="D41" s="198" t="s">
        <v>53</v>
      </c>
      <c r="E41" s="8">
        <v>2</v>
      </c>
      <c r="F41" s="9">
        <v>3</v>
      </c>
      <c r="G41" s="9">
        <v>4</v>
      </c>
      <c r="H41" s="187"/>
      <c r="I41" s="9"/>
      <c r="J41" s="204">
        <v>2863</v>
      </c>
      <c r="K41" s="205">
        <v>3149.3</v>
      </c>
      <c r="L41" s="205">
        <v>3435.6</v>
      </c>
      <c r="M41" s="205"/>
      <c r="N41" s="204"/>
      <c r="O41" s="9">
        <v>81</v>
      </c>
      <c r="P41" s="206">
        <v>89</v>
      </c>
      <c r="Q41" s="206">
        <v>97</v>
      </c>
      <c r="R41" s="186"/>
      <c r="S41" s="210"/>
      <c r="T41" s="7">
        <v>483.3</v>
      </c>
      <c r="U41" s="7">
        <v>531.63</v>
      </c>
      <c r="V41" s="7">
        <v>579.96</v>
      </c>
      <c r="W41" s="7"/>
      <c r="X41" s="7"/>
      <c r="Y41" s="211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8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8" t="s">
        <v>58</v>
      </c>
      <c r="D42" s="198" t="s">
        <v>53</v>
      </c>
      <c r="E42" s="8">
        <v>2</v>
      </c>
      <c r="F42" s="9">
        <v>3</v>
      </c>
      <c r="G42" s="9">
        <v>4</v>
      </c>
      <c r="H42" s="187"/>
      <c r="I42" s="9"/>
      <c r="J42" s="204">
        <v>2173</v>
      </c>
      <c r="K42" s="205">
        <v>2390.3</v>
      </c>
      <c r="L42" s="205">
        <v>2607.6</v>
      </c>
      <c r="M42" s="205"/>
      <c r="N42" s="204"/>
      <c r="O42" s="9">
        <v>105</v>
      </c>
      <c r="P42" s="206">
        <v>116</v>
      </c>
      <c r="Q42" s="206">
        <v>126</v>
      </c>
      <c r="R42" s="186"/>
      <c r="S42" s="210"/>
      <c r="T42" s="7">
        <v>714.6</v>
      </c>
      <c r="U42" s="7">
        <v>786.06</v>
      </c>
      <c r="V42" s="7">
        <v>857.52</v>
      </c>
      <c r="W42" s="7"/>
      <c r="X42" s="7"/>
      <c r="Y42" s="211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8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8" t="s">
        <v>59</v>
      </c>
      <c r="D43" s="198" t="s">
        <v>53</v>
      </c>
      <c r="E43" s="8">
        <v>1</v>
      </c>
      <c r="F43" s="9">
        <v>2</v>
      </c>
      <c r="G43" s="9">
        <v>3</v>
      </c>
      <c r="H43" s="187"/>
      <c r="I43" s="9"/>
      <c r="J43" s="204">
        <v>1056</v>
      </c>
      <c r="K43" s="205">
        <v>1161.6</v>
      </c>
      <c r="L43" s="205">
        <v>1267.2</v>
      </c>
      <c r="M43" s="205"/>
      <c r="N43" s="204"/>
      <c r="O43" s="9">
        <v>42</v>
      </c>
      <c r="P43" s="206">
        <v>46</v>
      </c>
      <c r="Q43" s="206">
        <v>50</v>
      </c>
      <c r="R43" s="186"/>
      <c r="S43" s="210"/>
      <c r="T43" s="7">
        <v>282.6</v>
      </c>
      <c r="U43" s="7">
        <v>310.86</v>
      </c>
      <c r="V43" s="7">
        <v>339.12</v>
      </c>
      <c r="W43" s="7"/>
      <c r="X43" s="7"/>
      <c r="Y43" s="211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8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8" t="s">
        <v>60</v>
      </c>
      <c r="D44" s="198" t="s">
        <v>53</v>
      </c>
      <c r="E44" s="8">
        <v>2</v>
      </c>
      <c r="F44" s="9">
        <v>3</v>
      </c>
      <c r="G44" s="9">
        <v>4</v>
      </c>
      <c r="H44" s="187"/>
      <c r="I44" s="9"/>
      <c r="J44" s="204">
        <v>1145</v>
      </c>
      <c r="K44" s="205">
        <v>1259.5</v>
      </c>
      <c r="L44" s="205">
        <v>1374</v>
      </c>
      <c r="M44" s="205"/>
      <c r="N44" s="204"/>
      <c r="O44" s="9">
        <v>45</v>
      </c>
      <c r="P44" s="206">
        <v>50</v>
      </c>
      <c r="Q44" s="206">
        <v>54</v>
      </c>
      <c r="R44" s="186"/>
      <c r="S44" s="210"/>
      <c r="T44" s="7">
        <v>234.9</v>
      </c>
      <c r="U44" s="7">
        <v>258.39</v>
      </c>
      <c r="V44" s="7">
        <v>281.88</v>
      </c>
      <c r="W44" s="7"/>
      <c r="X44" s="7"/>
      <c r="Y44" s="211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8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8" t="s">
        <v>61</v>
      </c>
      <c r="D45" s="198" t="s">
        <v>53</v>
      </c>
      <c r="E45" s="8">
        <v>2</v>
      </c>
      <c r="F45" s="9">
        <v>3</v>
      </c>
      <c r="G45" s="9">
        <v>4</v>
      </c>
      <c r="H45" s="187"/>
      <c r="I45" s="9"/>
      <c r="J45" s="204">
        <v>2082</v>
      </c>
      <c r="K45" s="205">
        <v>2290.2</v>
      </c>
      <c r="L45" s="205">
        <v>2498.4</v>
      </c>
      <c r="M45" s="205"/>
      <c r="N45" s="204"/>
      <c r="O45" s="9">
        <v>66</v>
      </c>
      <c r="P45" s="206">
        <v>73</v>
      </c>
      <c r="Q45" s="206">
        <v>79</v>
      </c>
      <c r="R45" s="186"/>
      <c r="S45" s="210"/>
      <c r="T45" s="7">
        <v>351</v>
      </c>
      <c r="U45" s="7">
        <v>386.1</v>
      </c>
      <c r="V45" s="7">
        <v>421.2</v>
      </c>
      <c r="W45" s="7"/>
      <c r="X45" s="7"/>
      <c r="Y45" s="211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8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8" t="s">
        <v>62</v>
      </c>
      <c r="D46" s="198" t="s">
        <v>53</v>
      </c>
      <c r="E46" s="8">
        <v>5</v>
      </c>
      <c r="F46" s="9">
        <v>6</v>
      </c>
      <c r="G46" s="9">
        <v>7</v>
      </c>
      <c r="H46" s="187"/>
      <c r="I46" s="9"/>
      <c r="J46" s="204">
        <v>7930</v>
      </c>
      <c r="K46" s="205">
        <v>8723</v>
      </c>
      <c r="L46" s="205">
        <v>9516</v>
      </c>
      <c r="M46" s="205"/>
      <c r="N46" s="204"/>
      <c r="O46" s="9">
        <v>398</v>
      </c>
      <c r="P46" s="206">
        <v>438</v>
      </c>
      <c r="Q46" s="206">
        <v>478</v>
      </c>
      <c r="R46" s="186"/>
      <c r="S46" s="210"/>
      <c r="T46" s="198">
        <v>1757.7</v>
      </c>
      <c r="U46" s="198">
        <v>1933.47</v>
      </c>
      <c r="V46" s="198">
        <v>2109.24</v>
      </c>
      <c r="W46" s="198"/>
      <c r="X46" s="198"/>
      <c r="Y46" s="211">
        <f>VLOOKUP(B:B,[1]查询时间段分门店销售明细!$B$1:$X$65536,23,0)</f>
        <v>22023.86</v>
      </c>
      <c r="Z46" s="198"/>
      <c r="AA46" s="198">
        <v>6292.08</v>
      </c>
      <c r="AB46" s="198">
        <v>6921.288</v>
      </c>
      <c r="AC46" s="198">
        <v>7550.496</v>
      </c>
      <c r="AD46" s="198"/>
      <c r="AE46" s="198"/>
      <c r="AF46" s="198">
        <v>52536.6</v>
      </c>
      <c r="AG46" s="198">
        <v>57790.26</v>
      </c>
      <c r="AH46" s="198">
        <v>63043.92</v>
      </c>
      <c r="AI46" s="198"/>
      <c r="AJ46" s="198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8" t="s">
        <v>63</v>
      </c>
      <c r="D47" s="198" t="s">
        <v>53</v>
      </c>
      <c r="E47" s="8">
        <v>3</v>
      </c>
      <c r="F47" s="9">
        <v>4</v>
      </c>
      <c r="G47" s="9">
        <v>5</v>
      </c>
      <c r="H47" s="187"/>
      <c r="I47" s="9"/>
      <c r="J47" s="204">
        <v>2993</v>
      </c>
      <c r="K47" s="205">
        <v>3292.3</v>
      </c>
      <c r="L47" s="205">
        <v>3591.6</v>
      </c>
      <c r="M47" s="205"/>
      <c r="N47" s="204"/>
      <c r="O47" s="9">
        <v>95</v>
      </c>
      <c r="P47" s="206">
        <v>105</v>
      </c>
      <c r="Q47" s="206">
        <v>114</v>
      </c>
      <c r="R47" s="186"/>
      <c r="S47" s="210"/>
      <c r="T47" s="198">
        <v>472.5</v>
      </c>
      <c r="U47" s="198">
        <v>519.75</v>
      </c>
      <c r="V47" s="198">
        <v>567</v>
      </c>
      <c r="W47" s="198"/>
      <c r="X47" s="198"/>
      <c r="Y47" s="211">
        <f>VLOOKUP(B:B,[1]查询时间段分门店销售明细!$B$1:$X$65536,23,0)</f>
        <v>5259.81</v>
      </c>
      <c r="Z47" s="198"/>
      <c r="AA47" s="198">
        <v>1800.72</v>
      </c>
      <c r="AB47" s="198">
        <v>1980.792</v>
      </c>
      <c r="AC47" s="198">
        <v>2160.864</v>
      </c>
      <c r="AD47" s="198"/>
      <c r="AE47" s="198"/>
      <c r="AF47" s="198">
        <v>14518.8</v>
      </c>
      <c r="AG47" s="198">
        <v>15970.68</v>
      </c>
      <c r="AH47" s="198">
        <v>17422.56</v>
      </c>
      <c r="AI47" s="198"/>
      <c r="AJ47" s="198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8" t="s">
        <v>64</v>
      </c>
      <c r="D48" s="198" t="s">
        <v>53</v>
      </c>
      <c r="E48" s="8">
        <v>2</v>
      </c>
      <c r="F48" s="9">
        <v>3</v>
      </c>
      <c r="G48" s="9">
        <v>4</v>
      </c>
      <c r="H48" s="187"/>
      <c r="I48" s="9"/>
      <c r="J48" s="204">
        <v>2010</v>
      </c>
      <c r="K48" s="205">
        <v>2211</v>
      </c>
      <c r="L48" s="205">
        <v>2412</v>
      </c>
      <c r="M48" s="205"/>
      <c r="N48" s="204"/>
      <c r="O48" s="9">
        <v>148</v>
      </c>
      <c r="P48" s="206">
        <v>163</v>
      </c>
      <c r="Q48" s="206">
        <v>178</v>
      </c>
      <c r="R48" s="186"/>
      <c r="S48" s="210"/>
      <c r="T48" s="7">
        <v>502.2</v>
      </c>
      <c r="U48" s="7">
        <v>552.42</v>
      </c>
      <c r="V48" s="7">
        <v>602.64</v>
      </c>
      <c r="W48" s="7"/>
      <c r="X48" s="7"/>
      <c r="Y48" s="211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8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8" t="s">
        <v>65</v>
      </c>
      <c r="D49" s="198" t="s">
        <v>53</v>
      </c>
      <c r="E49" s="8">
        <v>2</v>
      </c>
      <c r="F49" s="9">
        <v>3</v>
      </c>
      <c r="G49" s="9">
        <v>4</v>
      </c>
      <c r="H49" s="187"/>
      <c r="I49" s="9"/>
      <c r="J49" s="204">
        <v>2521</v>
      </c>
      <c r="K49" s="205">
        <v>2773.1</v>
      </c>
      <c r="L49" s="205">
        <v>3025.2</v>
      </c>
      <c r="M49" s="205"/>
      <c r="N49" s="204"/>
      <c r="O49" s="9">
        <v>148</v>
      </c>
      <c r="P49" s="206">
        <v>163</v>
      </c>
      <c r="Q49" s="206">
        <v>178</v>
      </c>
      <c r="R49" s="186"/>
      <c r="S49" s="210"/>
      <c r="T49" s="7">
        <v>643.5</v>
      </c>
      <c r="U49" s="7">
        <v>707.85</v>
      </c>
      <c r="V49" s="7">
        <v>772.2</v>
      </c>
      <c r="W49" s="7"/>
      <c r="X49" s="7"/>
      <c r="Y49" s="211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8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8" t="s">
        <v>66</v>
      </c>
      <c r="D50" s="198" t="s">
        <v>53</v>
      </c>
      <c r="E50" s="8">
        <v>3</v>
      </c>
      <c r="F50" s="9">
        <v>4</v>
      </c>
      <c r="G50" s="9">
        <v>5</v>
      </c>
      <c r="H50" s="187"/>
      <c r="I50" s="9"/>
      <c r="J50" s="204">
        <v>2849</v>
      </c>
      <c r="K50" s="205">
        <v>3133.9</v>
      </c>
      <c r="L50" s="205">
        <v>3418.8</v>
      </c>
      <c r="M50" s="205"/>
      <c r="N50" s="204"/>
      <c r="O50" s="9">
        <v>162</v>
      </c>
      <c r="P50" s="206">
        <v>178</v>
      </c>
      <c r="Q50" s="206">
        <v>194</v>
      </c>
      <c r="R50" s="186"/>
      <c r="S50" s="210"/>
      <c r="T50" s="198">
        <v>832.5</v>
      </c>
      <c r="U50" s="198">
        <v>915.75</v>
      </c>
      <c r="V50" s="198">
        <v>999</v>
      </c>
      <c r="W50" s="198"/>
      <c r="X50" s="198"/>
      <c r="Y50" s="211">
        <f>VLOOKUP(B:B,[1]查询时间段分门店销售明细!$B$1:$X$65536,23,0)</f>
        <v>9297.99</v>
      </c>
      <c r="Z50" s="198"/>
      <c r="AA50" s="198">
        <v>3181.68</v>
      </c>
      <c r="AB50" s="198">
        <v>3499.848</v>
      </c>
      <c r="AC50" s="198">
        <v>3818.016</v>
      </c>
      <c r="AD50" s="198"/>
      <c r="AE50" s="198"/>
      <c r="AF50" s="198">
        <v>15926.4</v>
      </c>
      <c r="AG50" s="198">
        <v>17519.04</v>
      </c>
      <c r="AH50" s="198">
        <v>19111.68</v>
      </c>
      <c r="AI50" s="198"/>
      <c r="AJ50" s="198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8" t="s">
        <v>67</v>
      </c>
      <c r="D51" s="198" t="s">
        <v>53</v>
      </c>
      <c r="E51" s="8">
        <v>2</v>
      </c>
      <c r="F51" s="9">
        <v>3</v>
      </c>
      <c r="G51" s="9">
        <v>4</v>
      </c>
      <c r="H51" s="187"/>
      <c r="I51" s="9"/>
      <c r="J51" s="204">
        <v>1086</v>
      </c>
      <c r="K51" s="205">
        <v>1194.6</v>
      </c>
      <c r="L51" s="205">
        <v>1303.2</v>
      </c>
      <c r="M51" s="205"/>
      <c r="N51" s="204"/>
      <c r="O51" s="9">
        <v>113</v>
      </c>
      <c r="P51" s="206">
        <v>124</v>
      </c>
      <c r="Q51" s="206">
        <v>136</v>
      </c>
      <c r="R51" s="186"/>
      <c r="S51" s="210"/>
      <c r="T51" s="7">
        <v>703.8</v>
      </c>
      <c r="U51" s="7">
        <v>774.18</v>
      </c>
      <c r="V51" s="7">
        <v>844.56</v>
      </c>
      <c r="W51" s="7"/>
      <c r="X51" s="7"/>
      <c r="Y51" s="211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8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8" t="s">
        <v>68</v>
      </c>
      <c r="D52" s="198" t="s">
        <v>53</v>
      </c>
      <c r="E52" s="8">
        <v>3</v>
      </c>
      <c r="F52" s="9">
        <v>4</v>
      </c>
      <c r="G52" s="9">
        <v>5</v>
      </c>
      <c r="H52" s="187"/>
      <c r="I52" s="9"/>
      <c r="J52" s="204">
        <v>2505</v>
      </c>
      <c r="K52" s="205">
        <v>2755.5</v>
      </c>
      <c r="L52" s="205">
        <v>3006</v>
      </c>
      <c r="M52" s="205"/>
      <c r="N52" s="204"/>
      <c r="O52" s="9">
        <v>110</v>
      </c>
      <c r="P52" s="206">
        <v>121</v>
      </c>
      <c r="Q52" s="206">
        <v>132</v>
      </c>
      <c r="R52" s="186"/>
      <c r="S52" s="210"/>
      <c r="T52" s="198">
        <v>540.9</v>
      </c>
      <c r="U52" s="198">
        <v>594.99</v>
      </c>
      <c r="V52" s="198">
        <v>649.08</v>
      </c>
      <c r="W52" s="198"/>
      <c r="X52" s="198"/>
      <c r="Y52" s="211">
        <f>VLOOKUP(B:B,[1]查询时间段分门店销售明细!$B$1:$X$65536,23,0)</f>
        <v>21052.41</v>
      </c>
      <c r="Z52" s="198"/>
      <c r="AA52" s="198">
        <v>1992.96</v>
      </c>
      <c r="AB52" s="198">
        <v>2192.256</v>
      </c>
      <c r="AC52" s="198">
        <v>2391.552</v>
      </c>
      <c r="AD52" s="198"/>
      <c r="AE52" s="198"/>
      <c r="AF52" s="198">
        <v>11927.7</v>
      </c>
      <c r="AG52" s="198">
        <v>13120.47</v>
      </c>
      <c r="AH52" s="198">
        <v>14313.24</v>
      </c>
      <c r="AI52" s="198"/>
      <c r="AJ52" s="198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8" t="s">
        <v>69</v>
      </c>
      <c r="D53" s="198" t="s">
        <v>53</v>
      </c>
      <c r="E53" s="199">
        <v>0</v>
      </c>
      <c r="F53" s="186">
        <v>0</v>
      </c>
      <c r="G53" s="186">
        <v>0</v>
      </c>
      <c r="H53" s="187"/>
      <c r="I53" s="9"/>
      <c r="J53" s="204">
        <v>0</v>
      </c>
      <c r="K53" s="205">
        <v>0</v>
      </c>
      <c r="L53" s="205">
        <v>0</v>
      </c>
      <c r="M53" s="205"/>
      <c r="N53" s="204"/>
      <c r="O53" s="9">
        <v>0</v>
      </c>
      <c r="P53" s="206">
        <v>0</v>
      </c>
      <c r="Q53" s="206">
        <v>0</v>
      </c>
      <c r="R53" s="186"/>
      <c r="S53" s="210"/>
      <c r="T53" s="198">
        <v>0</v>
      </c>
      <c r="U53" s="198">
        <v>0</v>
      </c>
      <c r="V53" s="198">
        <v>0</v>
      </c>
      <c r="W53" s="198"/>
      <c r="X53" s="198"/>
      <c r="Y53" s="211"/>
      <c r="Z53" s="198"/>
      <c r="AA53" s="198">
        <v>0</v>
      </c>
      <c r="AB53" s="198">
        <v>0</v>
      </c>
      <c r="AC53" s="198">
        <v>0</v>
      </c>
      <c r="AD53" s="198"/>
      <c r="AE53" s="198"/>
      <c r="AF53" s="198">
        <v>0</v>
      </c>
      <c r="AG53" s="198">
        <v>0</v>
      </c>
      <c r="AH53" s="198">
        <v>0</v>
      </c>
      <c r="AI53" s="198"/>
      <c r="AJ53" s="198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8" t="s">
        <v>70</v>
      </c>
      <c r="D54" s="198" t="s">
        <v>53</v>
      </c>
      <c r="E54" s="199">
        <v>0</v>
      </c>
      <c r="F54" s="186">
        <v>0</v>
      </c>
      <c r="G54" s="186">
        <v>0</v>
      </c>
      <c r="H54" s="187"/>
      <c r="I54" s="9"/>
      <c r="J54" s="204">
        <v>0</v>
      </c>
      <c r="K54" s="205">
        <v>0</v>
      </c>
      <c r="L54" s="205">
        <v>0</v>
      </c>
      <c r="M54" s="205"/>
      <c r="N54" s="204"/>
      <c r="O54" s="9">
        <v>0</v>
      </c>
      <c r="P54" s="206">
        <v>0</v>
      </c>
      <c r="Q54" s="206">
        <v>0</v>
      </c>
      <c r="R54" s="186"/>
      <c r="S54" s="210"/>
      <c r="T54" s="198">
        <v>0</v>
      </c>
      <c r="U54" s="198">
        <v>0</v>
      </c>
      <c r="V54" s="198">
        <v>0</v>
      </c>
      <c r="W54" s="198"/>
      <c r="X54" s="198"/>
      <c r="Y54" s="211"/>
      <c r="Z54" s="198"/>
      <c r="AA54" s="198">
        <v>0</v>
      </c>
      <c r="AB54" s="198">
        <v>0</v>
      </c>
      <c r="AC54" s="198">
        <v>0</v>
      </c>
      <c r="AD54" s="198"/>
      <c r="AE54" s="198"/>
      <c r="AF54" s="198">
        <v>0</v>
      </c>
      <c r="AG54" s="198">
        <v>0</v>
      </c>
      <c r="AH54" s="198">
        <v>0</v>
      </c>
      <c r="AI54" s="198"/>
      <c r="AJ54" s="198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8">
        <v>51</v>
      </c>
      <c r="B55" s="7">
        <v>102935</v>
      </c>
      <c r="C55" s="198" t="s">
        <v>71</v>
      </c>
      <c r="D55" s="198" t="s">
        <v>53</v>
      </c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198"/>
      <c r="U55" s="198"/>
      <c r="V55" s="198"/>
      <c r="W55" s="198"/>
      <c r="X55" s="198"/>
      <c r="Y55" s="211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1">
        <f>SUM(E37:E55)</f>
        <v>41</v>
      </c>
      <c r="F56" s="201">
        <f t="shared" ref="F56:AI56" si="2">SUM(F37:F55)</f>
        <v>57</v>
      </c>
      <c r="G56" s="201">
        <f t="shared" si="2"/>
        <v>73</v>
      </c>
      <c r="H56" s="201">
        <f t="shared" si="2"/>
        <v>0</v>
      </c>
      <c r="I56" s="201">
        <f t="shared" si="2"/>
        <v>0</v>
      </c>
      <c r="J56" s="201">
        <f t="shared" si="2"/>
        <v>41074</v>
      </c>
      <c r="K56" s="201">
        <f t="shared" si="2"/>
        <v>45181.4</v>
      </c>
      <c r="L56" s="201">
        <f t="shared" si="2"/>
        <v>49288.8</v>
      </c>
      <c r="M56" s="201">
        <f t="shared" si="2"/>
        <v>0</v>
      </c>
      <c r="N56" s="201">
        <f t="shared" si="2"/>
        <v>0</v>
      </c>
      <c r="O56" s="201">
        <f t="shared" si="2"/>
        <v>1966</v>
      </c>
      <c r="P56" s="201">
        <f t="shared" si="2"/>
        <v>2164</v>
      </c>
      <c r="Q56" s="201">
        <f t="shared" si="2"/>
        <v>2360</v>
      </c>
      <c r="R56" s="201">
        <f t="shared" si="2"/>
        <v>0</v>
      </c>
      <c r="S56" s="201">
        <f t="shared" si="2"/>
        <v>0</v>
      </c>
      <c r="T56" s="201">
        <f t="shared" si="2"/>
        <v>10165.5</v>
      </c>
      <c r="U56" s="201">
        <f t="shared" si="2"/>
        <v>11182.05</v>
      </c>
      <c r="V56" s="201">
        <f t="shared" si="2"/>
        <v>12198.6</v>
      </c>
      <c r="W56" s="201">
        <f t="shared" si="2"/>
        <v>0</v>
      </c>
      <c r="X56" s="201">
        <f t="shared" si="2"/>
        <v>0</v>
      </c>
      <c r="Y56" s="201">
        <f>SUM(Y37:Y55)</f>
        <v>129472.52</v>
      </c>
      <c r="Z56" s="201">
        <f>SUM(Z37:Z55)</f>
        <v>0</v>
      </c>
      <c r="AA56" s="201">
        <f>SUM(AA37:AA55)</f>
        <v>32616</v>
      </c>
      <c r="AB56" s="201">
        <f>SUM(AB37:AB55)</f>
        <v>35877.6</v>
      </c>
      <c r="AC56" s="201">
        <f>SUM(AC37:AC55)</f>
        <v>39139.2</v>
      </c>
      <c r="AD56" s="201">
        <f>SUM(AD37:AD55)</f>
        <v>0</v>
      </c>
      <c r="AE56" s="201">
        <f>SUM(AE37:AE55)</f>
        <v>0</v>
      </c>
      <c r="AF56" s="201">
        <f>SUM(AF37:AF55)</f>
        <v>266099.4</v>
      </c>
      <c r="AG56" s="201">
        <f>SUM(AG37:AG55)</f>
        <v>292709.34</v>
      </c>
      <c r="AH56" s="219">
        <f>SUM(AH37:AH55)</f>
        <v>319319.28</v>
      </c>
      <c r="AI56" s="201">
        <f>SUM(AI37:AI55)</f>
        <v>0</v>
      </c>
      <c r="AJ56" s="201">
        <f>SUM(AJ37:AJ55)</f>
        <v>0</v>
      </c>
    </row>
    <row r="57" s="176" customFormat="1" ht="12.95" customHeight="1" spans="1:36">
      <c r="A57" s="198">
        <v>52</v>
      </c>
      <c r="B57" s="7">
        <v>545</v>
      </c>
      <c r="C57" s="198" t="s">
        <v>72</v>
      </c>
      <c r="D57" s="198" t="s">
        <v>73</v>
      </c>
      <c r="E57" s="8">
        <v>1</v>
      </c>
      <c r="F57" s="9">
        <v>2</v>
      </c>
      <c r="G57" s="9">
        <v>3</v>
      </c>
      <c r="H57" s="187"/>
      <c r="I57" s="9"/>
      <c r="J57" s="204">
        <v>1925</v>
      </c>
      <c r="K57" s="205">
        <v>2117.5</v>
      </c>
      <c r="L57" s="205">
        <v>2310</v>
      </c>
      <c r="M57" s="205"/>
      <c r="N57" s="204"/>
      <c r="O57" s="9">
        <v>49</v>
      </c>
      <c r="P57" s="206">
        <v>54</v>
      </c>
      <c r="Q57" s="206">
        <v>59</v>
      </c>
      <c r="R57" s="186"/>
      <c r="S57" s="210"/>
      <c r="T57" s="198">
        <v>284.4</v>
      </c>
      <c r="U57" s="198">
        <v>312.84</v>
      </c>
      <c r="V57" s="198">
        <v>341.28</v>
      </c>
      <c r="W57" s="198"/>
      <c r="X57" s="198"/>
      <c r="Y57" s="211">
        <f>VLOOKUP(B:B,[1]查询时间段分门店销售明细!$B$1:$X$65536,23,0)</f>
        <v>3996.16</v>
      </c>
      <c r="Z57" s="198"/>
      <c r="AA57" s="198">
        <v>770.4</v>
      </c>
      <c r="AB57" s="198">
        <v>847.44</v>
      </c>
      <c r="AC57" s="198">
        <v>924.48</v>
      </c>
      <c r="AD57" s="198"/>
      <c r="AE57" s="198"/>
      <c r="AF57" s="198">
        <v>5892.3</v>
      </c>
      <c r="AG57" s="198">
        <v>6481.53</v>
      </c>
      <c r="AH57" s="198">
        <v>7070.76</v>
      </c>
      <c r="AI57" s="198"/>
      <c r="AJ57" s="198"/>
    </row>
    <row r="58" s="176" customFormat="1" ht="13.05" customHeight="1" spans="1:201">
      <c r="A58" s="198">
        <v>53</v>
      </c>
      <c r="B58" s="7">
        <v>598</v>
      </c>
      <c r="C58" s="198" t="s">
        <v>74</v>
      </c>
      <c r="D58" s="198" t="s">
        <v>73</v>
      </c>
      <c r="E58" s="8">
        <v>2</v>
      </c>
      <c r="F58" s="9">
        <v>3</v>
      </c>
      <c r="G58" s="9">
        <v>4</v>
      </c>
      <c r="H58" s="187"/>
      <c r="I58" s="9"/>
      <c r="J58" s="204">
        <v>1373</v>
      </c>
      <c r="K58" s="205">
        <v>1510.3</v>
      </c>
      <c r="L58" s="205">
        <v>1647.6</v>
      </c>
      <c r="M58" s="205"/>
      <c r="N58" s="204"/>
      <c r="O58" s="9">
        <v>94</v>
      </c>
      <c r="P58" s="206">
        <v>103</v>
      </c>
      <c r="Q58" s="206">
        <v>113</v>
      </c>
      <c r="R58" s="186"/>
      <c r="S58" s="210"/>
      <c r="T58" s="198">
        <v>590.4</v>
      </c>
      <c r="U58" s="198">
        <v>649.44</v>
      </c>
      <c r="V58" s="198">
        <v>708.48</v>
      </c>
      <c r="W58" s="198"/>
      <c r="X58" s="198"/>
      <c r="Y58" s="211">
        <f>VLOOKUP(B:B,[1]查询时间段分门店销售明细!$B$1:$X$65536,23,0)</f>
        <v>7058.94</v>
      </c>
      <c r="Z58" s="198"/>
      <c r="AA58" s="198">
        <v>1491.84</v>
      </c>
      <c r="AB58" s="198">
        <v>1641.024</v>
      </c>
      <c r="AC58" s="198">
        <v>1790.208</v>
      </c>
      <c r="AD58" s="198"/>
      <c r="AE58" s="198"/>
      <c r="AF58" s="198">
        <v>17755.2</v>
      </c>
      <c r="AG58" s="198">
        <v>19530.72</v>
      </c>
      <c r="AH58" s="198">
        <v>21306.24</v>
      </c>
      <c r="AI58" s="198"/>
      <c r="AJ58" s="198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8">
        <v>54</v>
      </c>
      <c r="B59" s="7">
        <v>707</v>
      </c>
      <c r="C59" s="198" t="s">
        <v>75</v>
      </c>
      <c r="D59" s="198" t="s">
        <v>73</v>
      </c>
      <c r="E59" s="9">
        <v>4</v>
      </c>
      <c r="F59" s="9">
        <v>5</v>
      </c>
      <c r="G59" s="9">
        <v>6</v>
      </c>
      <c r="H59" s="187"/>
      <c r="I59" s="9"/>
      <c r="J59" s="204">
        <v>2613</v>
      </c>
      <c r="K59" s="205">
        <v>2874.3</v>
      </c>
      <c r="L59" s="205">
        <v>3135.6</v>
      </c>
      <c r="M59" s="205"/>
      <c r="N59" s="204"/>
      <c r="O59" s="9">
        <v>140</v>
      </c>
      <c r="P59" s="206">
        <v>154</v>
      </c>
      <c r="Q59" s="206">
        <v>168</v>
      </c>
      <c r="R59" s="186"/>
      <c r="S59" s="210"/>
      <c r="T59" s="198">
        <v>890.1</v>
      </c>
      <c r="U59" s="198">
        <v>979.11</v>
      </c>
      <c r="V59" s="198">
        <v>1068.12</v>
      </c>
      <c r="W59" s="198"/>
      <c r="X59" s="198"/>
      <c r="Y59" s="211">
        <f>VLOOKUP(B:B,[1]查询时间段分门店销售明细!$B$1:$X$65536,23,0)</f>
        <v>8663.43</v>
      </c>
      <c r="Z59" s="198"/>
      <c r="AA59" s="198">
        <v>2566.08</v>
      </c>
      <c r="AB59" s="198">
        <v>2822.688</v>
      </c>
      <c r="AC59" s="198">
        <v>3079.296</v>
      </c>
      <c r="AD59" s="198"/>
      <c r="AE59" s="198"/>
      <c r="AF59" s="198">
        <v>21058.2</v>
      </c>
      <c r="AG59" s="198">
        <v>23164.02</v>
      </c>
      <c r="AH59" s="198">
        <v>25269.84</v>
      </c>
      <c r="AI59" s="198"/>
      <c r="AJ59" s="198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8">
        <v>55</v>
      </c>
      <c r="B60" s="7">
        <v>712</v>
      </c>
      <c r="C60" s="198" t="s">
        <v>76</v>
      </c>
      <c r="D60" s="198" t="s">
        <v>73</v>
      </c>
      <c r="E60" s="8">
        <v>4</v>
      </c>
      <c r="F60" s="9">
        <v>5</v>
      </c>
      <c r="G60" s="9">
        <v>6</v>
      </c>
      <c r="H60" s="187"/>
      <c r="I60" s="9"/>
      <c r="J60" s="204">
        <v>6467</v>
      </c>
      <c r="K60" s="205">
        <v>7113.7</v>
      </c>
      <c r="L60" s="205">
        <v>7760.4</v>
      </c>
      <c r="M60" s="205"/>
      <c r="N60" s="204"/>
      <c r="O60" s="9">
        <v>243</v>
      </c>
      <c r="P60" s="206">
        <v>267</v>
      </c>
      <c r="Q60" s="206">
        <v>292</v>
      </c>
      <c r="R60" s="186"/>
      <c r="S60" s="210"/>
      <c r="T60" s="198">
        <v>981.9</v>
      </c>
      <c r="U60" s="198">
        <v>1080.09</v>
      </c>
      <c r="V60" s="198">
        <v>1178.28</v>
      </c>
      <c r="W60" s="198"/>
      <c r="X60" s="198"/>
      <c r="Y60" s="211">
        <f>VLOOKUP(B:B,[1]查询时间段分门店销售明细!$B$1:$X$65536,23,0)</f>
        <v>16619.1</v>
      </c>
      <c r="Z60" s="198"/>
      <c r="AA60" s="198">
        <v>3008.16</v>
      </c>
      <c r="AB60" s="198">
        <v>3308.976</v>
      </c>
      <c r="AC60" s="198">
        <v>3609.792</v>
      </c>
      <c r="AD60" s="198"/>
      <c r="AE60" s="198"/>
      <c r="AF60" s="198">
        <v>30089.7</v>
      </c>
      <c r="AG60" s="198">
        <v>33098.67</v>
      </c>
      <c r="AH60" s="198">
        <v>36107.64</v>
      </c>
      <c r="AI60" s="198"/>
      <c r="AJ60" s="198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8">
        <v>56</v>
      </c>
      <c r="B61" s="7">
        <v>724</v>
      </c>
      <c r="C61" s="198" t="s">
        <v>77</v>
      </c>
      <c r="D61" s="198" t="s">
        <v>73</v>
      </c>
      <c r="E61" s="9">
        <v>3</v>
      </c>
      <c r="F61" s="9">
        <v>4</v>
      </c>
      <c r="G61" s="9">
        <v>5</v>
      </c>
      <c r="H61" s="187"/>
      <c r="I61" s="9"/>
      <c r="J61" s="204">
        <v>2571</v>
      </c>
      <c r="K61" s="205">
        <v>2828.1</v>
      </c>
      <c r="L61" s="205">
        <v>3085.2</v>
      </c>
      <c r="M61" s="205"/>
      <c r="N61" s="204"/>
      <c r="O61" s="9">
        <v>141</v>
      </c>
      <c r="P61" s="206">
        <v>155</v>
      </c>
      <c r="Q61" s="206">
        <v>169</v>
      </c>
      <c r="R61" s="186"/>
      <c r="S61" s="210"/>
      <c r="T61" s="198">
        <v>828</v>
      </c>
      <c r="U61" s="198">
        <v>910.8</v>
      </c>
      <c r="V61" s="198">
        <v>993.6</v>
      </c>
      <c r="W61" s="198"/>
      <c r="X61" s="198"/>
      <c r="Y61" s="211">
        <f>VLOOKUP(B:B,[1]查询时间段分门店销售明细!$B$1:$X$65536,23,0)</f>
        <v>6023.44</v>
      </c>
      <c r="Z61" s="198"/>
      <c r="AA61" s="198">
        <v>2306.16</v>
      </c>
      <c r="AB61" s="198">
        <v>2536.776</v>
      </c>
      <c r="AC61" s="198">
        <v>2767.392</v>
      </c>
      <c r="AD61" s="198"/>
      <c r="AE61" s="198"/>
      <c r="AF61" s="198">
        <v>18337.5</v>
      </c>
      <c r="AG61" s="198">
        <v>20171.25</v>
      </c>
      <c r="AH61" s="198">
        <v>22005</v>
      </c>
      <c r="AI61" s="198"/>
      <c r="AJ61" s="198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8">
        <v>57</v>
      </c>
      <c r="B62" s="202">
        <v>740</v>
      </c>
      <c r="C62" s="203" t="s">
        <v>78</v>
      </c>
      <c r="D62" s="203" t="s">
        <v>73</v>
      </c>
      <c r="E62" s="9">
        <v>1</v>
      </c>
      <c r="F62" s="9">
        <v>2</v>
      </c>
      <c r="G62" s="9">
        <v>3</v>
      </c>
      <c r="H62" s="187"/>
      <c r="I62" s="9"/>
      <c r="J62" s="204">
        <v>2198</v>
      </c>
      <c r="K62" s="205">
        <v>2417.8</v>
      </c>
      <c r="L62" s="205">
        <v>2637.6</v>
      </c>
      <c r="M62" s="205"/>
      <c r="N62" s="204"/>
      <c r="O62" s="9">
        <v>54</v>
      </c>
      <c r="P62" s="206">
        <v>59</v>
      </c>
      <c r="Q62" s="206">
        <v>65</v>
      </c>
      <c r="R62" s="186"/>
      <c r="S62" s="210"/>
      <c r="T62" s="203">
        <v>324.9</v>
      </c>
      <c r="U62" s="203">
        <v>357.39</v>
      </c>
      <c r="V62" s="203">
        <v>389.88</v>
      </c>
      <c r="W62" s="203"/>
      <c r="X62" s="203"/>
      <c r="Y62" s="211">
        <f>VLOOKUP(B:B,[1]查询时间段分门店销售明细!$B$1:$X$65536,23,0)</f>
        <v>2438.55</v>
      </c>
      <c r="Z62" s="203"/>
      <c r="AA62" s="203">
        <v>956.16</v>
      </c>
      <c r="AB62" s="203">
        <v>1051.776</v>
      </c>
      <c r="AC62" s="203">
        <v>1147.392</v>
      </c>
      <c r="AD62" s="203"/>
      <c r="AE62" s="203"/>
      <c r="AF62" s="203">
        <v>7321.5</v>
      </c>
      <c r="AG62" s="203">
        <v>8053.65</v>
      </c>
      <c r="AH62" s="203">
        <v>8785.8</v>
      </c>
      <c r="AI62" s="203"/>
      <c r="AJ62" s="203"/>
      <c r="AK62" s="220"/>
      <c r="AL62" s="220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  <c r="BX62" s="220"/>
      <c r="BY62" s="220"/>
      <c r="BZ62" s="220"/>
      <c r="CA62" s="220"/>
      <c r="CB62" s="220"/>
      <c r="CC62" s="220"/>
      <c r="CD62" s="220"/>
      <c r="CE62" s="220"/>
      <c r="CF62" s="220"/>
      <c r="CG62" s="220"/>
      <c r="CH62" s="220"/>
      <c r="CI62" s="220"/>
      <c r="CJ62" s="220"/>
      <c r="CK62" s="220"/>
      <c r="CL62" s="220"/>
      <c r="CM62" s="220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  <c r="DG62" s="220"/>
      <c r="DH62" s="220"/>
      <c r="DI62" s="220"/>
      <c r="DJ62" s="220"/>
      <c r="DK62" s="220"/>
      <c r="DL62" s="220"/>
      <c r="DM62" s="220"/>
      <c r="DN62" s="220"/>
      <c r="DO62" s="220"/>
      <c r="DP62" s="220"/>
      <c r="DQ62" s="220"/>
      <c r="DR62" s="220"/>
      <c r="DS62" s="220"/>
      <c r="DT62" s="220"/>
      <c r="DU62" s="220"/>
      <c r="DV62" s="220"/>
      <c r="DW62" s="220"/>
      <c r="DX62" s="220"/>
      <c r="DY62" s="220"/>
      <c r="DZ62" s="220"/>
      <c r="EA62" s="220"/>
      <c r="EB62" s="220"/>
      <c r="EC62" s="220"/>
      <c r="ED62" s="220"/>
      <c r="EE62" s="220"/>
      <c r="EF62" s="220"/>
      <c r="EG62" s="220"/>
      <c r="EH62" s="220"/>
      <c r="EI62" s="220"/>
      <c r="EJ62" s="220"/>
      <c r="EK62" s="220"/>
      <c r="EL62" s="220"/>
      <c r="EM62" s="220"/>
      <c r="EN62" s="220"/>
      <c r="EO62" s="220"/>
      <c r="EP62" s="220"/>
      <c r="EQ62" s="220"/>
      <c r="ER62" s="220"/>
      <c r="ES62" s="220"/>
      <c r="ET62" s="220"/>
      <c r="EU62" s="220"/>
      <c r="EV62" s="220"/>
      <c r="EW62" s="220"/>
      <c r="EX62" s="220"/>
      <c r="EY62" s="220"/>
      <c r="EZ62" s="220"/>
      <c r="FA62" s="220"/>
      <c r="FB62" s="220"/>
      <c r="FC62" s="220"/>
      <c r="FD62" s="220"/>
      <c r="FE62" s="220"/>
      <c r="FF62" s="220"/>
      <c r="FG62" s="220"/>
      <c r="FH62" s="220"/>
      <c r="FI62" s="220"/>
      <c r="FJ62" s="220"/>
      <c r="FK62" s="220"/>
      <c r="FL62" s="220"/>
      <c r="FM62" s="220"/>
      <c r="FN62" s="220"/>
      <c r="FO62" s="220"/>
      <c r="FP62" s="220"/>
      <c r="FQ62" s="220"/>
    </row>
    <row r="63" s="176" customFormat="1" ht="13.05" customHeight="1" spans="1:36">
      <c r="A63" s="198">
        <v>58</v>
      </c>
      <c r="B63" s="7">
        <v>743</v>
      </c>
      <c r="C63" s="198" t="s">
        <v>79</v>
      </c>
      <c r="D63" s="198" t="s">
        <v>73</v>
      </c>
      <c r="E63" s="9">
        <v>1</v>
      </c>
      <c r="F63" s="9">
        <v>2</v>
      </c>
      <c r="G63" s="9">
        <v>3</v>
      </c>
      <c r="H63" s="187"/>
      <c r="I63" s="9"/>
      <c r="J63" s="204">
        <v>1478</v>
      </c>
      <c r="K63" s="205">
        <v>1625.8</v>
      </c>
      <c r="L63" s="205">
        <v>1773.6</v>
      </c>
      <c r="M63" s="205"/>
      <c r="N63" s="204"/>
      <c r="O63" s="9">
        <v>69</v>
      </c>
      <c r="P63" s="206">
        <v>76</v>
      </c>
      <c r="Q63" s="206">
        <v>83</v>
      </c>
      <c r="R63" s="186"/>
      <c r="S63" s="210"/>
      <c r="T63" s="198">
        <v>367.2</v>
      </c>
      <c r="U63" s="198">
        <v>403.92</v>
      </c>
      <c r="V63" s="198">
        <v>440.64</v>
      </c>
      <c r="W63" s="198"/>
      <c r="X63" s="198"/>
      <c r="Y63" s="211">
        <f>VLOOKUP(B:B,[1]查询时间段分门店销售明细!$B$1:$X$65536,23,0)</f>
        <v>4315</v>
      </c>
      <c r="Z63" s="198"/>
      <c r="AA63" s="198">
        <v>1030.32</v>
      </c>
      <c r="AB63" s="198">
        <v>1133.352</v>
      </c>
      <c r="AC63" s="198">
        <v>1236.384</v>
      </c>
      <c r="AD63" s="198"/>
      <c r="AE63" s="198"/>
      <c r="AF63" s="198">
        <v>8591.4</v>
      </c>
      <c r="AG63" s="198">
        <v>9450.54</v>
      </c>
      <c r="AH63" s="198">
        <v>10309.68</v>
      </c>
      <c r="AI63" s="198"/>
      <c r="AJ63" s="198"/>
    </row>
    <row r="64" s="176" customFormat="1" ht="12.95" customHeight="1" spans="1:201">
      <c r="A64" s="198">
        <v>59</v>
      </c>
      <c r="B64" s="7">
        <v>377</v>
      </c>
      <c r="C64" s="198" t="s">
        <v>80</v>
      </c>
      <c r="D64" s="198" t="s">
        <v>73</v>
      </c>
      <c r="E64" s="9">
        <v>3</v>
      </c>
      <c r="F64" s="9">
        <v>4</v>
      </c>
      <c r="G64" s="9">
        <v>5</v>
      </c>
      <c r="H64" s="187"/>
      <c r="I64" s="9"/>
      <c r="J64" s="204">
        <v>2908</v>
      </c>
      <c r="K64" s="205">
        <v>3198.8</v>
      </c>
      <c r="L64" s="205">
        <v>3489.6</v>
      </c>
      <c r="M64" s="205"/>
      <c r="N64" s="204"/>
      <c r="O64" s="9">
        <v>124</v>
      </c>
      <c r="P64" s="206">
        <v>136</v>
      </c>
      <c r="Q64" s="206">
        <v>149</v>
      </c>
      <c r="R64" s="186"/>
      <c r="S64" s="210"/>
      <c r="T64" s="198">
        <v>653.4</v>
      </c>
      <c r="U64" s="198">
        <v>718.74</v>
      </c>
      <c r="V64" s="198">
        <v>784.08</v>
      </c>
      <c r="W64" s="198"/>
      <c r="X64" s="198"/>
      <c r="Y64" s="211">
        <f>VLOOKUP(B:B,[1]查询时间段分门店销售明细!$B$1:$X$65536,23,0)</f>
        <v>7778.6</v>
      </c>
      <c r="Z64" s="198"/>
      <c r="AA64" s="198">
        <v>1895.76</v>
      </c>
      <c r="AB64" s="198">
        <v>2085.336</v>
      </c>
      <c r="AC64" s="198">
        <v>2274.912</v>
      </c>
      <c r="AD64" s="198"/>
      <c r="AE64" s="198"/>
      <c r="AF64" s="198">
        <v>15975.9</v>
      </c>
      <c r="AG64" s="198">
        <v>17573.49</v>
      </c>
      <c r="AH64" s="198">
        <v>19171.08</v>
      </c>
      <c r="AI64" s="198"/>
      <c r="AJ64" s="198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8">
        <v>60</v>
      </c>
      <c r="B65" s="224">
        <v>387</v>
      </c>
      <c r="C65" s="225" t="s">
        <v>81</v>
      </c>
      <c r="D65" s="225" t="s">
        <v>73</v>
      </c>
      <c r="E65" s="9">
        <v>4</v>
      </c>
      <c r="F65" s="9">
        <v>5</v>
      </c>
      <c r="G65" s="9">
        <v>6</v>
      </c>
      <c r="H65" s="187"/>
      <c r="I65" s="9"/>
      <c r="J65" s="204">
        <v>3078</v>
      </c>
      <c r="K65" s="205">
        <v>3385.8</v>
      </c>
      <c r="L65" s="205">
        <v>3693.6</v>
      </c>
      <c r="M65" s="205"/>
      <c r="N65" s="204"/>
      <c r="O65" s="9">
        <v>166</v>
      </c>
      <c r="P65" s="206">
        <v>183</v>
      </c>
      <c r="Q65" s="206">
        <v>199</v>
      </c>
      <c r="R65" s="186"/>
      <c r="S65" s="210"/>
      <c r="T65" s="225">
        <v>1029.6</v>
      </c>
      <c r="U65" s="225">
        <v>1132.56</v>
      </c>
      <c r="V65" s="225">
        <v>1235.52</v>
      </c>
      <c r="W65" s="225"/>
      <c r="X65" s="225"/>
      <c r="Y65" s="211">
        <f>VLOOKUP(B:B,[1]查询时间段分门店销售明细!$B$1:$X$65536,23,0)</f>
        <v>8378.67</v>
      </c>
      <c r="Z65" s="225"/>
      <c r="AA65" s="225">
        <v>2988</v>
      </c>
      <c r="AB65" s="225">
        <v>3286.8</v>
      </c>
      <c r="AC65" s="225">
        <v>3585.6</v>
      </c>
      <c r="AD65" s="225"/>
      <c r="AE65" s="225"/>
      <c r="AF65" s="225">
        <v>25481.7</v>
      </c>
      <c r="AG65" s="225">
        <v>28029.87</v>
      </c>
      <c r="AH65" s="225">
        <v>30578.04</v>
      </c>
      <c r="AI65" s="225"/>
      <c r="AJ65" s="225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8">
        <v>61</v>
      </c>
      <c r="B66" s="7">
        <v>399</v>
      </c>
      <c r="C66" s="198" t="s">
        <v>82</v>
      </c>
      <c r="D66" s="198" t="s">
        <v>73</v>
      </c>
      <c r="E66" s="8">
        <v>2</v>
      </c>
      <c r="F66" s="9">
        <v>3</v>
      </c>
      <c r="G66" s="9">
        <v>4</v>
      </c>
      <c r="H66" s="187"/>
      <c r="I66" s="9"/>
      <c r="J66" s="204">
        <v>3287</v>
      </c>
      <c r="K66" s="205">
        <v>3615.7</v>
      </c>
      <c r="L66" s="205">
        <v>3944.4</v>
      </c>
      <c r="M66" s="205"/>
      <c r="N66" s="204"/>
      <c r="O66" s="9">
        <v>110</v>
      </c>
      <c r="P66" s="206">
        <v>121</v>
      </c>
      <c r="Q66" s="206">
        <v>132</v>
      </c>
      <c r="R66" s="186"/>
      <c r="S66" s="210"/>
      <c r="T66" s="198">
        <v>564.3</v>
      </c>
      <c r="U66" s="198">
        <v>620.73</v>
      </c>
      <c r="V66" s="198">
        <v>677.16</v>
      </c>
      <c r="W66" s="198"/>
      <c r="X66" s="198"/>
      <c r="Y66" s="211">
        <f>VLOOKUP(B:B,[1]查询时间段分门店销售明细!$B$1:$X$65536,23,0)</f>
        <v>4018.59</v>
      </c>
      <c r="Z66" s="198"/>
      <c r="AA66" s="198">
        <v>1876.32</v>
      </c>
      <c r="AB66" s="198">
        <v>2063.952</v>
      </c>
      <c r="AC66" s="198">
        <v>2251.584</v>
      </c>
      <c r="AD66" s="198"/>
      <c r="AE66" s="198"/>
      <c r="AF66" s="198">
        <v>15026.4</v>
      </c>
      <c r="AG66" s="198">
        <v>16529.04</v>
      </c>
      <c r="AH66" s="198">
        <v>18031.68</v>
      </c>
      <c r="AI66" s="198"/>
      <c r="AJ66" s="198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8">
        <v>62</v>
      </c>
      <c r="B67" s="7">
        <v>541</v>
      </c>
      <c r="C67" s="198" t="s">
        <v>83</v>
      </c>
      <c r="D67" s="198" t="s">
        <v>73</v>
      </c>
      <c r="E67" s="8">
        <v>3</v>
      </c>
      <c r="F67" s="9">
        <v>4</v>
      </c>
      <c r="G67" s="9">
        <v>5</v>
      </c>
      <c r="H67" s="187"/>
      <c r="I67" s="9"/>
      <c r="J67" s="204">
        <v>2543</v>
      </c>
      <c r="K67" s="205">
        <v>2797.3</v>
      </c>
      <c r="L67" s="205">
        <v>3051.6</v>
      </c>
      <c r="M67" s="205"/>
      <c r="N67" s="204"/>
      <c r="O67" s="9">
        <v>168</v>
      </c>
      <c r="P67" s="206">
        <v>185</v>
      </c>
      <c r="Q67" s="206">
        <v>202</v>
      </c>
      <c r="R67" s="186"/>
      <c r="S67" s="210"/>
      <c r="T67" s="198">
        <v>946.8</v>
      </c>
      <c r="U67" s="198">
        <v>1041.48</v>
      </c>
      <c r="V67" s="198">
        <v>1136.16</v>
      </c>
      <c r="W67" s="198"/>
      <c r="X67" s="198"/>
      <c r="Y67" s="211">
        <f>VLOOKUP(B:B,[1]查询时间段分门店销售明细!$B$1:$X$65536,23,0)</f>
        <v>7214.53</v>
      </c>
      <c r="Z67" s="198"/>
      <c r="AA67" s="198">
        <v>2827.44</v>
      </c>
      <c r="AB67" s="198">
        <v>3110.184</v>
      </c>
      <c r="AC67" s="198">
        <v>3392.928</v>
      </c>
      <c r="AD67" s="198"/>
      <c r="AE67" s="198"/>
      <c r="AF67" s="198">
        <v>25188.3</v>
      </c>
      <c r="AG67" s="198">
        <v>27707.13</v>
      </c>
      <c r="AH67" s="198">
        <v>30225.96</v>
      </c>
      <c r="AI67" s="198"/>
      <c r="AJ67" s="198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8">
        <v>63</v>
      </c>
      <c r="B68" s="7">
        <v>571</v>
      </c>
      <c r="C68" s="198" t="s">
        <v>84</v>
      </c>
      <c r="D68" s="198" t="s">
        <v>73</v>
      </c>
      <c r="E68" s="9">
        <v>4</v>
      </c>
      <c r="F68" s="9">
        <v>5</v>
      </c>
      <c r="G68" s="9">
        <v>6</v>
      </c>
      <c r="H68" s="187"/>
      <c r="I68" s="9"/>
      <c r="J68" s="204">
        <v>3613</v>
      </c>
      <c r="K68" s="205">
        <v>3974.3</v>
      </c>
      <c r="L68" s="205">
        <v>4335.6</v>
      </c>
      <c r="M68" s="205"/>
      <c r="N68" s="204"/>
      <c r="O68" s="9">
        <v>258</v>
      </c>
      <c r="P68" s="206">
        <v>284</v>
      </c>
      <c r="Q68" s="206">
        <v>310</v>
      </c>
      <c r="R68" s="186"/>
      <c r="S68" s="210"/>
      <c r="T68" s="198">
        <v>1529.1</v>
      </c>
      <c r="U68" s="198">
        <v>1682.01</v>
      </c>
      <c r="V68" s="198">
        <v>1834.92</v>
      </c>
      <c r="W68" s="198"/>
      <c r="X68" s="198"/>
      <c r="Y68" s="211">
        <f>VLOOKUP(B:B,[1]查询时间段分门店销售明细!$B$1:$X$65536,23,0)</f>
        <v>12464.6</v>
      </c>
      <c r="Z68" s="198"/>
      <c r="AA68" s="198">
        <v>3996.72</v>
      </c>
      <c r="AB68" s="198">
        <v>4396.392</v>
      </c>
      <c r="AC68" s="198">
        <v>4796.064</v>
      </c>
      <c r="AD68" s="198"/>
      <c r="AE68" s="198"/>
      <c r="AF68" s="198">
        <v>36903.6</v>
      </c>
      <c r="AG68" s="198">
        <v>40593.96</v>
      </c>
      <c r="AH68" s="198">
        <v>44284.32</v>
      </c>
      <c r="AI68" s="198"/>
      <c r="AJ68" s="198"/>
    </row>
    <row r="69" s="176" customFormat="1" ht="13.05" customHeight="1" spans="1:36">
      <c r="A69" s="198">
        <v>64</v>
      </c>
      <c r="B69" s="7">
        <v>573</v>
      </c>
      <c r="C69" s="198" t="s">
        <v>85</v>
      </c>
      <c r="D69" s="198" t="s">
        <v>73</v>
      </c>
      <c r="E69" s="8">
        <v>2</v>
      </c>
      <c r="F69" s="9">
        <v>3</v>
      </c>
      <c r="G69" s="9">
        <v>4</v>
      </c>
      <c r="H69" s="187"/>
      <c r="I69" s="9"/>
      <c r="J69" s="204">
        <v>1241</v>
      </c>
      <c r="K69" s="205">
        <v>1365.1</v>
      </c>
      <c r="L69" s="205">
        <v>1489.2</v>
      </c>
      <c r="M69" s="205"/>
      <c r="N69" s="204"/>
      <c r="O69" s="9">
        <v>79</v>
      </c>
      <c r="P69" s="206">
        <v>87</v>
      </c>
      <c r="Q69" s="206">
        <v>95</v>
      </c>
      <c r="R69" s="186"/>
      <c r="S69" s="210"/>
      <c r="T69" s="198">
        <v>441</v>
      </c>
      <c r="U69" s="198">
        <v>485.1</v>
      </c>
      <c r="V69" s="198">
        <v>529.2</v>
      </c>
      <c r="W69" s="198"/>
      <c r="X69" s="198"/>
      <c r="Y69" s="211">
        <f>VLOOKUP(B:B,[1]查询时间段分门店销售明细!$B$1:$X$65536,23,0)</f>
        <v>3021.56</v>
      </c>
      <c r="Z69" s="198"/>
      <c r="AA69" s="198">
        <v>1246.32</v>
      </c>
      <c r="AB69" s="198">
        <v>1370.952</v>
      </c>
      <c r="AC69" s="198">
        <v>1495.584</v>
      </c>
      <c r="AD69" s="198"/>
      <c r="AE69" s="198"/>
      <c r="AF69" s="198">
        <v>11430.9</v>
      </c>
      <c r="AG69" s="198">
        <v>12573.99</v>
      </c>
      <c r="AH69" s="198">
        <v>13717.08</v>
      </c>
      <c r="AI69" s="198"/>
      <c r="AJ69" s="198"/>
    </row>
    <row r="70" s="176" customFormat="1" ht="13.8" customHeight="1" spans="1:173">
      <c r="A70" s="198">
        <v>65</v>
      </c>
      <c r="B70" s="7">
        <v>584</v>
      </c>
      <c r="C70" s="198" t="s">
        <v>86</v>
      </c>
      <c r="D70" s="198" t="s">
        <v>73</v>
      </c>
      <c r="E70" s="9">
        <v>2</v>
      </c>
      <c r="F70" s="9">
        <v>3</v>
      </c>
      <c r="G70" s="9">
        <v>4</v>
      </c>
      <c r="H70" s="187"/>
      <c r="I70" s="9"/>
      <c r="J70" s="204">
        <v>1376</v>
      </c>
      <c r="K70" s="205">
        <v>1513.6</v>
      </c>
      <c r="L70" s="205">
        <v>1651.2</v>
      </c>
      <c r="M70" s="205"/>
      <c r="N70" s="204"/>
      <c r="O70" s="9">
        <v>58</v>
      </c>
      <c r="P70" s="206">
        <v>64</v>
      </c>
      <c r="Q70" s="206">
        <v>70</v>
      </c>
      <c r="R70" s="186"/>
      <c r="S70" s="210"/>
      <c r="T70" s="198">
        <v>313.2</v>
      </c>
      <c r="U70" s="198">
        <v>344.52</v>
      </c>
      <c r="V70" s="198">
        <v>375.84</v>
      </c>
      <c r="W70" s="198"/>
      <c r="X70" s="198"/>
      <c r="Y70" s="211">
        <f>VLOOKUP(B:B,[1]查询时间段分门店销售明细!$B$1:$X$65536,23,0)</f>
        <v>3610.59</v>
      </c>
      <c r="Z70" s="198"/>
      <c r="AA70" s="198">
        <v>1031.76</v>
      </c>
      <c r="AB70" s="198">
        <v>1134.936</v>
      </c>
      <c r="AC70" s="198">
        <v>1238.112</v>
      </c>
      <c r="AD70" s="198"/>
      <c r="AE70" s="198"/>
      <c r="AF70" s="198">
        <v>6723</v>
      </c>
      <c r="AG70" s="198">
        <v>7395.3</v>
      </c>
      <c r="AH70" s="198">
        <v>8067.6</v>
      </c>
      <c r="AI70" s="198"/>
      <c r="AJ70" s="198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8">
        <v>66</v>
      </c>
      <c r="B71" s="7">
        <v>737</v>
      </c>
      <c r="C71" s="198" t="s">
        <v>87</v>
      </c>
      <c r="D71" s="198" t="s">
        <v>73</v>
      </c>
      <c r="E71" s="9">
        <v>2</v>
      </c>
      <c r="F71" s="9">
        <v>3</v>
      </c>
      <c r="G71" s="9">
        <v>4</v>
      </c>
      <c r="H71" s="187"/>
      <c r="I71" s="9"/>
      <c r="J71" s="204">
        <v>1769</v>
      </c>
      <c r="K71" s="205">
        <v>1945.9</v>
      </c>
      <c r="L71" s="205">
        <v>2122.8</v>
      </c>
      <c r="M71" s="205"/>
      <c r="N71" s="204"/>
      <c r="O71" s="9">
        <v>103</v>
      </c>
      <c r="P71" s="206">
        <v>113</v>
      </c>
      <c r="Q71" s="206">
        <v>124</v>
      </c>
      <c r="R71" s="186"/>
      <c r="S71" s="210"/>
      <c r="T71" s="198">
        <v>516.6</v>
      </c>
      <c r="U71" s="198">
        <v>568.26</v>
      </c>
      <c r="V71" s="198">
        <v>619.92</v>
      </c>
      <c r="W71" s="198"/>
      <c r="X71" s="198"/>
      <c r="Y71" s="211">
        <f>VLOOKUP(B:B,[1]查询时间段分门店销售明细!$B$1:$X$65536,23,0)</f>
        <v>5193.2</v>
      </c>
      <c r="Z71" s="198"/>
      <c r="AA71" s="198">
        <v>1427.76</v>
      </c>
      <c r="AB71" s="198">
        <v>1570.536</v>
      </c>
      <c r="AC71" s="198">
        <v>1713.312</v>
      </c>
      <c r="AD71" s="198"/>
      <c r="AE71" s="198"/>
      <c r="AF71" s="198">
        <v>11531.7</v>
      </c>
      <c r="AG71" s="198">
        <v>12684.87</v>
      </c>
      <c r="AH71" s="198">
        <v>13838.04</v>
      </c>
      <c r="AI71" s="198"/>
      <c r="AJ71" s="198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8">
        <v>67</v>
      </c>
      <c r="B72" s="7">
        <v>546</v>
      </c>
      <c r="C72" s="198" t="s">
        <v>88</v>
      </c>
      <c r="D72" s="198" t="s">
        <v>73</v>
      </c>
      <c r="E72" s="9">
        <v>2</v>
      </c>
      <c r="F72" s="9">
        <v>3</v>
      </c>
      <c r="G72" s="9">
        <v>4</v>
      </c>
      <c r="H72" s="187"/>
      <c r="I72" s="9"/>
      <c r="J72" s="204">
        <v>2922</v>
      </c>
      <c r="K72" s="205">
        <v>3214.2</v>
      </c>
      <c r="L72" s="205">
        <v>3506.4</v>
      </c>
      <c r="M72" s="205"/>
      <c r="N72" s="204"/>
      <c r="O72" s="9">
        <v>176</v>
      </c>
      <c r="P72" s="206">
        <v>194</v>
      </c>
      <c r="Q72" s="206">
        <v>211</v>
      </c>
      <c r="R72" s="186"/>
      <c r="S72" s="210"/>
      <c r="T72" s="198">
        <v>817.2</v>
      </c>
      <c r="U72" s="198">
        <v>898.92</v>
      </c>
      <c r="V72" s="198">
        <v>980.64</v>
      </c>
      <c r="W72" s="198"/>
      <c r="X72" s="198"/>
      <c r="Y72" s="211">
        <f>VLOOKUP(B:B,[1]查询时间段分门店销售明细!$B$1:$X$65536,23,0)</f>
        <v>16861.6</v>
      </c>
      <c r="Z72" s="198"/>
      <c r="AA72" s="198">
        <v>2101.68</v>
      </c>
      <c r="AB72" s="198">
        <v>2311.848</v>
      </c>
      <c r="AC72" s="198">
        <v>2522.016</v>
      </c>
      <c r="AD72" s="198"/>
      <c r="AE72" s="198"/>
      <c r="AF72" s="198">
        <v>24993.036</v>
      </c>
      <c r="AG72" s="198">
        <v>27492.3396</v>
      </c>
      <c r="AH72" s="198">
        <v>29991.6432</v>
      </c>
      <c r="AI72" s="198"/>
      <c r="AJ72" s="198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8">
        <v>68</v>
      </c>
      <c r="B73" s="7">
        <v>733</v>
      </c>
      <c r="C73" s="198" t="s">
        <v>89</v>
      </c>
      <c r="D73" s="198" t="s">
        <v>73</v>
      </c>
      <c r="E73" s="9">
        <v>2</v>
      </c>
      <c r="F73" s="9">
        <v>3</v>
      </c>
      <c r="G73" s="9">
        <v>4</v>
      </c>
      <c r="H73" s="187"/>
      <c r="I73" s="9"/>
      <c r="J73" s="204">
        <v>1158</v>
      </c>
      <c r="K73" s="205">
        <v>1273.8</v>
      </c>
      <c r="L73" s="205">
        <v>1389.6</v>
      </c>
      <c r="M73" s="205"/>
      <c r="N73" s="204"/>
      <c r="O73" s="9">
        <v>55</v>
      </c>
      <c r="P73" s="206">
        <v>61</v>
      </c>
      <c r="Q73" s="206">
        <v>66</v>
      </c>
      <c r="R73" s="186"/>
      <c r="S73" s="210"/>
      <c r="T73" s="198">
        <v>295.2</v>
      </c>
      <c r="U73" s="198">
        <v>324.72</v>
      </c>
      <c r="V73" s="198">
        <v>354.24</v>
      </c>
      <c r="W73" s="198"/>
      <c r="X73" s="198"/>
      <c r="Y73" s="211">
        <f>VLOOKUP(B:B,[1]查询时间段分门店销售明细!$B$1:$X$65536,23,0)</f>
        <v>7630.5</v>
      </c>
      <c r="Z73" s="198"/>
      <c r="AA73" s="198">
        <v>989.28</v>
      </c>
      <c r="AB73" s="198">
        <v>1088.208</v>
      </c>
      <c r="AC73" s="198">
        <v>1187.136</v>
      </c>
      <c r="AD73" s="198"/>
      <c r="AE73" s="198"/>
      <c r="AF73" s="198">
        <v>6048.9</v>
      </c>
      <c r="AG73" s="198">
        <v>6653.79</v>
      </c>
      <c r="AH73" s="198">
        <v>7258.68</v>
      </c>
      <c r="AI73" s="198"/>
      <c r="AJ73" s="198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8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4">
        <v>3418</v>
      </c>
      <c r="K74" s="205">
        <v>3759.8</v>
      </c>
      <c r="L74" s="205">
        <v>4101.6</v>
      </c>
      <c r="M74" s="205"/>
      <c r="N74" s="204"/>
      <c r="O74" s="9">
        <v>241</v>
      </c>
      <c r="P74" s="206">
        <v>265</v>
      </c>
      <c r="Q74" s="206">
        <v>292</v>
      </c>
      <c r="R74" s="186"/>
      <c r="S74" s="210"/>
      <c r="T74" s="198">
        <v>819</v>
      </c>
      <c r="U74" s="198">
        <v>900.9</v>
      </c>
      <c r="V74" s="198">
        <v>982.8</v>
      </c>
      <c r="W74" s="198"/>
      <c r="X74" s="198"/>
      <c r="Y74" s="211">
        <f>VLOOKUP(B:B,[1]查询时间段分门店销售明细!$B$1:$X$65536,23,0)</f>
        <v>4252.79</v>
      </c>
      <c r="Z74" s="198"/>
      <c r="AA74" s="198">
        <v>2921.6</v>
      </c>
      <c r="AB74" s="198">
        <v>3213.76</v>
      </c>
      <c r="AC74" s="198">
        <v>3505.92</v>
      </c>
      <c r="AD74" s="198"/>
      <c r="AE74" s="198"/>
      <c r="AF74" s="198">
        <v>41004</v>
      </c>
      <c r="AG74" s="198">
        <v>44284.32</v>
      </c>
      <c r="AH74" s="198">
        <v>47827.0656</v>
      </c>
      <c r="AI74" s="198"/>
      <c r="AJ74" s="198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</row>
    <row r="75" s="176" customFormat="1" customHeight="1" spans="1:142">
      <c r="A75" s="198">
        <v>70</v>
      </c>
      <c r="B75" s="7">
        <v>753</v>
      </c>
      <c r="C75" s="198" t="s">
        <v>91</v>
      </c>
      <c r="D75" s="79" t="s">
        <v>73</v>
      </c>
      <c r="E75" s="200">
        <v>1</v>
      </c>
      <c r="F75" s="200">
        <v>2</v>
      </c>
      <c r="G75" s="200">
        <v>3</v>
      </c>
      <c r="H75" s="200"/>
      <c r="I75" s="200"/>
      <c r="J75" s="200">
        <v>517</v>
      </c>
      <c r="K75" s="200">
        <v>568.7</v>
      </c>
      <c r="L75" s="200">
        <v>620.4</v>
      </c>
      <c r="M75" s="200"/>
      <c r="N75" s="200"/>
      <c r="O75" s="200">
        <v>23</v>
      </c>
      <c r="P75" s="200">
        <v>25</v>
      </c>
      <c r="Q75" s="200">
        <v>28</v>
      </c>
      <c r="R75" s="200"/>
      <c r="S75" s="200"/>
      <c r="T75" s="198">
        <v>180</v>
      </c>
      <c r="U75" s="198">
        <v>198</v>
      </c>
      <c r="V75" s="198">
        <v>216</v>
      </c>
      <c r="W75" s="198"/>
      <c r="X75" s="198"/>
      <c r="Y75" s="211">
        <v>1500</v>
      </c>
      <c r="Z75" s="198"/>
      <c r="AA75" s="198">
        <v>501.84</v>
      </c>
      <c r="AB75" s="198">
        <v>552.024</v>
      </c>
      <c r="AC75" s="198">
        <v>602.208</v>
      </c>
      <c r="AD75" s="198"/>
      <c r="AE75" s="198"/>
      <c r="AF75" s="198">
        <v>3281.54976</v>
      </c>
      <c r="AG75" s="198">
        <v>3609.704736</v>
      </c>
      <c r="AH75" s="198">
        <v>3937.859712</v>
      </c>
      <c r="AI75" s="198"/>
      <c r="AJ75" s="198"/>
      <c r="EH75" s="4"/>
      <c r="EI75" s="4"/>
      <c r="EJ75" s="4"/>
      <c r="EK75" s="4"/>
      <c r="EL75" s="4"/>
    </row>
    <row r="76" s="177" customFormat="1" customHeight="1" spans="1:142">
      <c r="A76" s="198">
        <v>71</v>
      </c>
      <c r="B76" s="7">
        <v>103639</v>
      </c>
      <c r="C76" s="198" t="s">
        <v>92</v>
      </c>
      <c r="D76" s="79" t="s">
        <v>73</v>
      </c>
      <c r="E76" s="9"/>
      <c r="F76" s="9"/>
      <c r="G76" s="9"/>
      <c r="H76" s="187"/>
      <c r="I76" s="9"/>
      <c r="J76" s="204"/>
      <c r="K76" s="205"/>
      <c r="L76" s="205"/>
      <c r="M76" s="205"/>
      <c r="N76" s="204"/>
      <c r="O76" s="9"/>
      <c r="P76" s="206"/>
      <c r="Q76" s="206"/>
      <c r="R76" s="186"/>
      <c r="S76" s="210"/>
      <c r="T76" s="198"/>
      <c r="U76" s="198"/>
      <c r="V76" s="198"/>
      <c r="W76" s="198"/>
      <c r="X76" s="198"/>
      <c r="Y76" s="211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7">
        <f>SUM(E57:E76)</f>
        <v>49</v>
      </c>
      <c r="F77" s="197">
        <f t="shared" ref="F77:AI77" si="3">SUM(F57:F76)</f>
        <v>68</v>
      </c>
      <c r="G77" s="197">
        <f t="shared" si="3"/>
        <v>87</v>
      </c>
      <c r="H77" s="197">
        <f t="shared" si="3"/>
        <v>0</v>
      </c>
      <c r="I77" s="197">
        <f t="shared" si="3"/>
        <v>0</v>
      </c>
      <c r="J77" s="197">
        <f t="shared" si="3"/>
        <v>46455</v>
      </c>
      <c r="K77" s="197">
        <f t="shared" si="3"/>
        <v>51100.5</v>
      </c>
      <c r="L77" s="197">
        <f t="shared" si="3"/>
        <v>55746</v>
      </c>
      <c r="M77" s="197">
        <f t="shared" si="3"/>
        <v>0</v>
      </c>
      <c r="N77" s="197">
        <f t="shared" si="3"/>
        <v>0</v>
      </c>
      <c r="O77" s="197">
        <f t="shared" si="3"/>
        <v>2351</v>
      </c>
      <c r="P77" s="197">
        <f t="shared" si="3"/>
        <v>2586</v>
      </c>
      <c r="Q77" s="197">
        <f t="shared" si="3"/>
        <v>2827</v>
      </c>
      <c r="R77" s="197">
        <f t="shared" si="3"/>
        <v>0</v>
      </c>
      <c r="S77" s="197">
        <f t="shared" si="3"/>
        <v>0</v>
      </c>
      <c r="T77" s="197">
        <f t="shared" si="3"/>
        <v>12372.3</v>
      </c>
      <c r="U77" s="197">
        <f t="shared" si="3"/>
        <v>13609.53</v>
      </c>
      <c r="V77" s="197">
        <f t="shared" si="3"/>
        <v>14846.76</v>
      </c>
      <c r="W77" s="197">
        <f t="shared" si="3"/>
        <v>0</v>
      </c>
      <c r="X77" s="197">
        <f t="shared" si="3"/>
        <v>0</v>
      </c>
      <c r="Y77" s="197">
        <f>SUM(Y57:Y76)</f>
        <v>131039.85</v>
      </c>
      <c r="Z77" s="197">
        <f>SUM(Z57:Z76)</f>
        <v>0</v>
      </c>
      <c r="AA77" s="197">
        <f>SUM(AA57:AA76)</f>
        <v>35933.6</v>
      </c>
      <c r="AB77" s="197">
        <f>SUM(AB57:AB76)</f>
        <v>39526.96</v>
      </c>
      <c r="AC77" s="197">
        <f>SUM(AC57:AC76)</f>
        <v>43120.32</v>
      </c>
      <c r="AD77" s="197">
        <f>SUM(AD57:AD76)</f>
        <v>0</v>
      </c>
      <c r="AE77" s="197">
        <f>SUM(AE57:AE76)</f>
        <v>0</v>
      </c>
      <c r="AF77" s="197">
        <f>SUM(AF57:AF76)</f>
        <v>332634.78576</v>
      </c>
      <c r="AG77" s="197">
        <f>SUM(AG57:AG76)</f>
        <v>365078.184336</v>
      </c>
      <c r="AH77" s="218">
        <f>SUM(AH57:AH76)</f>
        <v>397784.008512</v>
      </c>
      <c r="AI77" s="197">
        <f>SUM(AI57:AI76)</f>
        <v>0</v>
      </c>
      <c r="AJ77" s="197">
        <f>SUM(AJ57:AJ76)</f>
        <v>0</v>
      </c>
      <c r="EH77" s="179"/>
      <c r="EI77" s="179"/>
      <c r="EJ77" s="179"/>
      <c r="EK77" s="179"/>
      <c r="EL77" s="179"/>
    </row>
    <row r="78" s="178" customFormat="1" customHeight="1" spans="1:187">
      <c r="A78" s="226">
        <v>72</v>
      </c>
      <c r="B78" s="227">
        <v>307</v>
      </c>
      <c r="C78" s="226" t="s">
        <v>93</v>
      </c>
      <c r="D78" s="226" t="s">
        <v>94</v>
      </c>
      <c r="E78" s="228">
        <v>56</v>
      </c>
      <c r="F78" s="228">
        <v>62</v>
      </c>
      <c r="G78" s="228">
        <v>70</v>
      </c>
      <c r="H78" s="229"/>
      <c r="I78" s="228"/>
      <c r="J78" s="230">
        <v>29148</v>
      </c>
      <c r="K78" s="231">
        <f>J78*1.1</f>
        <v>32062.8</v>
      </c>
      <c r="L78" s="231">
        <f>J78*1.2</f>
        <v>34977.6</v>
      </c>
      <c r="M78" s="229"/>
      <c r="N78" s="229"/>
      <c r="O78" s="232">
        <v>580</v>
      </c>
      <c r="P78" s="232">
        <v>638</v>
      </c>
      <c r="Q78" s="232">
        <v>696</v>
      </c>
      <c r="R78" s="234"/>
      <c r="S78" s="234"/>
      <c r="T78" s="235">
        <v>3305.7</v>
      </c>
      <c r="U78" s="235">
        <f>T78*1.1</f>
        <v>3636.27</v>
      </c>
      <c r="V78" s="235">
        <f>T78*1.2</f>
        <v>3966.84</v>
      </c>
      <c r="W78" s="234"/>
      <c r="X78" s="234"/>
      <c r="Y78" s="211">
        <f>VLOOKUP(B:B,[1]查询时间段分门店销售明细!$B$1:$X$65536,23,0)</f>
        <v>38104.99</v>
      </c>
      <c r="Z78" s="235"/>
      <c r="AA78" s="232">
        <v>16830.72</v>
      </c>
      <c r="AB78" s="228">
        <f>AA78*1.1</f>
        <v>18513.792</v>
      </c>
      <c r="AC78" s="228">
        <f>AA78*1.2</f>
        <v>20196.864</v>
      </c>
      <c r="AD78" s="228"/>
      <c r="AE78" s="232"/>
      <c r="AF78" s="231">
        <v>160787.7</v>
      </c>
      <c r="AG78" s="237">
        <f>AF78*1.1</f>
        <v>176866.47</v>
      </c>
      <c r="AH78" s="238">
        <f>AF78*1.2</f>
        <v>192945.24</v>
      </c>
      <c r="AI78" s="231"/>
      <c r="AJ78" s="231"/>
      <c r="AK78" s="239"/>
      <c r="AL78" s="239"/>
      <c r="AM78" s="239"/>
      <c r="AN78" s="239"/>
      <c r="AO78" s="239"/>
      <c r="AP78" s="239"/>
      <c r="AQ78" s="239"/>
      <c r="AR78" s="239"/>
      <c r="AS78" s="239"/>
      <c r="AT78" s="239"/>
      <c r="AU78" s="239"/>
      <c r="AV78" s="239"/>
      <c r="AW78" s="239"/>
      <c r="AX78" s="239"/>
      <c r="AY78" s="239"/>
      <c r="AZ78" s="239"/>
      <c r="BA78" s="239"/>
      <c r="BB78" s="239"/>
      <c r="BC78" s="239"/>
      <c r="BD78" s="239"/>
      <c r="BE78" s="239"/>
      <c r="BF78" s="239"/>
      <c r="BG78" s="239"/>
      <c r="BH78" s="239"/>
      <c r="BI78" s="239"/>
      <c r="BJ78" s="239"/>
      <c r="BK78" s="239"/>
      <c r="BL78" s="239"/>
      <c r="BM78" s="239"/>
      <c r="BN78" s="239"/>
      <c r="BO78" s="239"/>
      <c r="BP78" s="239"/>
      <c r="BQ78" s="239"/>
      <c r="BR78" s="239"/>
      <c r="BS78" s="239"/>
      <c r="BT78" s="239"/>
      <c r="BU78" s="239"/>
      <c r="BV78" s="239"/>
      <c r="BW78" s="239"/>
      <c r="BX78" s="239"/>
      <c r="BY78" s="239"/>
      <c r="BZ78" s="239"/>
      <c r="CA78" s="239"/>
      <c r="CB78" s="239"/>
      <c r="CC78" s="239"/>
      <c r="CD78" s="239"/>
      <c r="CE78" s="239"/>
      <c r="CF78" s="239"/>
      <c r="CG78" s="239"/>
      <c r="CH78" s="239"/>
      <c r="CI78" s="239"/>
      <c r="CJ78" s="239"/>
      <c r="CK78" s="239"/>
      <c r="CL78" s="239"/>
      <c r="CM78" s="239"/>
      <c r="CN78" s="239"/>
      <c r="CO78" s="239"/>
      <c r="CP78" s="239"/>
      <c r="CQ78" s="239"/>
      <c r="CR78" s="239"/>
      <c r="CS78" s="239"/>
      <c r="CT78" s="239"/>
      <c r="CU78" s="239"/>
      <c r="CV78" s="239"/>
      <c r="CW78" s="239"/>
      <c r="CX78" s="239"/>
      <c r="CY78" s="239"/>
      <c r="CZ78" s="239"/>
      <c r="DA78" s="239"/>
      <c r="DB78" s="239"/>
      <c r="DC78" s="239"/>
      <c r="DD78" s="239"/>
      <c r="DE78" s="239"/>
      <c r="DF78" s="239"/>
      <c r="DG78" s="239"/>
      <c r="DH78" s="239"/>
      <c r="DI78" s="239"/>
      <c r="DJ78" s="239"/>
      <c r="DK78" s="239"/>
      <c r="DL78" s="239"/>
      <c r="DM78" s="239"/>
      <c r="DN78" s="239"/>
      <c r="DO78" s="239"/>
      <c r="DP78" s="239"/>
      <c r="DQ78" s="239"/>
      <c r="DR78" s="239"/>
      <c r="DS78" s="239"/>
      <c r="DT78" s="239"/>
      <c r="DU78" s="239"/>
      <c r="DV78" s="239"/>
      <c r="DW78" s="239"/>
      <c r="DX78" s="239"/>
      <c r="DY78" s="239"/>
      <c r="DZ78" s="239"/>
      <c r="EA78" s="239"/>
      <c r="EB78" s="239"/>
      <c r="EC78" s="239"/>
      <c r="ED78" s="239"/>
      <c r="EE78" s="239"/>
      <c r="EF78" s="239"/>
      <c r="EG78" s="239"/>
      <c r="EH78" s="239"/>
      <c r="EI78" s="239"/>
      <c r="EJ78" s="239"/>
      <c r="EK78" s="239"/>
      <c r="EL78" s="239"/>
      <c r="EM78" s="239"/>
      <c r="EN78" s="239"/>
      <c r="EO78" s="239"/>
      <c r="EP78" s="239"/>
      <c r="EQ78" s="239"/>
      <c r="ER78" s="239"/>
      <c r="ES78" s="239"/>
      <c r="ET78" s="239"/>
      <c r="EU78" s="239"/>
      <c r="EV78" s="239"/>
      <c r="EW78" s="239"/>
      <c r="EX78" s="239"/>
      <c r="EY78" s="239"/>
      <c r="EZ78" s="239"/>
      <c r="FA78" s="239"/>
      <c r="FB78" s="239"/>
      <c r="FC78" s="239"/>
      <c r="FD78" s="239"/>
      <c r="FE78" s="239"/>
      <c r="FF78" s="239"/>
      <c r="FG78" s="239"/>
      <c r="FH78" s="239"/>
      <c r="FI78" s="239"/>
      <c r="FJ78" s="239"/>
      <c r="FK78" s="239"/>
      <c r="FL78" s="239"/>
      <c r="FM78" s="239"/>
      <c r="FN78" s="239"/>
      <c r="FO78" s="239"/>
      <c r="FP78" s="239"/>
      <c r="FQ78" s="239"/>
      <c r="FR78" s="239"/>
      <c r="FS78" s="239"/>
      <c r="FT78" s="239"/>
      <c r="FU78" s="239"/>
      <c r="FV78" s="239"/>
      <c r="FW78" s="239"/>
      <c r="FX78" s="239"/>
      <c r="FY78" s="239"/>
      <c r="FZ78" s="239"/>
      <c r="GA78" s="242"/>
      <c r="GB78" s="242"/>
      <c r="GC78" s="242"/>
      <c r="GD78" s="242"/>
      <c r="GE78" s="242"/>
    </row>
    <row r="79" s="172" customFormat="1" ht="12.95" customHeight="1" spans="1:200">
      <c r="A79" s="181"/>
      <c r="B79" s="25"/>
      <c r="C79" s="181"/>
      <c r="D79" s="181" t="s">
        <v>94</v>
      </c>
      <c r="E79" s="201">
        <f>SUM(E78:E78)</f>
        <v>56</v>
      </c>
      <c r="F79" s="201">
        <f t="shared" ref="F79:AI79" si="4">SUM(F78:F78)</f>
        <v>62</v>
      </c>
      <c r="G79" s="201">
        <f t="shared" si="4"/>
        <v>70</v>
      </c>
      <c r="H79" s="201">
        <f t="shared" si="4"/>
        <v>0</v>
      </c>
      <c r="I79" s="201">
        <f t="shared" si="4"/>
        <v>0</v>
      </c>
      <c r="J79" s="201">
        <f t="shared" si="4"/>
        <v>29148</v>
      </c>
      <c r="K79" s="201">
        <f t="shared" si="4"/>
        <v>32062.8</v>
      </c>
      <c r="L79" s="201">
        <f t="shared" si="4"/>
        <v>34977.6</v>
      </c>
      <c r="M79" s="201">
        <f t="shared" si="4"/>
        <v>0</v>
      </c>
      <c r="N79" s="201">
        <f t="shared" si="4"/>
        <v>0</v>
      </c>
      <c r="O79" s="201">
        <f t="shared" si="4"/>
        <v>580</v>
      </c>
      <c r="P79" s="201">
        <f t="shared" si="4"/>
        <v>638</v>
      </c>
      <c r="Q79" s="201">
        <f t="shared" si="4"/>
        <v>696</v>
      </c>
      <c r="R79" s="201">
        <f t="shared" si="4"/>
        <v>0</v>
      </c>
      <c r="S79" s="201">
        <f t="shared" si="4"/>
        <v>0</v>
      </c>
      <c r="T79" s="201">
        <f t="shared" si="4"/>
        <v>3305.7</v>
      </c>
      <c r="U79" s="201">
        <f t="shared" si="4"/>
        <v>3636.27</v>
      </c>
      <c r="V79" s="201">
        <f t="shared" si="4"/>
        <v>3966.84</v>
      </c>
      <c r="W79" s="201">
        <f t="shared" si="4"/>
        <v>0</v>
      </c>
      <c r="X79" s="201">
        <f t="shared" si="4"/>
        <v>0</v>
      </c>
      <c r="Y79" s="201">
        <f>SUM(Y78:Y78)</f>
        <v>38104.99</v>
      </c>
      <c r="Z79" s="201">
        <f>SUM(Z78:Z78)</f>
        <v>0</v>
      </c>
      <c r="AA79" s="201">
        <f>SUM(AA78:AA78)</f>
        <v>16830.72</v>
      </c>
      <c r="AB79" s="201">
        <f>SUM(AB78:AB78)</f>
        <v>18513.792</v>
      </c>
      <c r="AC79" s="201">
        <f>SUM(AC78:AC78)</f>
        <v>20196.864</v>
      </c>
      <c r="AD79" s="201">
        <f>SUM(AD78:AD78)</f>
        <v>0</v>
      </c>
      <c r="AE79" s="201">
        <f>SUM(AE78:AE78)</f>
        <v>0</v>
      </c>
      <c r="AF79" s="201">
        <f>SUM(AF78:AF78)</f>
        <v>160787.7</v>
      </c>
      <c r="AG79" s="201">
        <f>SUM(AG78:AG78)</f>
        <v>176866.47</v>
      </c>
      <c r="AH79" s="219">
        <f>SUM(AH78:AH78)</f>
        <v>192945.24</v>
      </c>
      <c r="AI79" s="201">
        <f>SUM(AI78:AI78)</f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8">
        <v>73</v>
      </c>
      <c r="B80" s="7">
        <v>343</v>
      </c>
      <c r="C80" s="198" t="s">
        <v>95</v>
      </c>
      <c r="D80" s="198" t="s">
        <v>96</v>
      </c>
      <c r="E80" s="9">
        <v>5</v>
      </c>
      <c r="F80" s="9">
        <v>6</v>
      </c>
      <c r="G80" s="9">
        <v>7</v>
      </c>
      <c r="H80" s="187"/>
      <c r="I80" s="9"/>
      <c r="J80" s="204">
        <v>13042</v>
      </c>
      <c r="K80" s="205">
        <v>14346.2</v>
      </c>
      <c r="L80" s="205">
        <v>15650.4</v>
      </c>
      <c r="M80" s="205"/>
      <c r="N80" s="204"/>
      <c r="O80" s="9">
        <v>246</v>
      </c>
      <c r="P80" s="206">
        <v>271</v>
      </c>
      <c r="Q80" s="206">
        <v>295</v>
      </c>
      <c r="R80" s="186"/>
      <c r="S80" s="210"/>
      <c r="T80" s="198">
        <v>1188</v>
      </c>
      <c r="U80" s="198">
        <v>1306.8</v>
      </c>
      <c r="V80" s="198">
        <v>1425.6</v>
      </c>
      <c r="W80" s="198"/>
      <c r="X80" s="198"/>
      <c r="Y80" s="211">
        <f>VLOOKUP(B:B,[1]查询时间段分门店销售明细!$B$1:$X$65536,23,0)</f>
        <v>9807.77</v>
      </c>
      <c r="Z80" s="198"/>
      <c r="AA80" s="198">
        <v>4780.8</v>
      </c>
      <c r="AB80" s="198">
        <v>5258.88</v>
      </c>
      <c r="AC80" s="198">
        <v>5736.96</v>
      </c>
      <c r="AD80" s="198"/>
      <c r="AE80" s="198"/>
      <c r="AF80" s="198">
        <v>57716.1</v>
      </c>
      <c r="AG80" s="198">
        <v>63487.71</v>
      </c>
      <c r="AH80" s="198">
        <v>69259.32</v>
      </c>
      <c r="AI80" s="198"/>
      <c r="AJ80" s="198"/>
    </row>
    <row r="81" s="176" customFormat="1" ht="12.95" customHeight="1" spans="1:173">
      <c r="A81" s="198">
        <v>74</v>
      </c>
      <c r="B81" s="7">
        <v>357</v>
      </c>
      <c r="C81" s="198" t="s">
        <v>97</v>
      </c>
      <c r="D81" s="198" t="s">
        <v>96</v>
      </c>
      <c r="E81" s="9">
        <v>3</v>
      </c>
      <c r="F81" s="9">
        <v>4</v>
      </c>
      <c r="G81" s="9">
        <v>5</v>
      </c>
      <c r="H81" s="187"/>
      <c r="I81" s="9"/>
      <c r="J81" s="204">
        <v>2452</v>
      </c>
      <c r="K81" s="205">
        <v>2697.2</v>
      </c>
      <c r="L81" s="205">
        <v>2942.4</v>
      </c>
      <c r="M81" s="205"/>
      <c r="N81" s="204"/>
      <c r="O81" s="9">
        <v>130</v>
      </c>
      <c r="P81" s="206">
        <v>143</v>
      </c>
      <c r="Q81" s="206">
        <v>156</v>
      </c>
      <c r="R81" s="186"/>
      <c r="S81" s="210"/>
      <c r="T81" s="198">
        <v>532.8</v>
      </c>
      <c r="U81" s="198">
        <v>586.08</v>
      </c>
      <c r="V81" s="198">
        <v>639.36</v>
      </c>
      <c r="W81" s="198"/>
      <c r="X81" s="198"/>
      <c r="Y81" s="211">
        <f>VLOOKUP(B:B,[1]查询时间段分门店销售明细!$B$1:$X$65536,23,0)</f>
        <v>11537.82</v>
      </c>
      <c r="Z81" s="198"/>
      <c r="AA81" s="198">
        <v>1818</v>
      </c>
      <c r="AB81" s="198">
        <v>1999.8</v>
      </c>
      <c r="AC81" s="198">
        <v>2181.6</v>
      </c>
      <c r="AD81" s="198"/>
      <c r="AE81" s="198"/>
      <c r="AF81" s="198">
        <v>17032.5</v>
      </c>
      <c r="AG81" s="198">
        <v>18735.75</v>
      </c>
      <c r="AH81" s="198">
        <v>20439</v>
      </c>
      <c r="AI81" s="198"/>
      <c r="AJ81" s="198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8">
        <v>75</v>
      </c>
      <c r="B82" s="7">
        <v>359</v>
      </c>
      <c r="C82" s="198" t="s">
        <v>98</v>
      </c>
      <c r="D82" s="198" t="s">
        <v>96</v>
      </c>
      <c r="E82" s="9">
        <v>2</v>
      </c>
      <c r="F82" s="9">
        <v>3</v>
      </c>
      <c r="G82" s="9">
        <v>4</v>
      </c>
      <c r="H82" s="187"/>
      <c r="I82" s="9"/>
      <c r="J82" s="204">
        <v>1826</v>
      </c>
      <c r="K82" s="205">
        <v>2008.6</v>
      </c>
      <c r="L82" s="205">
        <v>2191.2</v>
      </c>
      <c r="M82" s="205"/>
      <c r="N82" s="204"/>
      <c r="O82" s="9">
        <v>136</v>
      </c>
      <c r="P82" s="206">
        <v>150</v>
      </c>
      <c r="Q82" s="206">
        <v>163</v>
      </c>
      <c r="R82" s="186"/>
      <c r="S82" s="210"/>
      <c r="T82" s="198">
        <v>720</v>
      </c>
      <c r="U82" s="198">
        <v>792</v>
      </c>
      <c r="V82" s="198">
        <v>864</v>
      </c>
      <c r="W82" s="198"/>
      <c r="X82" s="198"/>
      <c r="Y82" s="211">
        <f>VLOOKUP(B:B,[1]查询时间段分门店销售明细!$B$1:$X$65536,23,0)</f>
        <v>5186.34</v>
      </c>
      <c r="Z82" s="198"/>
      <c r="AA82" s="198">
        <v>2187.36</v>
      </c>
      <c r="AB82" s="198">
        <v>2406.096</v>
      </c>
      <c r="AC82" s="198">
        <v>2624.832</v>
      </c>
      <c r="AD82" s="198"/>
      <c r="AE82" s="198"/>
      <c r="AF82" s="198">
        <v>16254.756</v>
      </c>
      <c r="AG82" s="198">
        <v>17880.2316</v>
      </c>
      <c r="AH82" s="198">
        <v>19505.7072</v>
      </c>
      <c r="AI82" s="198"/>
      <c r="AJ82" s="198"/>
    </row>
    <row r="83" s="176" customFormat="1" ht="14.25" spans="1:173">
      <c r="A83" s="198">
        <v>76</v>
      </c>
      <c r="B83" s="7">
        <v>365</v>
      </c>
      <c r="C83" s="198" t="s">
        <v>99</v>
      </c>
      <c r="D83" s="198" t="s">
        <v>96</v>
      </c>
      <c r="E83" s="9">
        <v>5</v>
      </c>
      <c r="F83" s="9">
        <v>6</v>
      </c>
      <c r="G83" s="9">
        <v>7</v>
      </c>
      <c r="H83" s="187"/>
      <c r="I83" s="9"/>
      <c r="J83" s="204">
        <v>2433</v>
      </c>
      <c r="K83" s="205">
        <v>2676.3</v>
      </c>
      <c r="L83" s="205">
        <v>2919.6</v>
      </c>
      <c r="M83" s="205"/>
      <c r="N83" s="204"/>
      <c r="O83" s="9">
        <v>146</v>
      </c>
      <c r="P83" s="206">
        <v>161</v>
      </c>
      <c r="Q83" s="206">
        <v>175</v>
      </c>
      <c r="R83" s="186"/>
      <c r="S83" s="210"/>
      <c r="T83" s="198">
        <v>736.2</v>
      </c>
      <c r="U83" s="198">
        <v>809.82</v>
      </c>
      <c r="V83" s="198">
        <v>883.44</v>
      </c>
      <c r="W83" s="198"/>
      <c r="X83" s="198"/>
      <c r="Y83" s="211">
        <f>VLOOKUP(B:B,[1]查询时间段分门店销售明细!$B$1:$X$65536,23,0)</f>
        <v>5070.03</v>
      </c>
      <c r="Z83" s="198"/>
      <c r="AA83" s="198">
        <v>2524.32</v>
      </c>
      <c r="AB83" s="198">
        <v>2776.752</v>
      </c>
      <c r="AC83" s="198">
        <v>3029.184</v>
      </c>
      <c r="AD83" s="198"/>
      <c r="AE83" s="198"/>
      <c r="AF83" s="198">
        <v>22463.1</v>
      </c>
      <c r="AG83" s="198">
        <v>24709.41</v>
      </c>
      <c r="AH83" s="198">
        <v>26955.72</v>
      </c>
      <c r="AI83" s="198"/>
      <c r="AJ83" s="198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8">
        <v>77</v>
      </c>
      <c r="B84" s="7">
        <v>379</v>
      </c>
      <c r="C84" s="198" t="s">
        <v>100</v>
      </c>
      <c r="D84" s="198" t="s">
        <v>96</v>
      </c>
      <c r="E84" s="9">
        <v>4</v>
      </c>
      <c r="F84" s="9">
        <v>5</v>
      </c>
      <c r="G84" s="9">
        <v>6</v>
      </c>
      <c r="H84" s="187"/>
      <c r="I84" s="9"/>
      <c r="J84" s="204">
        <v>2095</v>
      </c>
      <c r="K84" s="205">
        <v>2304.5</v>
      </c>
      <c r="L84" s="205">
        <v>2514</v>
      </c>
      <c r="M84" s="205"/>
      <c r="N84" s="204"/>
      <c r="O84" s="9">
        <v>95</v>
      </c>
      <c r="P84" s="206">
        <v>105</v>
      </c>
      <c r="Q84" s="206">
        <v>114</v>
      </c>
      <c r="R84" s="186"/>
      <c r="S84" s="210"/>
      <c r="T84" s="198">
        <v>537.3</v>
      </c>
      <c r="U84" s="198">
        <v>591.03</v>
      </c>
      <c r="V84" s="198">
        <v>644.76</v>
      </c>
      <c r="W84" s="198"/>
      <c r="X84" s="198"/>
      <c r="Y84" s="211">
        <f>VLOOKUP(B:B,[1]查询时间段分门店销售明细!$B$1:$X$65536,23,0)</f>
        <v>6056.59</v>
      </c>
      <c r="Z84" s="198"/>
      <c r="AA84" s="198">
        <v>1679.76</v>
      </c>
      <c r="AB84" s="198">
        <v>1847.736</v>
      </c>
      <c r="AC84" s="198">
        <v>2015.712</v>
      </c>
      <c r="AD84" s="198"/>
      <c r="AE84" s="198"/>
      <c r="AF84" s="198">
        <v>10587.6</v>
      </c>
      <c r="AG84" s="198">
        <v>11646.36</v>
      </c>
      <c r="AH84" s="198">
        <v>12705.12</v>
      </c>
      <c r="AI84" s="198"/>
      <c r="AJ84" s="198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8">
        <v>78</v>
      </c>
      <c r="B85" s="7">
        <v>513</v>
      </c>
      <c r="C85" s="198" t="s">
        <v>101</v>
      </c>
      <c r="D85" s="198" t="s">
        <v>96</v>
      </c>
      <c r="E85" s="9">
        <v>4</v>
      </c>
      <c r="F85" s="9">
        <v>5</v>
      </c>
      <c r="G85" s="9">
        <v>6</v>
      </c>
      <c r="H85" s="187"/>
      <c r="I85" s="9"/>
      <c r="J85" s="204">
        <v>2359</v>
      </c>
      <c r="K85" s="205">
        <v>2594.9</v>
      </c>
      <c r="L85" s="205">
        <v>2830.8</v>
      </c>
      <c r="M85" s="205"/>
      <c r="N85" s="204"/>
      <c r="O85" s="9">
        <v>121</v>
      </c>
      <c r="P85" s="206">
        <v>133</v>
      </c>
      <c r="Q85" s="206">
        <v>145</v>
      </c>
      <c r="R85" s="186"/>
      <c r="S85" s="210"/>
      <c r="T85" s="198">
        <v>677.7</v>
      </c>
      <c r="U85" s="198">
        <v>745.47</v>
      </c>
      <c r="V85" s="198">
        <v>813.24</v>
      </c>
      <c r="W85" s="198"/>
      <c r="X85" s="198"/>
      <c r="Y85" s="211">
        <f>VLOOKUP(B:B,[1]查询时间段分门店销售明细!$B$1:$X$65536,23,0)</f>
        <v>4840.39</v>
      </c>
      <c r="Z85" s="198"/>
      <c r="AA85" s="198">
        <v>2070.72</v>
      </c>
      <c r="AB85" s="198">
        <v>2277.792</v>
      </c>
      <c r="AC85" s="198">
        <v>2484.864</v>
      </c>
      <c r="AD85" s="198"/>
      <c r="AE85" s="198"/>
      <c r="AF85" s="198">
        <v>16047.9</v>
      </c>
      <c r="AG85" s="198">
        <v>17652.69</v>
      </c>
      <c r="AH85" s="198">
        <v>19257.48</v>
      </c>
      <c r="AI85" s="198"/>
      <c r="AJ85" s="198"/>
    </row>
    <row r="86" s="176" customFormat="1" ht="12.95" customHeight="1" spans="1:201">
      <c r="A86" s="198">
        <v>79</v>
      </c>
      <c r="B86" s="7">
        <v>570</v>
      </c>
      <c r="C86" s="198" t="s">
        <v>102</v>
      </c>
      <c r="D86" s="198" t="s">
        <v>96</v>
      </c>
      <c r="E86" s="9">
        <v>2</v>
      </c>
      <c r="F86" s="9">
        <v>3</v>
      </c>
      <c r="G86" s="9">
        <v>4</v>
      </c>
      <c r="H86" s="187"/>
      <c r="I86" s="9"/>
      <c r="J86" s="204">
        <v>1535</v>
      </c>
      <c r="K86" s="205">
        <v>1688.5</v>
      </c>
      <c r="L86" s="205">
        <v>1842</v>
      </c>
      <c r="M86" s="205"/>
      <c r="N86" s="204"/>
      <c r="O86" s="9">
        <v>80</v>
      </c>
      <c r="P86" s="206">
        <v>88</v>
      </c>
      <c r="Q86" s="206">
        <v>96</v>
      </c>
      <c r="R86" s="186"/>
      <c r="S86" s="210"/>
      <c r="T86" s="198">
        <v>396.9</v>
      </c>
      <c r="U86" s="198">
        <v>436.59</v>
      </c>
      <c r="V86" s="198">
        <v>476.28</v>
      </c>
      <c r="W86" s="198"/>
      <c r="X86" s="198"/>
      <c r="Y86" s="211">
        <f>VLOOKUP(B:B,[1]查询时间段分门店销售明细!$B$1:$X$65536,23,0)</f>
        <v>3156.21</v>
      </c>
      <c r="Z86" s="198"/>
      <c r="AA86" s="198">
        <v>1195.2</v>
      </c>
      <c r="AB86" s="198">
        <v>1314.72</v>
      </c>
      <c r="AC86" s="198">
        <v>1434.24</v>
      </c>
      <c r="AD86" s="198"/>
      <c r="AE86" s="198"/>
      <c r="AF86" s="198">
        <v>9069.3</v>
      </c>
      <c r="AG86" s="198">
        <v>9976.23</v>
      </c>
      <c r="AH86" s="198">
        <v>10883.16</v>
      </c>
      <c r="AI86" s="198"/>
      <c r="AJ86" s="198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8">
        <v>80</v>
      </c>
      <c r="B87" s="7">
        <v>745</v>
      </c>
      <c r="C87" s="198" t="s">
        <v>103</v>
      </c>
      <c r="D87" s="198" t="s">
        <v>96</v>
      </c>
      <c r="E87" s="8">
        <v>2</v>
      </c>
      <c r="F87" s="9">
        <v>3</v>
      </c>
      <c r="G87" s="9">
        <v>4</v>
      </c>
      <c r="H87" s="187"/>
      <c r="I87" s="9"/>
      <c r="J87" s="204">
        <v>2263</v>
      </c>
      <c r="K87" s="205">
        <v>2489.3</v>
      </c>
      <c r="L87" s="205">
        <v>2715.6</v>
      </c>
      <c r="M87" s="205"/>
      <c r="N87" s="204"/>
      <c r="O87" s="9">
        <v>81</v>
      </c>
      <c r="P87" s="206">
        <v>89</v>
      </c>
      <c r="Q87" s="206">
        <v>97</v>
      </c>
      <c r="R87" s="186"/>
      <c r="S87" s="210"/>
      <c r="T87" s="198">
        <v>448.2</v>
      </c>
      <c r="U87" s="198">
        <v>493.02</v>
      </c>
      <c r="V87" s="198">
        <v>537.84</v>
      </c>
      <c r="W87" s="198"/>
      <c r="X87" s="198"/>
      <c r="Y87" s="211">
        <f>VLOOKUP(B:B,[1]查询时间段分门店销售明细!$B$1:$X$65536,23,0)</f>
        <v>2523.84</v>
      </c>
      <c r="Z87" s="198"/>
      <c r="AA87" s="198">
        <v>1342.08</v>
      </c>
      <c r="AB87" s="198">
        <v>1476.288</v>
      </c>
      <c r="AC87" s="198">
        <v>1610.496</v>
      </c>
      <c r="AD87" s="198"/>
      <c r="AE87" s="198"/>
      <c r="AF87" s="198">
        <v>14346.9</v>
      </c>
      <c r="AG87" s="198">
        <v>15781.59</v>
      </c>
      <c r="AH87" s="198">
        <v>17216.28</v>
      </c>
      <c r="AI87" s="198"/>
      <c r="AJ87" s="198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8">
        <v>81</v>
      </c>
      <c r="B88" s="7">
        <v>582</v>
      </c>
      <c r="C88" s="198" t="s">
        <v>104</v>
      </c>
      <c r="D88" s="198" t="s">
        <v>96</v>
      </c>
      <c r="E88" s="9">
        <v>3</v>
      </c>
      <c r="F88" s="9">
        <v>4</v>
      </c>
      <c r="G88" s="9">
        <v>5</v>
      </c>
      <c r="H88" s="187"/>
      <c r="I88" s="9"/>
      <c r="J88" s="204">
        <v>3852</v>
      </c>
      <c r="K88" s="205">
        <v>4237.2</v>
      </c>
      <c r="L88" s="205">
        <v>4622.4</v>
      </c>
      <c r="M88" s="205"/>
      <c r="N88" s="204"/>
      <c r="O88" s="9">
        <v>223</v>
      </c>
      <c r="P88" s="206">
        <v>245</v>
      </c>
      <c r="Q88" s="206">
        <v>268</v>
      </c>
      <c r="R88" s="186"/>
      <c r="S88" s="210"/>
      <c r="T88" s="198">
        <v>1222.2</v>
      </c>
      <c r="U88" s="198">
        <v>1344.42</v>
      </c>
      <c r="V88" s="198">
        <v>1466.64</v>
      </c>
      <c r="W88" s="198"/>
      <c r="X88" s="198"/>
      <c r="Y88" s="211">
        <f>VLOOKUP(B:B,[1]查询时间段分门店销售明细!$B$1:$X$65536,23,0)</f>
        <v>5575.2</v>
      </c>
      <c r="Z88" s="198"/>
      <c r="AA88" s="198">
        <v>5752.8</v>
      </c>
      <c r="AB88" s="198">
        <v>6328.08</v>
      </c>
      <c r="AC88" s="198">
        <v>6903.36</v>
      </c>
      <c r="AD88" s="198"/>
      <c r="AE88" s="198"/>
      <c r="AF88" s="198">
        <v>43447.428</v>
      </c>
      <c r="AG88" s="198">
        <v>47792.1708</v>
      </c>
      <c r="AH88" s="198">
        <v>52136.9136</v>
      </c>
      <c r="AI88" s="198"/>
      <c r="AJ88" s="198"/>
    </row>
    <row r="89" s="176" customFormat="1" ht="12.95" customHeight="1" spans="1:36">
      <c r="A89" s="198">
        <v>82</v>
      </c>
      <c r="B89" s="7">
        <v>347</v>
      </c>
      <c r="C89" s="198" t="s">
        <v>105</v>
      </c>
      <c r="D89" s="198" t="s">
        <v>96</v>
      </c>
      <c r="E89" s="9">
        <v>2</v>
      </c>
      <c r="F89" s="9">
        <v>3</v>
      </c>
      <c r="G89" s="9">
        <v>4</v>
      </c>
      <c r="H89" s="187"/>
      <c r="I89" s="9"/>
      <c r="J89" s="204">
        <v>1907</v>
      </c>
      <c r="K89" s="205">
        <v>2097.7</v>
      </c>
      <c r="L89" s="205">
        <v>2288.4</v>
      </c>
      <c r="M89" s="205"/>
      <c r="N89" s="204"/>
      <c r="O89" s="9">
        <v>93</v>
      </c>
      <c r="P89" s="206">
        <v>102</v>
      </c>
      <c r="Q89" s="206">
        <v>112</v>
      </c>
      <c r="R89" s="186"/>
      <c r="S89" s="210"/>
      <c r="T89" s="198">
        <v>432</v>
      </c>
      <c r="U89" s="198">
        <v>475.2</v>
      </c>
      <c r="V89" s="198">
        <v>518.4</v>
      </c>
      <c r="W89" s="198"/>
      <c r="X89" s="198"/>
      <c r="Y89" s="211">
        <f>VLOOKUP(B:B,[1]查询时间段分门店销售明细!$B$1:$X$65536,23,0)</f>
        <v>2904.74</v>
      </c>
      <c r="Z89" s="198"/>
      <c r="AA89" s="198">
        <v>1415.52</v>
      </c>
      <c r="AB89" s="198">
        <v>1557.072</v>
      </c>
      <c r="AC89" s="198">
        <v>1698.624</v>
      </c>
      <c r="AD89" s="198"/>
      <c r="AE89" s="198"/>
      <c r="AF89" s="198">
        <v>15463.8</v>
      </c>
      <c r="AG89" s="198">
        <v>17010.18</v>
      </c>
      <c r="AH89" s="198">
        <v>18556.56</v>
      </c>
      <c r="AI89" s="198"/>
      <c r="AJ89" s="198"/>
    </row>
    <row r="90" s="176" customFormat="1" ht="12.95" customHeight="1" spans="1:173">
      <c r="A90" s="198">
        <v>83</v>
      </c>
      <c r="B90" s="7">
        <v>311</v>
      </c>
      <c r="C90" s="198" t="s">
        <v>106</v>
      </c>
      <c r="D90" s="198" t="s">
        <v>96</v>
      </c>
      <c r="E90" s="9">
        <v>2</v>
      </c>
      <c r="F90" s="9">
        <v>3</v>
      </c>
      <c r="G90" s="9">
        <v>4</v>
      </c>
      <c r="H90" s="187"/>
      <c r="I90" s="9"/>
      <c r="J90" s="204">
        <v>3042</v>
      </c>
      <c r="K90" s="205">
        <v>3346.2</v>
      </c>
      <c r="L90" s="205">
        <v>3650.4</v>
      </c>
      <c r="M90" s="205"/>
      <c r="N90" s="204"/>
      <c r="O90" s="9">
        <v>79</v>
      </c>
      <c r="P90" s="206">
        <v>87</v>
      </c>
      <c r="Q90" s="206">
        <v>95</v>
      </c>
      <c r="R90" s="186"/>
      <c r="S90" s="210"/>
      <c r="T90" s="198">
        <v>396.9</v>
      </c>
      <c r="U90" s="198">
        <v>436.59</v>
      </c>
      <c r="V90" s="198">
        <v>476.28</v>
      </c>
      <c r="W90" s="198"/>
      <c r="X90" s="198"/>
      <c r="Y90" s="211">
        <f>VLOOKUP(B:B,[1]查询时间段分门店销售明细!$B$1:$X$65536,23,0)</f>
        <v>18651.8</v>
      </c>
      <c r="Z90" s="198"/>
      <c r="AA90" s="198">
        <v>1719.36</v>
      </c>
      <c r="AB90" s="198">
        <v>1891.296</v>
      </c>
      <c r="AC90" s="198">
        <v>2063.232</v>
      </c>
      <c r="AD90" s="198"/>
      <c r="AE90" s="198"/>
      <c r="AF90" s="198">
        <v>7254.9</v>
      </c>
      <c r="AG90" s="198">
        <v>7980.39</v>
      </c>
      <c r="AH90" s="198">
        <v>8705.88</v>
      </c>
      <c r="AI90" s="198"/>
      <c r="AJ90" s="198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8">
        <v>84</v>
      </c>
      <c r="B91" s="7">
        <v>339</v>
      </c>
      <c r="C91" s="198" t="s">
        <v>107</v>
      </c>
      <c r="D91" s="198" t="s">
        <v>96</v>
      </c>
      <c r="E91" s="9">
        <v>2</v>
      </c>
      <c r="F91" s="9">
        <v>3</v>
      </c>
      <c r="G91" s="9">
        <v>4</v>
      </c>
      <c r="H91" s="187"/>
      <c r="I91" s="9"/>
      <c r="J91" s="204">
        <v>2842</v>
      </c>
      <c r="K91" s="205">
        <v>3126.2</v>
      </c>
      <c r="L91" s="205">
        <v>3410.4</v>
      </c>
      <c r="M91" s="205"/>
      <c r="N91" s="204"/>
      <c r="O91" s="9">
        <v>64</v>
      </c>
      <c r="P91" s="206">
        <v>70</v>
      </c>
      <c r="Q91" s="206">
        <v>77</v>
      </c>
      <c r="R91" s="186"/>
      <c r="S91" s="210"/>
      <c r="T91" s="198">
        <v>367.2</v>
      </c>
      <c r="U91" s="198">
        <v>403.92</v>
      </c>
      <c r="V91" s="198">
        <v>440.64</v>
      </c>
      <c r="W91" s="198"/>
      <c r="X91" s="198"/>
      <c r="Y91" s="211">
        <f>VLOOKUP(B:B,[1]查询时间段分门店销售明细!$B$1:$X$65536,23,0)</f>
        <v>5207.32</v>
      </c>
      <c r="Z91" s="198"/>
      <c r="AA91" s="198">
        <v>1260.72</v>
      </c>
      <c r="AB91" s="198">
        <v>1386.792</v>
      </c>
      <c r="AC91" s="198">
        <v>1512.864</v>
      </c>
      <c r="AD91" s="198"/>
      <c r="AE91" s="198"/>
      <c r="AF91" s="198">
        <v>8464.5</v>
      </c>
      <c r="AG91" s="198">
        <v>9310.95</v>
      </c>
      <c r="AH91" s="198">
        <v>10157.4</v>
      </c>
      <c r="AI91" s="198"/>
      <c r="AJ91" s="198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8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4">
        <v>3238</v>
      </c>
      <c r="K92" s="205">
        <v>3561.8</v>
      </c>
      <c r="L92" s="205">
        <v>3885.6</v>
      </c>
      <c r="M92" s="205"/>
      <c r="N92" s="204"/>
      <c r="O92" s="9">
        <v>158</v>
      </c>
      <c r="P92" s="206">
        <v>174</v>
      </c>
      <c r="Q92" s="206">
        <v>190</v>
      </c>
      <c r="R92" s="186"/>
      <c r="S92" s="210"/>
      <c r="T92" s="189">
        <v>695.7</v>
      </c>
      <c r="U92" s="189">
        <v>765.27</v>
      </c>
      <c r="V92" s="189">
        <v>834.84</v>
      </c>
      <c r="W92" s="189"/>
      <c r="X92" s="189"/>
      <c r="Y92" s="211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22"/>
      <c r="DY92" s="222"/>
      <c r="DZ92" s="222"/>
      <c r="EA92" s="222"/>
      <c r="EB92" s="222"/>
      <c r="EC92" s="222"/>
      <c r="ED92" s="222"/>
      <c r="EE92" s="222"/>
      <c r="EF92" s="222"/>
      <c r="EG92" s="222"/>
      <c r="EH92" s="222"/>
      <c r="EI92" s="222"/>
      <c r="EJ92" s="222"/>
      <c r="EK92" s="222"/>
      <c r="EL92" s="222"/>
      <c r="EM92" s="222"/>
      <c r="EN92" s="222"/>
      <c r="EO92" s="222"/>
      <c r="EP92" s="222"/>
      <c r="EQ92" s="222"/>
      <c r="ER92" s="222"/>
      <c r="ES92" s="222"/>
      <c r="ET92" s="222"/>
      <c r="EU92" s="222"/>
      <c r="EV92" s="222"/>
      <c r="EW92" s="222"/>
      <c r="EX92" s="222"/>
      <c r="EY92" s="222"/>
      <c r="EZ92" s="222"/>
      <c r="FA92" s="222"/>
      <c r="FB92" s="222"/>
      <c r="FC92" s="222"/>
      <c r="FD92" s="222"/>
      <c r="FE92" s="222"/>
      <c r="FF92" s="222"/>
      <c r="FG92" s="222"/>
      <c r="FH92" s="222"/>
      <c r="FI92" s="222"/>
      <c r="FJ92" s="222"/>
      <c r="FK92" s="222"/>
      <c r="FL92" s="222"/>
      <c r="FM92" s="222"/>
      <c r="FN92" s="222"/>
      <c r="FO92" s="222"/>
      <c r="FP92" s="222"/>
      <c r="FQ92" s="222"/>
    </row>
    <row r="93" s="176" customFormat="1" ht="12.95" customHeight="1" spans="1:201">
      <c r="A93" s="198">
        <v>86</v>
      </c>
      <c r="B93" s="7">
        <v>585</v>
      </c>
      <c r="C93" s="198" t="s">
        <v>109</v>
      </c>
      <c r="D93" s="198" t="s">
        <v>96</v>
      </c>
      <c r="E93" s="9">
        <v>3</v>
      </c>
      <c r="F93" s="9">
        <v>4</v>
      </c>
      <c r="G93" s="9">
        <v>5</v>
      </c>
      <c r="H93" s="187"/>
      <c r="I93" s="9"/>
      <c r="J93" s="204">
        <v>2618</v>
      </c>
      <c r="K93" s="205">
        <v>2879.8</v>
      </c>
      <c r="L93" s="205">
        <v>3141.6</v>
      </c>
      <c r="M93" s="205"/>
      <c r="N93" s="204"/>
      <c r="O93" s="9">
        <v>149</v>
      </c>
      <c r="P93" s="206">
        <v>164</v>
      </c>
      <c r="Q93" s="206">
        <v>179</v>
      </c>
      <c r="R93" s="186"/>
      <c r="S93" s="210"/>
      <c r="T93" s="198">
        <v>890.1</v>
      </c>
      <c r="U93" s="198">
        <v>979.11</v>
      </c>
      <c r="V93" s="198">
        <v>1068.12</v>
      </c>
      <c r="W93" s="198"/>
      <c r="X93" s="198"/>
      <c r="Y93" s="211">
        <f>VLOOKUP(B:B,[1]查询时间段分门店销售明细!$B$1:$X$65536,23,0)</f>
        <v>11262.45</v>
      </c>
      <c r="Z93" s="198"/>
      <c r="AA93" s="198">
        <v>2743.92</v>
      </c>
      <c r="AB93" s="198">
        <v>3018.312</v>
      </c>
      <c r="AC93" s="198">
        <v>3292.704</v>
      </c>
      <c r="AD93" s="198"/>
      <c r="AE93" s="198"/>
      <c r="AF93" s="198">
        <v>20907</v>
      </c>
      <c r="AG93" s="198">
        <v>22997.7</v>
      </c>
      <c r="AH93" s="198">
        <v>25088.4</v>
      </c>
      <c r="AI93" s="198"/>
      <c r="AJ93" s="198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8">
        <v>87</v>
      </c>
      <c r="B94" s="7">
        <v>709</v>
      </c>
      <c r="C94" s="198" t="s">
        <v>110</v>
      </c>
      <c r="D94" s="198" t="s">
        <v>96</v>
      </c>
      <c r="E94" s="9">
        <v>2</v>
      </c>
      <c r="F94" s="9">
        <v>3</v>
      </c>
      <c r="G94" s="9">
        <v>4</v>
      </c>
      <c r="H94" s="187"/>
      <c r="I94" s="9"/>
      <c r="J94" s="204">
        <v>2180</v>
      </c>
      <c r="K94" s="205">
        <v>2398</v>
      </c>
      <c r="L94" s="205">
        <v>2616</v>
      </c>
      <c r="M94" s="205"/>
      <c r="N94" s="204"/>
      <c r="O94" s="9">
        <v>95</v>
      </c>
      <c r="P94" s="206">
        <v>105</v>
      </c>
      <c r="Q94" s="206">
        <v>114</v>
      </c>
      <c r="R94" s="186"/>
      <c r="S94" s="210"/>
      <c r="T94" s="198">
        <v>426.6</v>
      </c>
      <c r="U94" s="198">
        <v>469.26</v>
      </c>
      <c r="V94" s="198">
        <v>511.92</v>
      </c>
      <c r="W94" s="198"/>
      <c r="X94" s="198"/>
      <c r="Y94" s="211">
        <f>VLOOKUP(B:B,[1]查询时间段分门店销售明细!$B$1:$X$65536,23,0)</f>
        <v>5631.57</v>
      </c>
      <c r="Z94" s="198"/>
      <c r="AA94" s="198">
        <v>1656</v>
      </c>
      <c r="AB94" s="198">
        <v>1821.6</v>
      </c>
      <c r="AC94" s="198">
        <v>1987.2</v>
      </c>
      <c r="AD94" s="198"/>
      <c r="AE94" s="198"/>
      <c r="AF94" s="198">
        <v>13328.1</v>
      </c>
      <c r="AG94" s="198">
        <v>14660.91</v>
      </c>
      <c r="AH94" s="198">
        <v>15993.72</v>
      </c>
      <c r="AI94" s="198"/>
      <c r="AJ94" s="198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8">
        <v>88</v>
      </c>
      <c r="B95" s="7">
        <v>726</v>
      </c>
      <c r="C95" s="198" t="s">
        <v>111</v>
      </c>
      <c r="D95" s="198" t="s">
        <v>96</v>
      </c>
      <c r="E95" s="9">
        <v>5</v>
      </c>
      <c r="F95" s="9">
        <v>6</v>
      </c>
      <c r="G95" s="9">
        <v>7</v>
      </c>
      <c r="H95" s="187"/>
      <c r="I95" s="9"/>
      <c r="J95" s="204">
        <v>4294</v>
      </c>
      <c r="K95" s="205">
        <v>4723.4</v>
      </c>
      <c r="L95" s="205">
        <v>5152.8</v>
      </c>
      <c r="M95" s="205"/>
      <c r="N95" s="204"/>
      <c r="O95" s="9">
        <v>123</v>
      </c>
      <c r="P95" s="206">
        <v>135</v>
      </c>
      <c r="Q95" s="206">
        <v>148</v>
      </c>
      <c r="R95" s="186"/>
      <c r="S95" s="210"/>
      <c r="T95" s="198">
        <v>754.2</v>
      </c>
      <c r="U95" s="198">
        <v>829.62</v>
      </c>
      <c r="V95" s="198">
        <v>905.04</v>
      </c>
      <c r="W95" s="198"/>
      <c r="X95" s="198"/>
      <c r="Y95" s="211">
        <f>VLOOKUP(B:B,[1]查询时间段分门店销售明细!$B$1:$X$65536,23,0)</f>
        <v>18405.17</v>
      </c>
      <c r="Z95" s="198"/>
      <c r="AA95" s="198">
        <v>2294.64</v>
      </c>
      <c r="AB95" s="198">
        <v>2524.104</v>
      </c>
      <c r="AC95" s="198">
        <v>2753.568</v>
      </c>
      <c r="AD95" s="198"/>
      <c r="AE95" s="198"/>
      <c r="AF95" s="198">
        <v>19859.4</v>
      </c>
      <c r="AG95" s="198">
        <v>21845.34</v>
      </c>
      <c r="AH95" s="198">
        <v>23831.28</v>
      </c>
      <c r="AI95" s="198"/>
      <c r="AJ95" s="198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8">
        <v>89</v>
      </c>
      <c r="B96" s="7">
        <v>727</v>
      </c>
      <c r="C96" s="198" t="s">
        <v>112</v>
      </c>
      <c r="D96" s="198" t="s">
        <v>96</v>
      </c>
      <c r="E96" s="9">
        <v>1</v>
      </c>
      <c r="F96" s="9">
        <v>2</v>
      </c>
      <c r="G96" s="9">
        <v>3</v>
      </c>
      <c r="H96" s="187"/>
      <c r="I96" s="9"/>
      <c r="J96" s="204">
        <v>1779</v>
      </c>
      <c r="K96" s="205">
        <v>1956.9</v>
      </c>
      <c r="L96" s="205">
        <v>2134.8</v>
      </c>
      <c r="M96" s="205"/>
      <c r="N96" s="204"/>
      <c r="O96" s="9">
        <v>75</v>
      </c>
      <c r="P96" s="206">
        <v>83</v>
      </c>
      <c r="Q96" s="206">
        <v>90</v>
      </c>
      <c r="R96" s="186"/>
      <c r="S96" s="210"/>
      <c r="T96" s="198">
        <v>371.7</v>
      </c>
      <c r="U96" s="198">
        <v>408.87</v>
      </c>
      <c r="V96" s="198">
        <v>446.04</v>
      </c>
      <c r="W96" s="198"/>
      <c r="X96" s="198"/>
      <c r="Y96" s="211">
        <f>VLOOKUP(B:B,[1]查询时间段分门店销售明细!$B$1:$X$65536,23,0)</f>
        <v>2384.4</v>
      </c>
      <c r="Z96" s="198"/>
      <c r="AA96" s="198">
        <v>1195.2</v>
      </c>
      <c r="AB96" s="198">
        <v>1314.72</v>
      </c>
      <c r="AC96" s="198">
        <v>1434.24</v>
      </c>
      <c r="AD96" s="198"/>
      <c r="AE96" s="198"/>
      <c r="AF96" s="198">
        <v>9583.2</v>
      </c>
      <c r="AG96" s="198">
        <v>10541.52</v>
      </c>
      <c r="AH96" s="198">
        <v>11499.84</v>
      </c>
      <c r="AI96" s="198"/>
      <c r="AJ96" s="198"/>
    </row>
    <row r="97" s="176" customFormat="1" ht="12.95" customHeight="1" spans="1:173">
      <c r="A97" s="198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4">
        <v>4285</v>
      </c>
      <c r="K97" s="205">
        <v>4713.5</v>
      </c>
      <c r="L97" s="205">
        <v>5142</v>
      </c>
      <c r="M97" s="205"/>
      <c r="N97" s="204"/>
      <c r="O97" s="9">
        <v>122</v>
      </c>
      <c r="P97" s="206">
        <v>134</v>
      </c>
      <c r="Q97" s="206">
        <v>146</v>
      </c>
      <c r="R97" s="186"/>
      <c r="S97" s="210"/>
      <c r="T97" s="198">
        <v>704.7</v>
      </c>
      <c r="U97" s="198">
        <v>775.17</v>
      </c>
      <c r="V97" s="198">
        <v>845.64</v>
      </c>
      <c r="W97" s="198"/>
      <c r="X97" s="198"/>
      <c r="Y97" s="211">
        <f>VLOOKUP(B:B,[1]查询时间段分门店销售明细!$B$1:$X$65536,23,0)</f>
        <v>5841.73</v>
      </c>
      <c r="Z97" s="198"/>
      <c r="AA97" s="198">
        <v>2386.8</v>
      </c>
      <c r="AB97" s="198">
        <v>2625.48</v>
      </c>
      <c r="AC97" s="198">
        <v>2864.16</v>
      </c>
      <c r="AD97" s="198"/>
      <c r="AE97" s="198"/>
      <c r="AF97" s="198">
        <v>19345.5</v>
      </c>
      <c r="AG97" s="198">
        <v>21280.05</v>
      </c>
      <c r="AH97" s="198">
        <v>23214.6</v>
      </c>
      <c r="AI97" s="198"/>
      <c r="AJ97" s="198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8">
        <v>91</v>
      </c>
      <c r="B98" s="7">
        <v>741</v>
      </c>
      <c r="C98" s="198" t="s">
        <v>114</v>
      </c>
      <c r="D98" s="79" t="s">
        <v>96</v>
      </c>
      <c r="E98" s="200">
        <v>1</v>
      </c>
      <c r="F98" s="200">
        <v>2</v>
      </c>
      <c r="G98" s="200">
        <v>3</v>
      </c>
      <c r="H98" s="200"/>
      <c r="I98" s="200"/>
      <c r="J98" s="200">
        <v>833</v>
      </c>
      <c r="K98" s="200">
        <v>916.3</v>
      </c>
      <c r="L98" s="200">
        <v>999.6</v>
      </c>
      <c r="M98" s="200"/>
      <c r="N98" s="200"/>
      <c r="O98" s="200">
        <v>49</v>
      </c>
      <c r="P98" s="200">
        <v>54</v>
      </c>
      <c r="Q98" s="200">
        <v>59</v>
      </c>
      <c r="R98" s="200"/>
      <c r="S98" s="200"/>
      <c r="T98" s="198">
        <v>253.8</v>
      </c>
      <c r="U98" s="198">
        <v>279.18</v>
      </c>
      <c r="V98" s="198">
        <v>304.56</v>
      </c>
      <c r="W98" s="198"/>
      <c r="X98" s="198"/>
      <c r="Y98" s="211">
        <f>VLOOKUP(B:B,[1]查询时间段分门店销售明细!$B$1:$X$65536,23,0)</f>
        <v>1988.55</v>
      </c>
      <c r="Z98" s="198"/>
      <c r="AA98" s="198">
        <v>826.56</v>
      </c>
      <c r="AB98" s="198">
        <v>909.216</v>
      </c>
      <c r="AC98" s="198">
        <v>991.872</v>
      </c>
      <c r="AD98" s="198"/>
      <c r="AE98" s="198"/>
      <c r="AF98" s="198">
        <v>6759.9</v>
      </c>
      <c r="AG98" s="198">
        <v>7435.89</v>
      </c>
      <c r="AH98" s="198">
        <v>8111.88</v>
      </c>
      <c r="AI98" s="198"/>
      <c r="AJ98" s="198"/>
      <c r="EH98" s="4"/>
      <c r="EI98" s="4"/>
      <c r="EJ98" s="4"/>
      <c r="EK98" s="4"/>
      <c r="EL98" s="4"/>
    </row>
    <row r="99" s="176" customFormat="1" customHeight="1" spans="1:36">
      <c r="A99" s="198">
        <v>92</v>
      </c>
      <c r="B99" s="7">
        <v>752</v>
      </c>
      <c r="C99" s="198" t="s">
        <v>115</v>
      </c>
      <c r="D99" s="198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8">
        <v>195.3</v>
      </c>
      <c r="U99" s="198">
        <v>214.83</v>
      </c>
      <c r="V99" s="198">
        <v>234.36</v>
      </c>
      <c r="W99" s="198"/>
      <c r="X99" s="198"/>
      <c r="Y99" s="211">
        <v>1500</v>
      </c>
      <c r="Z99" s="198"/>
      <c r="AA99" s="198">
        <v>617.76</v>
      </c>
      <c r="AB99" s="198">
        <v>679.536</v>
      </c>
      <c r="AC99" s="198">
        <v>741.312</v>
      </c>
      <c r="AD99" s="198"/>
      <c r="AE99" s="198"/>
      <c r="AF99" s="198">
        <v>6084.72</v>
      </c>
      <c r="AG99" s="198">
        <v>6693.192</v>
      </c>
      <c r="AH99" s="198">
        <v>7301.664</v>
      </c>
      <c r="AI99" s="198"/>
      <c r="AJ99" s="198"/>
    </row>
    <row r="100" s="176" customFormat="1" customHeight="1" spans="1:36">
      <c r="A100" s="198">
        <v>93</v>
      </c>
      <c r="B100" s="7">
        <v>102934</v>
      </c>
      <c r="C100" s="198" t="s">
        <v>116</v>
      </c>
      <c r="D100" s="198" t="s">
        <v>96</v>
      </c>
      <c r="E100" s="7"/>
      <c r="F100" s="7"/>
      <c r="G100" s="7"/>
      <c r="H100" s="198"/>
      <c r="I100" s="7"/>
      <c r="J100" s="233"/>
      <c r="K100" s="7"/>
      <c r="L100" s="7"/>
      <c r="M100" s="7"/>
      <c r="N100" s="233"/>
      <c r="O100" s="7"/>
      <c r="P100" s="7"/>
      <c r="Q100" s="7"/>
      <c r="R100" s="198"/>
      <c r="S100" s="198"/>
      <c r="T100" s="198"/>
      <c r="U100" s="198"/>
      <c r="V100" s="198"/>
      <c r="W100" s="198"/>
      <c r="X100" s="198"/>
      <c r="Y100" s="211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</row>
    <row r="101" s="176" customFormat="1" customHeight="1" spans="1:36">
      <c r="A101" s="198">
        <v>94</v>
      </c>
      <c r="B101" s="7">
        <v>103198</v>
      </c>
      <c r="C101" s="198" t="s">
        <v>117</v>
      </c>
      <c r="D101" s="198" t="s">
        <v>96</v>
      </c>
      <c r="E101" s="7"/>
      <c r="F101" s="7"/>
      <c r="G101" s="7"/>
      <c r="H101" s="198"/>
      <c r="I101" s="7"/>
      <c r="J101" s="233"/>
      <c r="K101" s="7"/>
      <c r="L101" s="7"/>
      <c r="M101" s="7"/>
      <c r="N101" s="233"/>
      <c r="O101" s="7"/>
      <c r="P101" s="7"/>
      <c r="Q101" s="7"/>
      <c r="R101" s="198"/>
      <c r="S101" s="198"/>
      <c r="T101" s="198"/>
      <c r="U101" s="198"/>
      <c r="V101" s="198"/>
      <c r="W101" s="198"/>
      <c r="X101" s="198"/>
      <c r="Y101" s="211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</row>
    <row r="102" s="176" customFormat="1" customHeight="1" spans="1:36">
      <c r="A102" s="198">
        <v>95</v>
      </c>
      <c r="B102" s="7">
        <v>102565</v>
      </c>
      <c r="C102" s="198" t="s">
        <v>118</v>
      </c>
      <c r="D102" s="198" t="s">
        <v>96</v>
      </c>
      <c r="E102" s="7"/>
      <c r="F102" s="7"/>
      <c r="G102" s="7"/>
      <c r="H102" s="198"/>
      <c r="I102" s="7"/>
      <c r="J102" s="233"/>
      <c r="K102" s="7"/>
      <c r="L102" s="7"/>
      <c r="M102" s="7"/>
      <c r="N102" s="233"/>
      <c r="O102" s="7"/>
      <c r="P102" s="7"/>
      <c r="Q102" s="7"/>
      <c r="R102" s="198"/>
      <c r="S102" s="198"/>
      <c r="T102" s="198"/>
      <c r="U102" s="198"/>
      <c r="V102" s="198"/>
      <c r="W102" s="198"/>
      <c r="X102" s="198"/>
      <c r="Y102" s="211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</row>
    <row r="103" customHeight="1" spans="1:36">
      <c r="A103" s="198">
        <v>96</v>
      </c>
      <c r="B103" s="7">
        <v>103199</v>
      </c>
      <c r="C103" s="198" t="s">
        <v>119</v>
      </c>
      <c r="D103" s="198" t="s">
        <v>96</v>
      </c>
      <c r="E103" s="7"/>
      <c r="F103" s="7"/>
      <c r="G103" s="7"/>
      <c r="H103" s="198"/>
      <c r="I103" s="7"/>
      <c r="J103" s="233"/>
      <c r="K103" s="7"/>
      <c r="L103" s="7"/>
      <c r="M103" s="7"/>
      <c r="N103" s="233"/>
      <c r="O103" s="7"/>
      <c r="P103" s="7"/>
      <c r="Q103" s="7"/>
      <c r="R103" s="198"/>
      <c r="S103" s="198"/>
      <c r="T103" s="198"/>
      <c r="U103" s="198"/>
      <c r="V103" s="198"/>
      <c r="W103" s="198"/>
      <c r="X103" s="198"/>
      <c r="Y103" s="211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I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>SUM(W80:W103)</f>
        <v>0</v>
      </c>
      <c r="X104" s="25">
        <f>SUM(X80:X103)</f>
        <v>0</v>
      </c>
      <c r="Y104" s="25">
        <f>SUM(Y80:Y103)</f>
        <v>128437.83</v>
      </c>
      <c r="Z104" s="25">
        <f>SUM(Z80:Z103)</f>
        <v>0</v>
      </c>
      <c r="AA104" s="25">
        <f>SUM(AA80:AA103)</f>
        <v>41934.96</v>
      </c>
      <c r="AB104" s="25">
        <f>SUM(AB80:AB103)</f>
        <v>46128.456</v>
      </c>
      <c r="AC104" s="25">
        <f>SUM(AC80:AC103)</f>
        <v>50321.952</v>
      </c>
      <c r="AD104" s="25">
        <f>SUM(AD80:AD103)</f>
        <v>0</v>
      </c>
      <c r="AE104" s="25">
        <f>SUM(AE80:AE103)</f>
        <v>0</v>
      </c>
      <c r="AF104" s="25">
        <f>SUM(AF80:AF103)</f>
        <v>358036.704</v>
      </c>
      <c r="AG104" s="25">
        <f>SUM(AG80:AG103)</f>
        <v>393840.3744</v>
      </c>
      <c r="AH104" s="181">
        <f>SUM(AH80:AH103)</f>
        <v>429644.0448</v>
      </c>
      <c r="AI104" s="25">
        <f>SUM(AI80:AI103)</f>
        <v>0</v>
      </c>
      <c r="AJ104" s="25">
        <f>SUM(AJ80:AJ103)</f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8"/>
      <c r="B105" s="7"/>
      <c r="C105" s="198"/>
      <c r="D105" s="198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0</v>
      </c>
      <c r="I105" s="7">
        <f t="shared" si="6"/>
        <v>0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0</v>
      </c>
      <c r="N105" s="7">
        <f t="shared" si="6"/>
        <v>0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0</v>
      </c>
      <c r="S105" s="7">
        <f t="shared" si="6"/>
        <v>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0</v>
      </c>
      <c r="X105" s="7">
        <f t="shared" si="6"/>
        <v>0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0</v>
      </c>
      <c r="AE105" s="7">
        <f t="shared" si="6"/>
        <v>0</v>
      </c>
      <c r="AF105" s="7">
        <f t="shared" si="6"/>
        <v>1538433.63072</v>
      </c>
      <c r="AG105" s="7">
        <f t="shared" si="6"/>
        <v>1691456.913792</v>
      </c>
      <c r="AH105" s="198">
        <f t="shared" si="6"/>
        <v>1844742.622464</v>
      </c>
      <c r="AI105" s="7">
        <f t="shared" si="6"/>
        <v>0</v>
      </c>
      <c r="AJ105" s="7">
        <f t="shared" si="6"/>
        <v>0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abSelected="1"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4583333333333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2018-07-27T02:58:00Z</dcterms:created>
  <dcterms:modified xsi:type="dcterms:W3CDTF">2018-07-30T09:25:58Z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