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<sst xmlns="http://schemas.openxmlformats.org/spreadsheetml/2006/main" count="652">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</sst>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8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7" fillId="30" borderId="15" applyNumberFormat="0" applyAlignment="0" applyProtection="0">
      <alignment vertical="center"/>
    </xf>
    <xf numFmtId="0" fontId="39" fillId="30" borderId="9" applyNumberFormat="0" applyAlignment="0" applyProtection="0">
      <alignment vertical="center"/>
    </xf>
    <xf numFmtId="0" fontId="32" fillId="23" borderId="11" applyNumberFormat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" fillId="0" borderId="0">
      <alignment vertical="center"/>
    </xf>
    <xf numFmtId="0" fontId="26" fillId="9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A5" sqref="$A5:$XFD5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79" customWidth="1"/>
    <col min="11" max="11" width="6.375" style="3" customWidth="1"/>
    <col min="12" max="12" width="6.875" style="3" customWidth="1"/>
    <col min="13" max="13" width="6.625" style="3" customWidth="1"/>
    <col min="14" max="14" width="6.875" style="179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0"/>
      <c r="B1" s="25"/>
      <c r="C1" s="180"/>
      <c r="D1" s="180"/>
      <c r="E1" s="181" t="s">
        <v>0</v>
      </c>
      <c r="F1" s="181"/>
      <c r="G1" s="181"/>
      <c r="H1" s="182"/>
      <c r="I1" s="181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05" t="s">
        <v>3</v>
      </c>
      <c r="U1" s="206"/>
      <c r="V1" s="206"/>
      <c r="W1" s="206"/>
      <c r="X1" s="207"/>
      <c r="Y1" s="205" t="s">
        <v>4</v>
      </c>
      <c r="Z1" s="206"/>
      <c r="AA1" s="205" t="s">
        <v>5</v>
      </c>
      <c r="AB1" s="206"/>
      <c r="AC1" s="206"/>
      <c r="AD1" s="206"/>
      <c r="AE1" s="207"/>
      <c r="AF1" s="205" t="s">
        <v>6</v>
      </c>
      <c r="AG1" s="206"/>
      <c r="AH1" s="211"/>
      <c r="AI1" s="206"/>
      <c r="AJ1" s="207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12"/>
      <c r="AL2" s="212"/>
      <c r="AM2" s="212"/>
      <c r="AN2" s="212"/>
      <c r="AO2" s="212"/>
      <c r="AP2" s="212"/>
      <c r="AQ2" s="212"/>
      <c r="AR2" s="212"/>
      <c r="AS2" s="212"/>
      <c r="AT2" s="212"/>
      <c r="AU2" s="212"/>
      <c r="AV2" s="212"/>
      <c r="AW2" s="212"/>
      <c r="AX2" s="212"/>
      <c r="AY2" s="212"/>
      <c r="AZ2" s="212"/>
      <c r="BA2" s="212"/>
      <c r="BB2" s="212"/>
      <c r="BC2" s="212"/>
      <c r="BD2" s="212"/>
      <c r="BE2" s="212"/>
      <c r="BF2" s="212"/>
      <c r="BG2" s="212"/>
      <c r="BH2" s="212"/>
      <c r="BI2" s="212"/>
      <c r="BJ2" s="212"/>
      <c r="BK2" s="212"/>
      <c r="BL2" s="212"/>
      <c r="BM2" s="212"/>
      <c r="BN2" s="212"/>
      <c r="BO2" s="212"/>
      <c r="BP2" s="212"/>
      <c r="BQ2" s="212"/>
      <c r="BR2" s="212"/>
      <c r="BS2" s="212"/>
      <c r="BT2" s="212"/>
      <c r="BU2" s="212"/>
      <c r="BV2" s="212"/>
      <c r="BW2" s="212"/>
      <c r="BX2" s="212"/>
      <c r="BY2" s="212"/>
      <c r="BZ2" s="212"/>
      <c r="CA2" s="212"/>
      <c r="CB2" s="212"/>
      <c r="CC2" s="212"/>
      <c r="CD2" s="212"/>
      <c r="CE2" s="212"/>
      <c r="CF2" s="212"/>
      <c r="CG2" s="212"/>
      <c r="CH2" s="212"/>
      <c r="CI2" s="212"/>
      <c r="CJ2" s="212"/>
      <c r="CK2" s="212"/>
      <c r="CL2" s="212"/>
      <c r="CM2" s="212"/>
      <c r="CN2" s="212"/>
      <c r="CO2" s="212"/>
      <c r="CP2" s="212"/>
      <c r="CQ2" s="212"/>
      <c r="CR2" s="212"/>
      <c r="CS2" s="212"/>
      <c r="CT2" s="212"/>
      <c r="CU2" s="212"/>
      <c r="CV2" s="212"/>
      <c r="CW2" s="212"/>
      <c r="CX2" s="212"/>
      <c r="CY2" s="212"/>
      <c r="CZ2" s="212"/>
      <c r="DA2" s="212"/>
      <c r="DB2" s="212"/>
      <c r="DC2" s="212"/>
      <c r="DD2" s="212"/>
      <c r="DE2" s="212"/>
      <c r="DF2" s="212"/>
      <c r="DG2" s="212"/>
      <c r="DH2" s="212"/>
      <c r="DI2" s="212"/>
      <c r="DJ2" s="212"/>
      <c r="DK2" s="212"/>
      <c r="DL2" s="212"/>
      <c r="DM2" s="212"/>
      <c r="DN2" s="212"/>
      <c r="DO2" s="212"/>
      <c r="DP2" s="212"/>
      <c r="DQ2" s="212"/>
      <c r="DR2" s="212"/>
      <c r="DS2" s="212"/>
      <c r="DT2" s="212"/>
      <c r="DU2" s="212"/>
      <c r="DV2" s="212"/>
      <c r="DW2" s="212"/>
      <c r="DX2" s="212"/>
      <c r="DY2" s="212"/>
      <c r="DZ2" s="212"/>
      <c r="EA2" s="212"/>
      <c r="EB2" s="212"/>
      <c r="EC2" s="212"/>
      <c r="ED2" s="212"/>
      <c r="EE2" s="212"/>
      <c r="EF2" s="212"/>
      <c r="EG2" s="212"/>
    </row>
    <row r="3" s="174" customFormat="1" ht="12" spans="1:171">
      <c r="A3" s="184">
        <v>1</v>
      </c>
      <c r="B3" s="185">
        <v>594</v>
      </c>
      <c r="C3" s="184" t="s">
        <v>18</v>
      </c>
      <c r="D3" s="184" t="s">
        <v>19</v>
      </c>
      <c r="E3" s="9">
        <v>1</v>
      </c>
      <c r="F3" s="9">
        <v>2</v>
      </c>
      <c r="G3" s="9">
        <v>3</v>
      </c>
      <c r="H3" s="186"/>
      <c r="I3" s="9"/>
      <c r="J3" s="202">
        <v>1770</v>
      </c>
      <c r="K3" s="203">
        <v>1947</v>
      </c>
      <c r="L3" s="203">
        <v>2124</v>
      </c>
      <c r="M3" s="203"/>
      <c r="N3" s="202"/>
      <c r="O3" s="9">
        <v>49</v>
      </c>
      <c r="P3" s="204">
        <v>54</v>
      </c>
      <c r="Q3" s="204">
        <v>59</v>
      </c>
      <c r="R3" s="185"/>
      <c r="S3" s="208"/>
      <c r="T3" s="209">
        <v>269.1</v>
      </c>
      <c r="U3" s="209">
        <v>296.01</v>
      </c>
      <c r="V3" s="209">
        <v>322.92</v>
      </c>
      <c r="W3" s="209"/>
      <c r="X3" s="209"/>
      <c r="Y3" s="209">
        <f>VLOOKUP(B:B,[1]查询时间段分门店销售明细!$B$1:$X$65536,23,0)</f>
        <v>2261.28</v>
      </c>
      <c r="Z3" s="209"/>
      <c r="AA3" s="209">
        <v>916.56</v>
      </c>
      <c r="AB3" s="209">
        <v>1008.216</v>
      </c>
      <c r="AC3" s="209">
        <v>1099.872</v>
      </c>
      <c r="AD3" s="209"/>
      <c r="AE3" s="209"/>
      <c r="AF3" s="209">
        <v>9298.8</v>
      </c>
      <c r="AG3" s="209">
        <v>10228.68</v>
      </c>
      <c r="AH3" s="209">
        <v>11158.56</v>
      </c>
      <c r="AI3" s="209"/>
      <c r="AJ3" s="209"/>
      <c r="AK3" s="213"/>
      <c r="AL3" s="213"/>
      <c r="AM3" s="213"/>
      <c r="AN3" s="213"/>
      <c r="AO3" s="213"/>
      <c r="AP3" s="213"/>
      <c r="AQ3" s="213"/>
      <c r="AR3" s="213"/>
      <c r="AS3" s="213"/>
      <c r="AT3" s="213"/>
      <c r="AU3" s="213"/>
      <c r="AV3" s="213"/>
      <c r="AW3" s="213"/>
      <c r="AX3" s="213"/>
      <c r="AY3" s="213"/>
      <c r="AZ3" s="213"/>
      <c r="BA3" s="213"/>
      <c r="BB3" s="213"/>
      <c r="BC3" s="213"/>
      <c r="BD3" s="213"/>
      <c r="BE3" s="213"/>
      <c r="BF3" s="213"/>
      <c r="BG3" s="213"/>
      <c r="BH3" s="213"/>
      <c r="BI3" s="213"/>
      <c r="BJ3" s="213"/>
      <c r="BK3" s="213"/>
      <c r="BL3" s="213"/>
      <c r="BM3" s="213"/>
      <c r="BN3" s="213"/>
      <c r="BO3" s="213"/>
      <c r="BP3" s="213"/>
      <c r="BQ3" s="213"/>
      <c r="BR3" s="213"/>
      <c r="BS3" s="213"/>
      <c r="BT3" s="213"/>
      <c r="BU3" s="213"/>
      <c r="BV3" s="213"/>
      <c r="BW3" s="213"/>
      <c r="BX3" s="213"/>
      <c r="BY3" s="213"/>
      <c r="BZ3" s="213"/>
      <c r="CA3" s="213"/>
      <c r="CB3" s="213"/>
      <c r="CC3" s="213"/>
      <c r="CD3" s="213"/>
      <c r="CE3" s="213"/>
      <c r="CF3" s="213"/>
      <c r="CG3" s="213"/>
      <c r="CH3" s="213"/>
      <c r="CI3" s="213"/>
      <c r="CJ3" s="213"/>
      <c r="CK3" s="213"/>
      <c r="CL3" s="213"/>
      <c r="CM3" s="213"/>
      <c r="CN3" s="213"/>
      <c r="CO3" s="213"/>
      <c r="CP3" s="213"/>
      <c r="CQ3" s="213"/>
      <c r="CR3" s="213"/>
      <c r="CS3" s="213"/>
      <c r="CT3" s="213"/>
      <c r="CU3" s="213"/>
      <c r="CV3" s="213"/>
      <c r="CW3" s="213"/>
      <c r="CX3" s="213"/>
      <c r="CY3" s="213"/>
      <c r="CZ3" s="213"/>
      <c r="DA3" s="213"/>
      <c r="DB3" s="213"/>
      <c r="DC3" s="213"/>
      <c r="DD3" s="213"/>
      <c r="DE3" s="213"/>
      <c r="DF3" s="213"/>
      <c r="DG3" s="213"/>
      <c r="DH3" s="213"/>
      <c r="DI3" s="213"/>
      <c r="DJ3" s="213"/>
      <c r="DK3" s="213"/>
      <c r="DL3" s="213"/>
      <c r="DM3" s="213"/>
      <c r="DN3" s="213"/>
      <c r="DO3" s="213"/>
      <c r="DP3" s="213"/>
      <c r="DQ3" s="213"/>
      <c r="DR3" s="213"/>
      <c r="DS3" s="213"/>
      <c r="DT3" s="213"/>
      <c r="DU3" s="213"/>
      <c r="DV3" s="213"/>
      <c r="DW3" s="213"/>
      <c r="DX3" s="213"/>
      <c r="DY3" s="213"/>
      <c r="DZ3" s="213"/>
      <c r="EA3" s="213"/>
      <c r="EB3" s="213"/>
      <c r="EC3" s="213"/>
      <c r="ED3" s="213"/>
      <c r="EE3" s="213"/>
      <c r="EF3" s="213"/>
      <c r="EG3" s="213"/>
      <c r="EH3" s="213"/>
      <c r="EI3" s="213"/>
      <c r="EJ3" s="213"/>
      <c r="EK3" s="213"/>
      <c r="EL3" s="213"/>
      <c r="EM3" s="213"/>
      <c r="EN3" s="213"/>
      <c r="EO3" s="213"/>
      <c r="EP3" s="213"/>
      <c r="EQ3" s="213"/>
      <c r="ER3" s="213"/>
      <c r="ES3" s="213"/>
      <c r="ET3" s="213"/>
      <c r="EU3" s="213"/>
      <c r="EV3" s="213"/>
      <c r="EW3" s="213"/>
      <c r="EX3" s="213"/>
      <c r="EY3" s="213"/>
      <c r="EZ3" s="213"/>
      <c r="FA3" s="213"/>
      <c r="FB3" s="213"/>
      <c r="FC3" s="213"/>
      <c r="FD3" s="213"/>
      <c r="FE3" s="213"/>
      <c r="FF3" s="213"/>
      <c r="FG3" s="213"/>
      <c r="FH3" s="213"/>
      <c r="FI3" s="213"/>
      <c r="FJ3" s="213"/>
      <c r="FK3" s="213"/>
      <c r="FL3" s="213"/>
      <c r="FM3" s="213"/>
      <c r="FN3" s="213"/>
      <c r="FO3" s="213"/>
    </row>
    <row r="4" s="175" customFormat="1" ht="12.95" customHeight="1" spans="1:36">
      <c r="A4" s="184">
        <v>2</v>
      </c>
      <c r="B4" s="187">
        <v>549</v>
      </c>
      <c r="C4" s="188" t="s">
        <v>20</v>
      </c>
      <c r="D4" s="188" t="s">
        <v>19</v>
      </c>
      <c r="E4" s="9">
        <v>1</v>
      </c>
      <c r="F4" s="9">
        <v>2</v>
      </c>
      <c r="G4" s="9">
        <v>3</v>
      </c>
      <c r="H4" s="186"/>
      <c r="I4" s="9"/>
      <c r="J4" s="202">
        <v>1462</v>
      </c>
      <c r="K4" s="203">
        <v>1608.2</v>
      </c>
      <c r="L4" s="203">
        <v>1754.4</v>
      </c>
      <c r="M4" s="203"/>
      <c r="N4" s="202"/>
      <c r="O4" s="9">
        <v>48</v>
      </c>
      <c r="P4" s="204">
        <v>53</v>
      </c>
      <c r="Q4" s="204">
        <v>58</v>
      </c>
      <c r="R4" s="185"/>
      <c r="S4" s="208"/>
      <c r="T4" s="188">
        <v>266.4</v>
      </c>
      <c r="U4" s="188">
        <v>293.04</v>
      </c>
      <c r="V4" s="188">
        <v>319.68</v>
      </c>
      <c r="W4" s="188"/>
      <c r="X4" s="188"/>
      <c r="Y4" s="209">
        <f>VLOOKUP(B:B,[1]查询时间段分门店销售明细!$B$1:$X$65536,23,0)</f>
        <v>2623.2</v>
      </c>
      <c r="Z4" s="188"/>
      <c r="AA4" s="188">
        <v>992.88</v>
      </c>
      <c r="AB4" s="188">
        <v>1092.168</v>
      </c>
      <c r="AC4" s="188">
        <v>1191.456</v>
      </c>
      <c r="AD4" s="188"/>
      <c r="AE4" s="188"/>
      <c r="AF4" s="188">
        <v>10859.4</v>
      </c>
      <c r="AG4" s="188">
        <v>11945.34</v>
      </c>
      <c r="AH4" s="188">
        <v>13031.28</v>
      </c>
      <c r="AI4" s="188"/>
      <c r="AJ4" s="188"/>
    </row>
    <row r="5" s="174" customFormat="1" ht="12" spans="1:171">
      <c r="A5" s="184">
        <v>3</v>
      </c>
      <c r="B5" s="187">
        <v>746</v>
      </c>
      <c r="C5" s="188" t="s">
        <v>21</v>
      </c>
      <c r="D5" s="188" t="s">
        <v>19</v>
      </c>
      <c r="E5" s="9">
        <v>2</v>
      </c>
      <c r="F5" s="9">
        <v>3</v>
      </c>
      <c r="G5" s="9">
        <v>4</v>
      </c>
      <c r="H5" s="186">
        <v>1</v>
      </c>
      <c r="I5" s="9">
        <v>2</v>
      </c>
      <c r="J5" s="202">
        <v>1478</v>
      </c>
      <c r="K5" s="203">
        <v>1625.8</v>
      </c>
      <c r="L5" s="203">
        <v>1773.6</v>
      </c>
      <c r="M5" s="203">
        <v>1</v>
      </c>
      <c r="N5" s="202">
        <v>1478</v>
      </c>
      <c r="O5" s="9">
        <v>88</v>
      </c>
      <c r="P5" s="204">
        <v>97</v>
      </c>
      <c r="Q5" s="204">
        <v>106</v>
      </c>
      <c r="R5" s="185">
        <v>2</v>
      </c>
      <c r="S5" s="208">
        <v>97</v>
      </c>
      <c r="T5" s="188">
        <v>504</v>
      </c>
      <c r="U5" s="188">
        <v>554.4</v>
      </c>
      <c r="V5" s="188">
        <v>604.8</v>
      </c>
      <c r="W5" s="188">
        <v>1</v>
      </c>
      <c r="X5" s="188">
        <v>504</v>
      </c>
      <c r="Y5" s="209">
        <f>VLOOKUP(B:B,[1]查询时间段分门店销售明细!$B$1:$X$65536,23,0)</f>
        <v>2989.33</v>
      </c>
      <c r="Z5" s="188">
        <v>2989.33</v>
      </c>
      <c r="AA5" s="188">
        <v>1643.76</v>
      </c>
      <c r="AB5" s="188">
        <v>1808.136</v>
      </c>
      <c r="AC5" s="188">
        <v>1972.512</v>
      </c>
      <c r="AD5" s="188">
        <v>1</v>
      </c>
      <c r="AE5" s="188">
        <v>1643.76</v>
      </c>
      <c r="AF5" s="188">
        <v>13189.5</v>
      </c>
      <c r="AG5" s="188">
        <v>14508.45</v>
      </c>
      <c r="AH5" s="188">
        <v>15827.4</v>
      </c>
      <c r="AI5" s="188">
        <v>1</v>
      </c>
      <c r="AJ5" s="188">
        <v>13189.5</v>
      </c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4">
        <v>4</v>
      </c>
      <c r="B6" s="187">
        <v>716</v>
      </c>
      <c r="C6" s="188" t="s">
        <v>22</v>
      </c>
      <c r="D6" s="188" t="s">
        <v>19</v>
      </c>
      <c r="E6" s="9">
        <v>1</v>
      </c>
      <c r="F6" s="9">
        <v>2</v>
      </c>
      <c r="G6" s="9">
        <v>3</v>
      </c>
      <c r="H6" s="186"/>
      <c r="I6" s="9"/>
      <c r="J6" s="202">
        <v>1433</v>
      </c>
      <c r="K6" s="203">
        <v>1576.3</v>
      </c>
      <c r="L6" s="203">
        <v>1719.6</v>
      </c>
      <c r="M6" s="203"/>
      <c r="N6" s="202"/>
      <c r="O6" s="9">
        <v>61</v>
      </c>
      <c r="P6" s="204">
        <v>67</v>
      </c>
      <c r="Q6" s="204">
        <v>73</v>
      </c>
      <c r="R6" s="185"/>
      <c r="S6" s="208"/>
      <c r="T6" s="188">
        <v>394.2</v>
      </c>
      <c r="U6" s="188">
        <v>433.62</v>
      </c>
      <c r="V6" s="188">
        <v>473.04</v>
      </c>
      <c r="W6" s="188"/>
      <c r="X6" s="188"/>
      <c r="Y6" s="209">
        <f>VLOOKUP(B:B,[1]查询时间段分门店销售明细!$B$1:$X$65536,23,0)</f>
        <v>3331.62</v>
      </c>
      <c r="Z6" s="188"/>
      <c r="AA6" s="188">
        <v>1126.08</v>
      </c>
      <c r="AB6" s="188">
        <v>1238.688</v>
      </c>
      <c r="AC6" s="188">
        <v>1351.296</v>
      </c>
      <c r="AD6" s="188"/>
      <c r="AE6" s="188"/>
      <c r="AF6" s="188">
        <v>8323.2</v>
      </c>
      <c r="AG6" s="188">
        <v>9155.52</v>
      </c>
      <c r="AH6" s="188">
        <v>9987.84</v>
      </c>
      <c r="AI6" s="188"/>
      <c r="AJ6" s="188"/>
    </row>
    <row r="7" s="174" customFormat="1" ht="14.25" spans="1:173">
      <c r="A7" s="184">
        <v>5</v>
      </c>
      <c r="B7" s="185">
        <v>717</v>
      </c>
      <c r="C7" s="184" t="s">
        <v>23</v>
      </c>
      <c r="D7" s="184" t="s">
        <v>19</v>
      </c>
      <c r="E7" s="9">
        <v>2</v>
      </c>
      <c r="F7" s="9">
        <v>3</v>
      </c>
      <c r="G7" s="9">
        <v>4</v>
      </c>
      <c r="H7" s="186"/>
      <c r="I7" s="9"/>
      <c r="J7" s="202">
        <v>1854</v>
      </c>
      <c r="K7" s="203">
        <v>2039.4</v>
      </c>
      <c r="L7" s="203">
        <v>2224.8</v>
      </c>
      <c r="M7" s="203"/>
      <c r="N7" s="202"/>
      <c r="O7" s="9">
        <v>69</v>
      </c>
      <c r="P7" s="204">
        <v>76</v>
      </c>
      <c r="Q7" s="204">
        <v>83</v>
      </c>
      <c r="R7" s="185"/>
      <c r="S7" s="208"/>
      <c r="T7" s="184">
        <v>385.2</v>
      </c>
      <c r="U7" s="184">
        <v>423.72</v>
      </c>
      <c r="V7" s="184">
        <v>462.24</v>
      </c>
      <c r="W7" s="184"/>
      <c r="X7" s="184"/>
      <c r="Y7" s="209">
        <f>VLOOKUP(B:B,[1]查询时间段分门店销售明细!$B$1:$X$65536,23,0)</f>
        <v>3038.04</v>
      </c>
      <c r="Z7" s="184"/>
      <c r="AA7" s="184">
        <v>1265.76</v>
      </c>
      <c r="AB7" s="184">
        <v>1392.336</v>
      </c>
      <c r="AC7" s="184">
        <v>1518.912</v>
      </c>
      <c r="AD7" s="184"/>
      <c r="AE7" s="184"/>
      <c r="AF7" s="184">
        <v>11819.7</v>
      </c>
      <c r="AG7" s="184">
        <v>13001.67</v>
      </c>
      <c r="AH7" s="184">
        <v>14183.64</v>
      </c>
      <c r="AI7" s="184"/>
      <c r="AJ7" s="184"/>
      <c r="AK7" s="214"/>
      <c r="AL7" s="214"/>
      <c r="AM7" s="214"/>
      <c r="AN7" s="214"/>
      <c r="AO7" s="214"/>
      <c r="AP7" s="214"/>
      <c r="AQ7" s="214"/>
      <c r="AR7" s="214"/>
      <c r="AS7" s="214"/>
      <c r="AT7" s="214"/>
      <c r="AU7" s="214"/>
      <c r="AV7" s="214"/>
      <c r="AW7" s="214"/>
      <c r="AX7" s="214"/>
      <c r="AY7" s="214"/>
      <c r="AZ7" s="214"/>
      <c r="BA7" s="214"/>
      <c r="BB7" s="214"/>
      <c r="BC7" s="214"/>
      <c r="BD7" s="214"/>
      <c r="BE7" s="214"/>
      <c r="BF7" s="214"/>
      <c r="BG7" s="214"/>
      <c r="BH7" s="214"/>
      <c r="BI7" s="214"/>
      <c r="BJ7" s="214"/>
      <c r="BK7" s="214"/>
      <c r="BL7" s="214"/>
      <c r="BM7" s="214"/>
      <c r="BN7" s="214"/>
      <c r="BO7" s="214"/>
      <c r="BP7" s="214"/>
      <c r="BQ7" s="214"/>
      <c r="BR7" s="214"/>
      <c r="BS7" s="214"/>
      <c r="BT7" s="214"/>
      <c r="BU7" s="214"/>
      <c r="BV7" s="214"/>
      <c r="BW7" s="214"/>
      <c r="BX7" s="214"/>
      <c r="BY7" s="214"/>
      <c r="BZ7" s="214"/>
      <c r="CA7" s="214"/>
      <c r="CB7" s="214"/>
      <c r="CC7" s="214"/>
      <c r="CD7" s="214"/>
      <c r="CE7" s="214"/>
      <c r="CF7" s="214"/>
      <c r="CG7" s="214"/>
      <c r="CH7" s="214"/>
      <c r="CI7" s="214"/>
      <c r="CJ7" s="214"/>
      <c r="CK7" s="214"/>
      <c r="CL7" s="214"/>
      <c r="CM7" s="214"/>
      <c r="CN7" s="214"/>
      <c r="CO7" s="214"/>
      <c r="CP7" s="214"/>
      <c r="CQ7" s="214"/>
      <c r="CR7" s="214"/>
      <c r="CS7" s="214"/>
      <c r="CT7" s="214"/>
      <c r="CU7" s="214"/>
      <c r="CV7" s="214"/>
      <c r="CW7" s="214"/>
      <c r="CX7" s="214"/>
      <c r="CY7" s="214"/>
      <c r="CZ7" s="214"/>
      <c r="DA7" s="214"/>
      <c r="DB7" s="214"/>
      <c r="DC7" s="214"/>
      <c r="DD7" s="214"/>
      <c r="DE7" s="214"/>
      <c r="DF7" s="214"/>
      <c r="DG7" s="214"/>
      <c r="DH7" s="214"/>
      <c r="DI7" s="214"/>
      <c r="DJ7" s="214"/>
      <c r="DK7" s="214"/>
      <c r="DL7" s="214"/>
      <c r="DM7" s="214"/>
      <c r="DN7" s="214"/>
      <c r="DO7" s="214"/>
      <c r="DP7" s="214"/>
      <c r="DQ7" s="214"/>
      <c r="DR7" s="214"/>
      <c r="DS7" s="214"/>
      <c r="DT7" s="214"/>
      <c r="DU7" s="214"/>
      <c r="DV7" s="214"/>
      <c r="DW7" s="214"/>
      <c r="DX7" s="219"/>
      <c r="DY7" s="219"/>
      <c r="DZ7" s="219"/>
      <c r="EA7" s="219"/>
      <c r="EB7" s="219"/>
      <c r="EC7" s="219"/>
      <c r="ED7" s="219"/>
      <c r="EE7" s="219"/>
      <c r="EF7" s="219"/>
      <c r="EG7" s="219"/>
      <c r="EH7" s="219"/>
      <c r="EI7" s="219"/>
      <c r="EJ7" s="219"/>
      <c r="EK7" s="219"/>
      <c r="EL7" s="219"/>
      <c r="EM7" s="219"/>
      <c r="EN7" s="219"/>
      <c r="EO7" s="219"/>
      <c r="EP7" s="219"/>
      <c r="EQ7" s="219"/>
      <c r="ER7" s="219"/>
      <c r="ES7" s="219"/>
      <c r="ET7" s="219"/>
      <c r="EU7" s="219"/>
      <c r="EV7" s="219"/>
      <c r="EW7" s="219"/>
      <c r="EX7" s="219"/>
      <c r="EY7" s="219"/>
      <c r="EZ7" s="219"/>
      <c r="FA7" s="219"/>
      <c r="FB7" s="219"/>
      <c r="FC7" s="219"/>
      <c r="FD7" s="219"/>
      <c r="FE7" s="219"/>
      <c r="FF7" s="219"/>
      <c r="FG7" s="219"/>
      <c r="FH7" s="219"/>
      <c r="FI7" s="219"/>
      <c r="FJ7" s="219"/>
      <c r="FK7" s="219"/>
      <c r="FL7" s="219"/>
      <c r="FM7" s="219"/>
      <c r="FN7" s="219"/>
      <c r="FO7" s="219"/>
      <c r="FP7" s="219"/>
      <c r="FQ7" s="219"/>
    </row>
    <row r="8" s="175" customFormat="1" ht="12" spans="1:36">
      <c r="A8" s="184">
        <v>6</v>
      </c>
      <c r="B8" s="187">
        <v>720</v>
      </c>
      <c r="C8" s="188" t="s">
        <v>24</v>
      </c>
      <c r="D8" s="188" t="s">
        <v>19</v>
      </c>
      <c r="E8" s="9">
        <v>1</v>
      </c>
      <c r="F8" s="9">
        <v>2</v>
      </c>
      <c r="G8" s="9">
        <v>3</v>
      </c>
      <c r="H8" s="186"/>
      <c r="I8" s="9"/>
      <c r="J8" s="202">
        <v>1957</v>
      </c>
      <c r="K8" s="203">
        <v>2152.7</v>
      </c>
      <c r="L8" s="203">
        <v>2348.4</v>
      </c>
      <c r="M8" s="203"/>
      <c r="N8" s="202"/>
      <c r="O8" s="9">
        <v>47</v>
      </c>
      <c r="P8" s="204">
        <v>52</v>
      </c>
      <c r="Q8" s="204">
        <v>56</v>
      </c>
      <c r="R8" s="185"/>
      <c r="S8" s="208"/>
      <c r="T8" s="188">
        <v>252</v>
      </c>
      <c r="U8" s="188">
        <v>277.2</v>
      </c>
      <c r="V8" s="188">
        <v>302.4</v>
      </c>
      <c r="W8" s="188"/>
      <c r="X8" s="188"/>
      <c r="Y8" s="209">
        <f>VLOOKUP(B:B,[1]查询时间段分门店销售明细!$B$1:$X$65536,23,0)</f>
        <v>1806.35</v>
      </c>
      <c r="Z8" s="188"/>
      <c r="AA8" s="188">
        <v>912.24</v>
      </c>
      <c r="AB8" s="188">
        <v>1003.464</v>
      </c>
      <c r="AC8" s="188">
        <v>1094.688</v>
      </c>
      <c r="AD8" s="188"/>
      <c r="AE8" s="188"/>
      <c r="AF8" s="188">
        <v>8591.4</v>
      </c>
      <c r="AG8" s="188">
        <v>9450.54</v>
      </c>
      <c r="AH8" s="188">
        <v>10309.68</v>
      </c>
      <c r="AI8" s="188"/>
      <c r="AJ8" s="188"/>
    </row>
    <row r="9" s="174" customFormat="1" ht="12" spans="1:36">
      <c r="A9" s="184">
        <v>7</v>
      </c>
      <c r="B9" s="187">
        <v>539</v>
      </c>
      <c r="C9" s="188" t="s">
        <v>25</v>
      </c>
      <c r="D9" s="188" t="s">
        <v>19</v>
      </c>
      <c r="E9" s="9">
        <v>1</v>
      </c>
      <c r="F9" s="9">
        <v>2</v>
      </c>
      <c r="G9" s="9">
        <v>3</v>
      </c>
      <c r="H9" s="186"/>
      <c r="I9" s="9"/>
      <c r="J9" s="202">
        <v>2669</v>
      </c>
      <c r="K9" s="203">
        <v>2935.9</v>
      </c>
      <c r="L9" s="203">
        <v>3202.8</v>
      </c>
      <c r="M9" s="203"/>
      <c r="N9" s="202"/>
      <c r="O9" s="9">
        <v>53</v>
      </c>
      <c r="P9" s="204">
        <v>58</v>
      </c>
      <c r="Q9" s="204">
        <v>64</v>
      </c>
      <c r="R9" s="185"/>
      <c r="S9" s="208"/>
      <c r="T9" s="210">
        <v>277.2</v>
      </c>
      <c r="U9" s="210">
        <v>304.92</v>
      </c>
      <c r="V9" s="210">
        <v>332.64</v>
      </c>
      <c r="W9" s="210"/>
      <c r="X9" s="210"/>
      <c r="Y9" s="209">
        <f>VLOOKUP(B:B,[1]查询时间段分门店销售明细!$B$1:$X$65536,23,0)</f>
        <v>2895.43</v>
      </c>
      <c r="Z9" s="210"/>
      <c r="AA9" s="210">
        <v>1076.4</v>
      </c>
      <c r="AB9" s="210">
        <v>1184.04</v>
      </c>
      <c r="AC9" s="210">
        <v>1291.68</v>
      </c>
      <c r="AD9" s="210"/>
      <c r="AE9" s="210"/>
      <c r="AF9" s="210">
        <v>15384.6</v>
      </c>
      <c r="AG9" s="210">
        <v>16923.06</v>
      </c>
      <c r="AH9" s="210">
        <v>18461.52</v>
      </c>
      <c r="AI9" s="210"/>
      <c r="AJ9" s="210"/>
    </row>
    <row r="10" s="175" customFormat="1" ht="12.95" customHeight="1" spans="1:36">
      <c r="A10" s="184">
        <v>8</v>
      </c>
      <c r="B10" s="187">
        <v>721</v>
      </c>
      <c r="C10" s="188" t="s">
        <v>26</v>
      </c>
      <c r="D10" s="188" t="s">
        <v>19</v>
      </c>
      <c r="E10" s="9">
        <v>2</v>
      </c>
      <c r="F10" s="9">
        <v>3</v>
      </c>
      <c r="G10" s="9">
        <v>4</v>
      </c>
      <c r="H10" s="186"/>
      <c r="I10" s="9"/>
      <c r="J10" s="202">
        <v>2111</v>
      </c>
      <c r="K10" s="203">
        <v>2322.1</v>
      </c>
      <c r="L10" s="203">
        <v>2533.2</v>
      </c>
      <c r="M10" s="203"/>
      <c r="N10" s="202"/>
      <c r="O10" s="9">
        <v>86</v>
      </c>
      <c r="P10" s="204">
        <v>95</v>
      </c>
      <c r="Q10" s="204">
        <v>103</v>
      </c>
      <c r="R10" s="185"/>
      <c r="S10" s="208"/>
      <c r="T10" s="188">
        <v>411.3</v>
      </c>
      <c r="U10" s="188">
        <v>452.43</v>
      </c>
      <c r="V10" s="188">
        <v>493.56</v>
      </c>
      <c r="W10" s="188"/>
      <c r="X10" s="188"/>
      <c r="Y10" s="209">
        <f>VLOOKUP(B:B,[1]查询时间段分门店销售明细!$B$1:$X$65536,23,0)</f>
        <v>17980.6</v>
      </c>
      <c r="Z10" s="188"/>
      <c r="AA10" s="188">
        <v>1379.52</v>
      </c>
      <c r="AB10" s="188">
        <v>1517.472</v>
      </c>
      <c r="AC10" s="188">
        <v>1655.424</v>
      </c>
      <c r="AD10" s="188"/>
      <c r="AE10" s="188"/>
      <c r="AF10" s="188">
        <v>15564.6</v>
      </c>
      <c r="AG10" s="188">
        <v>17121.06</v>
      </c>
      <c r="AH10" s="188">
        <v>18677.52</v>
      </c>
      <c r="AI10" s="188"/>
      <c r="AJ10" s="188"/>
    </row>
    <row r="11" s="174" customFormat="1" ht="12" spans="1:171">
      <c r="A11" s="184">
        <v>9</v>
      </c>
      <c r="B11" s="185">
        <v>732</v>
      </c>
      <c r="C11" s="184" t="s">
        <v>27</v>
      </c>
      <c r="D11" s="184" t="s">
        <v>19</v>
      </c>
      <c r="E11" s="9">
        <v>1</v>
      </c>
      <c r="F11" s="9">
        <v>2</v>
      </c>
      <c r="G11" s="9">
        <v>3</v>
      </c>
      <c r="H11" s="186"/>
      <c r="I11" s="9"/>
      <c r="J11" s="202">
        <v>2366</v>
      </c>
      <c r="K11" s="203">
        <v>2602.6</v>
      </c>
      <c r="L11" s="203">
        <v>2839.2</v>
      </c>
      <c r="M11" s="203"/>
      <c r="N11" s="202"/>
      <c r="O11" s="9">
        <v>48</v>
      </c>
      <c r="P11" s="204">
        <v>53</v>
      </c>
      <c r="Q11" s="204">
        <v>58</v>
      </c>
      <c r="R11" s="185"/>
      <c r="S11" s="208"/>
      <c r="T11" s="209">
        <v>290.7</v>
      </c>
      <c r="U11" s="209">
        <v>319.77</v>
      </c>
      <c r="V11" s="209">
        <v>348.84</v>
      </c>
      <c r="W11" s="209"/>
      <c r="X11" s="209"/>
      <c r="Y11" s="209">
        <f>VLOOKUP(B:B,[1]查询时间段分门店销售明细!$B$1:$X$65536,23,0)</f>
        <v>12551</v>
      </c>
      <c r="Z11" s="209"/>
      <c r="AA11" s="209">
        <v>827.28</v>
      </c>
      <c r="AB11" s="209">
        <v>910.008</v>
      </c>
      <c r="AC11" s="209">
        <v>992.736</v>
      </c>
      <c r="AD11" s="209"/>
      <c r="AE11" s="209"/>
      <c r="AF11" s="209">
        <v>7065</v>
      </c>
      <c r="AG11" s="209">
        <v>7771.5</v>
      </c>
      <c r="AH11" s="209">
        <v>8478</v>
      </c>
      <c r="AI11" s="209"/>
      <c r="AJ11" s="209"/>
      <c r="AK11" s="213"/>
      <c r="AL11" s="213"/>
      <c r="AM11" s="213"/>
      <c r="AN11" s="213"/>
      <c r="AO11" s="213"/>
      <c r="AP11" s="213"/>
      <c r="AQ11" s="213"/>
      <c r="AR11" s="213"/>
      <c r="AS11" s="213"/>
      <c r="AT11" s="213"/>
      <c r="AU11" s="213"/>
      <c r="AV11" s="213"/>
      <c r="AW11" s="213"/>
      <c r="AX11" s="213"/>
      <c r="AY11" s="213"/>
      <c r="AZ11" s="213"/>
      <c r="BA11" s="213"/>
      <c r="BB11" s="213"/>
      <c r="BC11" s="213"/>
      <c r="BD11" s="213"/>
      <c r="BE11" s="213"/>
      <c r="BF11" s="213"/>
      <c r="BG11" s="213"/>
      <c r="BH11" s="213"/>
      <c r="BI11" s="213"/>
      <c r="BJ11" s="213"/>
      <c r="BK11" s="213"/>
      <c r="BL11" s="213"/>
      <c r="BM11" s="213"/>
      <c r="BN11" s="213"/>
      <c r="BO11" s="213"/>
      <c r="BP11" s="213"/>
      <c r="BQ11" s="213"/>
      <c r="BR11" s="213"/>
      <c r="BS11" s="213"/>
      <c r="BT11" s="213"/>
      <c r="BU11" s="213"/>
      <c r="BV11" s="213"/>
      <c r="BW11" s="213"/>
      <c r="BX11" s="213"/>
      <c r="BY11" s="213"/>
      <c r="BZ11" s="213"/>
      <c r="CA11" s="213"/>
      <c r="CB11" s="213"/>
      <c r="CC11" s="213"/>
      <c r="CD11" s="213"/>
      <c r="CE11" s="213"/>
      <c r="CF11" s="213"/>
      <c r="CG11" s="213"/>
      <c r="CH11" s="213"/>
      <c r="CI11" s="213"/>
      <c r="CJ11" s="213"/>
      <c r="CK11" s="213"/>
      <c r="CL11" s="213"/>
      <c r="CM11" s="213"/>
      <c r="CN11" s="213"/>
      <c r="CO11" s="213"/>
      <c r="CP11" s="213"/>
      <c r="CQ11" s="213"/>
      <c r="CR11" s="213"/>
      <c r="CS11" s="213"/>
      <c r="CT11" s="213"/>
      <c r="CU11" s="213"/>
      <c r="CV11" s="213"/>
      <c r="CW11" s="213"/>
      <c r="CX11" s="213"/>
      <c r="CY11" s="213"/>
      <c r="CZ11" s="213"/>
      <c r="DA11" s="213"/>
      <c r="DB11" s="213"/>
      <c r="DC11" s="213"/>
      <c r="DD11" s="213"/>
      <c r="DE11" s="213"/>
      <c r="DF11" s="213"/>
      <c r="DG11" s="213"/>
      <c r="DH11" s="213"/>
      <c r="DI11" s="213"/>
      <c r="DJ11" s="213"/>
      <c r="DK11" s="213"/>
      <c r="DL11" s="213"/>
      <c r="DM11" s="213"/>
      <c r="DN11" s="213"/>
      <c r="DO11" s="213"/>
      <c r="DP11" s="213"/>
      <c r="DQ11" s="213"/>
      <c r="DR11" s="213"/>
      <c r="DS11" s="213"/>
      <c r="DT11" s="213"/>
      <c r="DU11" s="213"/>
      <c r="DV11" s="213"/>
      <c r="DW11" s="213"/>
      <c r="DX11" s="213"/>
      <c r="DY11" s="213"/>
      <c r="DZ11" s="213"/>
      <c r="EA11" s="213"/>
      <c r="EB11" s="213"/>
      <c r="EC11" s="213"/>
      <c r="ED11" s="213"/>
      <c r="EE11" s="213"/>
      <c r="EF11" s="213"/>
      <c r="EG11" s="213"/>
      <c r="EH11" s="213"/>
      <c r="EI11" s="213"/>
      <c r="EJ11" s="213"/>
      <c r="EK11" s="213"/>
      <c r="EL11" s="213"/>
      <c r="EM11" s="213"/>
      <c r="EN11" s="213"/>
      <c r="EO11" s="213"/>
      <c r="EP11" s="213"/>
      <c r="EQ11" s="213"/>
      <c r="ER11" s="213"/>
      <c r="ES11" s="213"/>
      <c r="ET11" s="213"/>
      <c r="EU11" s="213"/>
      <c r="EV11" s="213"/>
      <c r="EW11" s="213"/>
      <c r="EX11" s="213"/>
      <c r="EY11" s="213"/>
      <c r="EZ11" s="213"/>
      <c r="FA11" s="213"/>
      <c r="FB11" s="213"/>
      <c r="FC11" s="213"/>
      <c r="FD11" s="213"/>
      <c r="FE11" s="213"/>
      <c r="FF11" s="213"/>
      <c r="FG11" s="213"/>
      <c r="FH11" s="213"/>
      <c r="FI11" s="213"/>
      <c r="FJ11" s="213"/>
      <c r="FK11" s="213"/>
      <c r="FL11" s="213"/>
      <c r="FM11" s="213"/>
      <c r="FN11" s="213"/>
      <c r="FO11" s="213"/>
    </row>
    <row r="12" s="175" customFormat="1" ht="12.95" customHeight="1" spans="1:36">
      <c r="A12" s="184">
        <v>10</v>
      </c>
      <c r="B12" s="187">
        <v>591</v>
      </c>
      <c r="C12" s="188" t="s">
        <v>28</v>
      </c>
      <c r="D12" s="188" t="s">
        <v>19</v>
      </c>
      <c r="E12" s="9">
        <v>3</v>
      </c>
      <c r="F12" s="9">
        <v>4</v>
      </c>
      <c r="G12" s="9">
        <v>5</v>
      </c>
      <c r="H12" s="186"/>
      <c r="I12" s="9"/>
      <c r="J12" s="202">
        <v>1860</v>
      </c>
      <c r="K12" s="203">
        <v>2046</v>
      </c>
      <c r="L12" s="203">
        <v>2232</v>
      </c>
      <c r="M12" s="203"/>
      <c r="N12" s="202"/>
      <c r="O12" s="9">
        <v>71</v>
      </c>
      <c r="P12" s="204">
        <v>78</v>
      </c>
      <c r="Q12" s="204">
        <v>85</v>
      </c>
      <c r="R12" s="185"/>
      <c r="S12" s="208"/>
      <c r="T12" s="188">
        <v>386.1</v>
      </c>
      <c r="U12" s="188">
        <v>424.71</v>
      </c>
      <c r="V12" s="188">
        <v>463.32</v>
      </c>
      <c r="W12" s="188"/>
      <c r="X12" s="188"/>
      <c r="Y12" s="209">
        <f>VLOOKUP(B:B,[1]查询时间段分门店销售明细!$B$1:$X$65536,23,0)</f>
        <v>6460</v>
      </c>
      <c r="Z12" s="188"/>
      <c r="AA12" s="188">
        <v>1239.12</v>
      </c>
      <c r="AB12" s="188">
        <v>1363.032</v>
      </c>
      <c r="AC12" s="188">
        <v>1486.944</v>
      </c>
      <c r="AD12" s="188"/>
      <c r="AE12" s="188"/>
      <c r="AF12" s="188">
        <v>10089.9</v>
      </c>
      <c r="AG12" s="188">
        <v>11098.89</v>
      </c>
      <c r="AH12" s="188">
        <v>12107.88</v>
      </c>
      <c r="AI12" s="188"/>
      <c r="AJ12" s="188"/>
    </row>
    <row r="13" s="175" customFormat="1" ht="12.95" customHeight="1" spans="1:201">
      <c r="A13" s="184">
        <v>11</v>
      </c>
      <c r="B13" s="187">
        <v>341</v>
      </c>
      <c r="C13" s="188" t="s">
        <v>29</v>
      </c>
      <c r="D13" s="188" t="s">
        <v>19</v>
      </c>
      <c r="E13" s="9">
        <v>5</v>
      </c>
      <c r="F13" s="9">
        <v>6</v>
      </c>
      <c r="G13" s="9">
        <v>7</v>
      </c>
      <c r="H13" s="186"/>
      <c r="I13" s="9"/>
      <c r="J13" s="202">
        <v>12475</v>
      </c>
      <c r="K13" s="203">
        <v>13722.5</v>
      </c>
      <c r="L13" s="203">
        <v>14970</v>
      </c>
      <c r="M13" s="203"/>
      <c r="N13" s="202"/>
      <c r="O13" s="9">
        <v>167</v>
      </c>
      <c r="P13" s="204">
        <v>184</v>
      </c>
      <c r="Q13" s="204">
        <v>200</v>
      </c>
      <c r="R13" s="185"/>
      <c r="S13" s="208"/>
      <c r="T13" s="196">
        <v>801.9</v>
      </c>
      <c r="U13" s="196">
        <v>882.09</v>
      </c>
      <c r="V13" s="196">
        <v>962.28</v>
      </c>
      <c r="W13" s="196"/>
      <c r="X13" s="196"/>
      <c r="Y13" s="209">
        <f>VLOOKUP(B:B,[1]查询时间段分门店销售明细!$B$1:$X$65536,23,0)</f>
        <v>1364.37</v>
      </c>
      <c r="Z13" s="196"/>
      <c r="AA13" s="196">
        <v>3594.24</v>
      </c>
      <c r="AB13" s="196">
        <v>3953.664</v>
      </c>
      <c r="AC13" s="196">
        <v>4313.088</v>
      </c>
      <c r="AD13" s="196"/>
      <c r="AE13" s="196"/>
      <c r="AF13" s="196">
        <v>54600.3</v>
      </c>
      <c r="AG13" s="196">
        <v>60060.33</v>
      </c>
      <c r="AH13" s="196">
        <v>65520.36</v>
      </c>
      <c r="AI13" s="196"/>
      <c r="AJ13" s="196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4">
        <v>12</v>
      </c>
      <c r="B14" s="189">
        <v>385</v>
      </c>
      <c r="C14" s="190" t="s">
        <v>30</v>
      </c>
      <c r="D14" s="190" t="s">
        <v>19</v>
      </c>
      <c r="E14" s="9">
        <v>3</v>
      </c>
      <c r="F14" s="9">
        <v>4</v>
      </c>
      <c r="G14" s="9">
        <v>5</v>
      </c>
      <c r="H14" s="186"/>
      <c r="I14" s="9"/>
      <c r="J14" s="202">
        <v>1994</v>
      </c>
      <c r="K14" s="203">
        <v>2193.4</v>
      </c>
      <c r="L14" s="203">
        <v>2392.8</v>
      </c>
      <c r="M14" s="203"/>
      <c r="N14" s="202"/>
      <c r="O14" s="9">
        <v>62</v>
      </c>
      <c r="P14" s="204">
        <v>68</v>
      </c>
      <c r="Q14" s="204">
        <v>74</v>
      </c>
      <c r="R14" s="185"/>
      <c r="S14" s="208"/>
      <c r="T14" s="188">
        <v>917.1</v>
      </c>
      <c r="U14" s="188">
        <v>1008.81</v>
      </c>
      <c r="V14" s="188">
        <v>1100.52</v>
      </c>
      <c r="W14" s="188"/>
      <c r="X14" s="188"/>
      <c r="Y14" s="209">
        <f>VLOOKUP(B:B,[1]查询时间段分门店销售明细!$B$1:$X$65536,23,0)</f>
        <v>24071.3</v>
      </c>
      <c r="Z14" s="188"/>
      <c r="AA14" s="188">
        <v>2556.72</v>
      </c>
      <c r="AB14" s="188">
        <v>2812.392</v>
      </c>
      <c r="AC14" s="188">
        <v>3068.064</v>
      </c>
      <c r="AD14" s="188"/>
      <c r="AE14" s="188"/>
      <c r="AF14" s="188">
        <v>21114</v>
      </c>
      <c r="AG14" s="188">
        <v>23225.4</v>
      </c>
      <c r="AH14" s="188">
        <v>25336.8</v>
      </c>
      <c r="AI14" s="188"/>
      <c r="AJ14" s="188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20"/>
      <c r="DY14" s="220"/>
      <c r="DZ14" s="220"/>
      <c r="EA14" s="220"/>
      <c r="EB14" s="220"/>
      <c r="EC14" s="220"/>
      <c r="ED14" s="220"/>
      <c r="EE14" s="220"/>
      <c r="EF14" s="220"/>
      <c r="EG14" s="220"/>
      <c r="EH14" s="220"/>
      <c r="EI14" s="220"/>
      <c r="EJ14" s="220"/>
      <c r="EK14" s="220"/>
      <c r="EL14" s="220"/>
      <c r="EM14" s="220"/>
      <c r="EN14" s="220"/>
      <c r="EO14" s="220"/>
      <c r="EP14" s="220"/>
      <c r="EQ14" s="220"/>
      <c r="ER14" s="220"/>
      <c r="ES14" s="220"/>
      <c r="ET14" s="220"/>
      <c r="EU14" s="220"/>
      <c r="EV14" s="220"/>
      <c r="EW14" s="220"/>
      <c r="EX14" s="220"/>
      <c r="EY14" s="220"/>
      <c r="EZ14" s="220"/>
      <c r="FA14" s="220"/>
      <c r="FB14" s="220"/>
      <c r="FC14" s="220"/>
      <c r="FD14" s="220"/>
      <c r="FE14" s="220"/>
      <c r="FF14" s="220"/>
      <c r="FG14" s="220"/>
      <c r="FH14" s="220"/>
      <c r="FI14" s="220"/>
      <c r="FJ14" s="220"/>
      <c r="FK14" s="220"/>
      <c r="FL14" s="220"/>
      <c r="FM14" s="220"/>
      <c r="FN14" s="220"/>
      <c r="FO14" s="220"/>
      <c r="FP14" s="220"/>
      <c r="FQ14" s="220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4">
        <v>13</v>
      </c>
      <c r="B15" s="187">
        <v>514</v>
      </c>
      <c r="C15" s="188" t="s">
        <v>31</v>
      </c>
      <c r="D15" s="188" t="s">
        <v>19</v>
      </c>
      <c r="E15" s="9">
        <v>3</v>
      </c>
      <c r="F15" s="9">
        <v>4</v>
      </c>
      <c r="G15" s="9">
        <v>5</v>
      </c>
      <c r="H15" s="186"/>
      <c r="I15" s="9"/>
      <c r="J15" s="202">
        <v>3025</v>
      </c>
      <c r="K15" s="203">
        <v>3327.5</v>
      </c>
      <c r="L15" s="203">
        <v>3630</v>
      </c>
      <c r="M15" s="203"/>
      <c r="N15" s="202"/>
      <c r="O15" s="9">
        <v>148</v>
      </c>
      <c r="P15" s="204">
        <v>163</v>
      </c>
      <c r="Q15" s="204">
        <v>178</v>
      </c>
      <c r="R15" s="185"/>
      <c r="S15" s="208"/>
      <c r="T15" s="188">
        <v>810</v>
      </c>
      <c r="U15" s="188">
        <v>891</v>
      </c>
      <c r="V15" s="188">
        <v>972</v>
      </c>
      <c r="W15" s="188"/>
      <c r="X15" s="188"/>
      <c r="Y15" s="209">
        <f>VLOOKUP(B:B,[1]查询时间段分门店销售明细!$B$1:$X$65536,23,0)</f>
        <v>15170.57</v>
      </c>
      <c r="Z15" s="188"/>
      <c r="AA15" s="188">
        <v>2025.36</v>
      </c>
      <c r="AB15" s="188">
        <v>2227.896</v>
      </c>
      <c r="AC15" s="188">
        <v>2430.432</v>
      </c>
      <c r="AD15" s="188"/>
      <c r="AE15" s="188"/>
      <c r="AF15" s="188">
        <v>26488.8</v>
      </c>
      <c r="AG15" s="188">
        <v>29137.68</v>
      </c>
      <c r="AH15" s="188">
        <v>31786.56</v>
      </c>
      <c r="AI15" s="188"/>
      <c r="AJ15" s="18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4">
        <v>14</v>
      </c>
      <c r="B16" s="191">
        <v>371</v>
      </c>
      <c r="C16" s="192" t="s">
        <v>32</v>
      </c>
      <c r="D16" s="192" t="s">
        <v>19</v>
      </c>
      <c r="E16" s="9">
        <v>1</v>
      </c>
      <c r="F16" s="9">
        <v>2</v>
      </c>
      <c r="G16" s="9">
        <v>3</v>
      </c>
      <c r="H16" s="186"/>
      <c r="I16" s="9"/>
      <c r="J16" s="202">
        <v>1044</v>
      </c>
      <c r="K16" s="203">
        <v>1148.4</v>
      </c>
      <c r="L16" s="203">
        <v>1252.8</v>
      </c>
      <c r="M16" s="203"/>
      <c r="N16" s="202"/>
      <c r="O16" s="9">
        <v>50</v>
      </c>
      <c r="P16" s="204">
        <v>55</v>
      </c>
      <c r="Q16" s="204">
        <v>60</v>
      </c>
      <c r="R16" s="185"/>
      <c r="S16" s="208"/>
      <c r="T16" s="192">
        <v>333</v>
      </c>
      <c r="U16" s="192">
        <v>366.3</v>
      </c>
      <c r="V16" s="192">
        <v>399.6</v>
      </c>
      <c r="W16" s="192"/>
      <c r="X16" s="192"/>
      <c r="Y16" s="209">
        <f>VLOOKUP(B:B,[1]查询时间段分门店销售明细!$B$1:$X$65536,23,0)</f>
        <v>7023.41</v>
      </c>
      <c r="Z16" s="192"/>
      <c r="AA16" s="192">
        <v>861.12</v>
      </c>
      <c r="AB16" s="192">
        <v>947.232</v>
      </c>
      <c r="AC16" s="192">
        <v>1033.344</v>
      </c>
      <c r="AD16" s="192"/>
      <c r="AE16" s="192"/>
      <c r="AF16" s="192">
        <v>8603.1</v>
      </c>
      <c r="AG16" s="192">
        <v>9463.41</v>
      </c>
      <c r="AH16" s="192">
        <v>10323.72</v>
      </c>
      <c r="AI16" s="192"/>
      <c r="AJ16" s="192"/>
      <c r="AK16" s="215"/>
      <c r="AL16" s="215"/>
      <c r="AM16" s="215"/>
      <c r="AN16" s="215"/>
      <c r="AO16" s="215"/>
      <c r="AP16" s="215"/>
      <c r="AQ16" s="215"/>
      <c r="AR16" s="215"/>
      <c r="AS16" s="215"/>
      <c r="AT16" s="215"/>
      <c r="AU16" s="215"/>
      <c r="AV16" s="215"/>
      <c r="AW16" s="215"/>
      <c r="AX16" s="215"/>
      <c r="AY16" s="215"/>
      <c r="AZ16" s="215"/>
      <c r="BA16" s="215"/>
      <c r="BB16" s="215"/>
      <c r="BC16" s="215"/>
      <c r="BD16" s="215"/>
      <c r="BE16" s="215"/>
      <c r="BF16" s="215"/>
      <c r="BG16" s="215"/>
      <c r="BH16" s="215"/>
      <c r="BI16" s="215"/>
      <c r="BJ16" s="215"/>
      <c r="BK16" s="215"/>
      <c r="BL16" s="215"/>
      <c r="BM16" s="215"/>
      <c r="BN16" s="215"/>
      <c r="BO16" s="215"/>
      <c r="BP16" s="215"/>
      <c r="BQ16" s="215"/>
      <c r="BR16" s="215"/>
      <c r="BS16" s="215"/>
      <c r="BT16" s="215"/>
      <c r="BU16" s="215"/>
      <c r="BV16" s="215"/>
      <c r="BW16" s="215"/>
      <c r="BX16" s="215"/>
      <c r="BY16" s="215"/>
      <c r="BZ16" s="215"/>
      <c r="CA16" s="215"/>
      <c r="CB16" s="215"/>
      <c r="CC16" s="215"/>
      <c r="CD16" s="215"/>
      <c r="CE16" s="215"/>
      <c r="CF16" s="215"/>
      <c r="CG16" s="215"/>
      <c r="CH16" s="215"/>
      <c r="CI16" s="215"/>
      <c r="CJ16" s="215"/>
      <c r="CK16" s="215"/>
      <c r="CL16" s="215"/>
      <c r="CM16" s="215"/>
      <c r="CN16" s="215"/>
      <c r="CO16" s="215"/>
      <c r="CP16" s="215"/>
      <c r="CQ16" s="215"/>
      <c r="CR16" s="215"/>
      <c r="CS16" s="215"/>
      <c r="CT16" s="215"/>
      <c r="CU16" s="215"/>
      <c r="CV16" s="215"/>
      <c r="CW16" s="215"/>
      <c r="CX16" s="215"/>
      <c r="CY16" s="215"/>
      <c r="CZ16" s="215"/>
      <c r="DA16" s="215"/>
      <c r="DB16" s="215"/>
      <c r="DC16" s="215"/>
      <c r="DD16" s="215"/>
      <c r="DE16" s="215"/>
      <c r="DF16" s="215"/>
      <c r="DG16" s="215"/>
      <c r="DH16" s="215"/>
      <c r="DI16" s="215"/>
      <c r="DJ16" s="215"/>
      <c r="DK16" s="215"/>
      <c r="DL16" s="215"/>
      <c r="DM16" s="215"/>
      <c r="DN16" s="215"/>
      <c r="DO16" s="215"/>
      <c r="DP16" s="215"/>
      <c r="DQ16" s="215"/>
      <c r="DR16" s="215"/>
      <c r="DS16" s="215"/>
      <c r="DT16" s="215"/>
      <c r="DU16" s="215"/>
      <c r="DV16" s="215"/>
      <c r="DW16" s="215"/>
      <c r="DX16" s="215"/>
      <c r="DY16" s="215"/>
      <c r="DZ16" s="215"/>
      <c r="EA16" s="215"/>
      <c r="EB16" s="215"/>
      <c r="EC16" s="215"/>
      <c r="ED16" s="215"/>
      <c r="EE16" s="215"/>
      <c r="EF16" s="215"/>
      <c r="EG16" s="215"/>
      <c r="EH16" s="221"/>
      <c r="EI16" s="221"/>
      <c r="EJ16" s="221"/>
      <c r="EK16" s="221"/>
      <c r="EL16" s="221"/>
      <c r="EM16" s="221"/>
      <c r="EN16" s="221"/>
      <c r="EO16" s="221"/>
      <c r="EP16" s="221"/>
      <c r="EQ16" s="221"/>
      <c r="ER16" s="221"/>
      <c r="ES16" s="221"/>
      <c r="ET16" s="221"/>
      <c r="EU16" s="221"/>
      <c r="EV16" s="221"/>
      <c r="EW16" s="221"/>
      <c r="EX16" s="221"/>
      <c r="EY16" s="221"/>
      <c r="EZ16" s="221"/>
      <c r="FA16" s="221"/>
      <c r="FB16" s="221"/>
      <c r="FC16" s="221"/>
      <c r="FD16" s="221"/>
      <c r="FE16" s="221"/>
      <c r="FF16" s="221"/>
      <c r="FG16" s="221"/>
      <c r="FH16" s="221"/>
      <c r="FI16" s="221"/>
      <c r="FJ16" s="221"/>
      <c r="FK16" s="221"/>
      <c r="FL16" s="221"/>
      <c r="FM16" s="221"/>
      <c r="FN16" s="221"/>
      <c r="FO16" s="221"/>
    </row>
    <row r="17" s="174" customFormat="1" ht="14.25" spans="1:173">
      <c r="A17" s="184">
        <v>15</v>
      </c>
      <c r="B17" s="187">
        <v>748</v>
      </c>
      <c r="C17" s="188" t="s">
        <v>33</v>
      </c>
      <c r="D17" s="188" t="s">
        <v>19</v>
      </c>
      <c r="E17" s="9">
        <v>1</v>
      </c>
      <c r="F17" s="9">
        <v>2</v>
      </c>
      <c r="G17" s="9">
        <v>3</v>
      </c>
      <c r="H17" s="186"/>
      <c r="I17" s="9"/>
      <c r="J17" s="202">
        <v>1923</v>
      </c>
      <c r="K17" s="203">
        <v>2115.3</v>
      </c>
      <c r="L17" s="203">
        <v>2307.6</v>
      </c>
      <c r="M17" s="203"/>
      <c r="N17" s="202"/>
      <c r="O17" s="9">
        <v>48</v>
      </c>
      <c r="P17" s="204">
        <v>53</v>
      </c>
      <c r="Q17" s="204">
        <v>58</v>
      </c>
      <c r="R17" s="185"/>
      <c r="S17" s="208"/>
      <c r="T17" s="188">
        <v>281.7</v>
      </c>
      <c r="U17" s="188">
        <v>309.87</v>
      </c>
      <c r="V17" s="188">
        <v>338.04</v>
      </c>
      <c r="W17" s="188"/>
      <c r="X17" s="188"/>
      <c r="Y17" s="209">
        <f>VLOOKUP(B:B,[1]查询时间段分门店销售明细!$B$1:$X$65536,23,0)</f>
        <v>3470.6</v>
      </c>
      <c r="Z17" s="188"/>
      <c r="AA17" s="188">
        <v>986.4</v>
      </c>
      <c r="AB17" s="188">
        <v>1085.04</v>
      </c>
      <c r="AC17" s="188">
        <v>1183.68</v>
      </c>
      <c r="AD17" s="188"/>
      <c r="AE17" s="188"/>
      <c r="AF17" s="188">
        <v>11658.6</v>
      </c>
      <c r="AG17" s="188">
        <v>12824.46</v>
      </c>
      <c r="AH17" s="188">
        <v>13990.32</v>
      </c>
      <c r="AI17" s="188"/>
      <c r="AJ17" s="188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20"/>
      <c r="DY17" s="220"/>
      <c r="DZ17" s="220"/>
      <c r="EA17" s="220"/>
      <c r="EB17" s="220"/>
      <c r="EC17" s="220"/>
      <c r="ED17" s="220"/>
      <c r="EE17" s="220"/>
      <c r="EF17" s="220"/>
      <c r="EG17" s="220"/>
      <c r="EH17" s="220"/>
      <c r="EI17" s="220"/>
      <c r="EJ17" s="220"/>
      <c r="EK17" s="220"/>
      <c r="EL17" s="220"/>
      <c r="EM17" s="220"/>
      <c r="EN17" s="220"/>
      <c r="EO17" s="220"/>
      <c r="EP17" s="220"/>
      <c r="EQ17" s="220"/>
      <c r="ER17" s="220"/>
      <c r="ES17" s="220"/>
      <c r="ET17" s="220"/>
      <c r="EU17" s="220"/>
      <c r="EV17" s="220"/>
      <c r="EW17" s="220"/>
      <c r="EX17" s="220"/>
      <c r="EY17" s="220"/>
      <c r="EZ17" s="220"/>
      <c r="FA17" s="220"/>
      <c r="FB17" s="220"/>
      <c r="FC17" s="220"/>
      <c r="FD17" s="220"/>
      <c r="FE17" s="220"/>
      <c r="FF17" s="220"/>
      <c r="FG17" s="220"/>
      <c r="FH17" s="220"/>
      <c r="FI17" s="220"/>
      <c r="FJ17" s="220"/>
      <c r="FK17" s="220"/>
      <c r="FL17" s="220"/>
      <c r="FM17" s="220"/>
      <c r="FN17" s="220"/>
      <c r="FO17" s="220"/>
      <c r="FP17" s="220"/>
      <c r="FQ17" s="220"/>
    </row>
    <row r="18" s="174" customFormat="1" ht="14.25" spans="1:173">
      <c r="A18" s="184">
        <v>16</v>
      </c>
      <c r="B18" s="193">
        <v>102567</v>
      </c>
      <c r="C18" s="193" t="s">
        <v>34</v>
      </c>
      <c r="D18" s="188" t="s">
        <v>19</v>
      </c>
      <c r="E18" s="9"/>
      <c r="F18" s="9"/>
      <c r="G18" s="9"/>
      <c r="H18" s="186"/>
      <c r="I18" s="9"/>
      <c r="J18" s="202"/>
      <c r="K18" s="203"/>
      <c r="L18" s="203"/>
      <c r="M18" s="203"/>
      <c r="N18" s="202"/>
      <c r="O18" s="9"/>
      <c r="P18" s="204"/>
      <c r="Q18" s="204"/>
      <c r="R18" s="185"/>
      <c r="S18" s="208"/>
      <c r="T18" s="188"/>
      <c r="U18" s="188"/>
      <c r="V18" s="188"/>
      <c r="W18" s="188"/>
      <c r="X18" s="188"/>
      <c r="Y18" s="209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20"/>
      <c r="DY18" s="220"/>
      <c r="DZ18" s="220"/>
      <c r="EA18" s="220"/>
      <c r="EB18" s="220"/>
      <c r="EC18" s="220"/>
      <c r="ED18" s="220"/>
      <c r="EE18" s="220"/>
      <c r="EF18" s="220"/>
      <c r="EG18" s="220"/>
      <c r="EH18" s="220"/>
      <c r="EI18" s="220"/>
      <c r="EJ18" s="220"/>
      <c r="EK18" s="220"/>
      <c r="EL18" s="220"/>
      <c r="EM18" s="220"/>
      <c r="EN18" s="220"/>
      <c r="EO18" s="220"/>
      <c r="EP18" s="220"/>
      <c r="EQ18" s="220"/>
      <c r="ER18" s="220"/>
      <c r="ES18" s="220"/>
      <c r="ET18" s="220"/>
      <c r="EU18" s="220"/>
      <c r="EV18" s="220"/>
      <c r="EW18" s="220"/>
      <c r="EX18" s="220"/>
      <c r="EY18" s="220"/>
      <c r="EZ18" s="220"/>
      <c r="FA18" s="220"/>
      <c r="FB18" s="220"/>
      <c r="FC18" s="220"/>
      <c r="FD18" s="220"/>
      <c r="FE18" s="220"/>
      <c r="FF18" s="220"/>
      <c r="FG18" s="220"/>
      <c r="FH18" s="220"/>
      <c r="FI18" s="220"/>
      <c r="FJ18" s="220"/>
      <c r="FK18" s="220"/>
      <c r="FL18" s="220"/>
      <c r="FM18" s="220"/>
      <c r="FN18" s="220"/>
      <c r="FO18" s="220"/>
      <c r="FP18" s="220"/>
      <c r="FQ18" s="220"/>
    </row>
    <row r="19" s="174" customFormat="1" ht="14.25" spans="1:173">
      <c r="A19" s="184">
        <v>17</v>
      </c>
      <c r="B19" s="194">
        <v>102564</v>
      </c>
      <c r="C19" s="194" t="s">
        <v>35</v>
      </c>
      <c r="D19" s="188" t="s">
        <v>19</v>
      </c>
      <c r="E19" s="9"/>
      <c r="F19" s="9"/>
      <c r="G19" s="9"/>
      <c r="H19" s="186"/>
      <c r="I19" s="9"/>
      <c r="J19" s="202"/>
      <c r="K19" s="203"/>
      <c r="L19" s="203"/>
      <c r="M19" s="203"/>
      <c r="N19" s="202"/>
      <c r="O19" s="9"/>
      <c r="P19" s="204"/>
      <c r="Q19" s="204"/>
      <c r="R19" s="185"/>
      <c r="S19" s="208"/>
      <c r="T19" s="188"/>
      <c r="U19" s="188"/>
      <c r="V19" s="188"/>
      <c r="W19" s="188"/>
      <c r="X19" s="188"/>
      <c r="Y19" s="209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20"/>
      <c r="DY19" s="220"/>
      <c r="DZ19" s="220"/>
      <c r="EA19" s="220"/>
      <c r="EB19" s="220"/>
      <c r="EC19" s="220"/>
      <c r="ED19" s="220"/>
      <c r="EE19" s="220"/>
      <c r="EF19" s="220"/>
      <c r="EG19" s="220"/>
      <c r="EH19" s="220"/>
      <c r="EI19" s="220"/>
      <c r="EJ19" s="220"/>
      <c r="EK19" s="220"/>
      <c r="EL19" s="220"/>
      <c r="EM19" s="220"/>
      <c r="EN19" s="220"/>
      <c r="EO19" s="220"/>
      <c r="EP19" s="220"/>
      <c r="EQ19" s="220"/>
      <c r="ER19" s="220"/>
      <c r="ES19" s="220"/>
      <c r="ET19" s="220"/>
      <c r="EU19" s="220"/>
      <c r="EV19" s="220"/>
      <c r="EW19" s="220"/>
      <c r="EX19" s="220"/>
      <c r="EY19" s="220"/>
      <c r="EZ19" s="220"/>
      <c r="FA19" s="220"/>
      <c r="FB19" s="220"/>
      <c r="FC19" s="220"/>
      <c r="FD19" s="220"/>
      <c r="FE19" s="220"/>
      <c r="FF19" s="220"/>
      <c r="FG19" s="220"/>
      <c r="FH19" s="220"/>
      <c r="FI19" s="220"/>
      <c r="FJ19" s="220"/>
      <c r="FK19" s="220"/>
      <c r="FL19" s="220"/>
      <c r="FM19" s="220"/>
      <c r="FN19" s="220"/>
      <c r="FO19" s="220"/>
      <c r="FP19" s="220"/>
      <c r="FQ19" s="220"/>
    </row>
    <row r="20" s="172" customFormat="1" ht="12.95" customHeight="1" spans="1:209">
      <c r="A20" s="180"/>
      <c r="B20" s="25"/>
      <c r="C20" s="180"/>
      <c r="D20" s="180" t="s">
        <v>19</v>
      </c>
      <c r="E20" s="195">
        <f>SUM(E3:E19)</f>
        <v>28</v>
      </c>
      <c r="F20" s="195">
        <f t="shared" ref="F20:AJ20" si="0">SUM(F3:F19)</f>
        <v>43</v>
      </c>
      <c r="G20" s="195">
        <f t="shared" si="0"/>
        <v>58</v>
      </c>
      <c r="H20" s="195">
        <f t="shared" si="0"/>
        <v>1</v>
      </c>
      <c r="I20" s="195">
        <f t="shared" si="0"/>
        <v>2</v>
      </c>
      <c r="J20" s="195">
        <f t="shared" si="0"/>
        <v>39421</v>
      </c>
      <c r="K20" s="195">
        <f t="shared" si="0"/>
        <v>43363.1</v>
      </c>
      <c r="L20" s="195">
        <f t="shared" si="0"/>
        <v>47305.2</v>
      </c>
      <c r="M20" s="195">
        <f t="shared" si="0"/>
        <v>1</v>
      </c>
      <c r="N20" s="195">
        <f t="shared" si="0"/>
        <v>1478</v>
      </c>
      <c r="O20" s="195">
        <f t="shared" si="0"/>
        <v>1095</v>
      </c>
      <c r="P20" s="195">
        <f t="shared" si="0"/>
        <v>1206</v>
      </c>
      <c r="Q20" s="195">
        <f t="shared" si="0"/>
        <v>1315</v>
      </c>
      <c r="R20" s="195">
        <f t="shared" si="0"/>
        <v>2</v>
      </c>
      <c r="S20" s="195">
        <f t="shared" si="0"/>
        <v>97</v>
      </c>
      <c r="T20" s="195">
        <f t="shared" si="0"/>
        <v>6579.9</v>
      </c>
      <c r="U20" s="195">
        <f t="shared" si="0"/>
        <v>7237.89</v>
      </c>
      <c r="V20" s="195">
        <f t="shared" si="0"/>
        <v>7895.88</v>
      </c>
      <c r="W20" s="195">
        <f t="shared" si="0"/>
        <v>1</v>
      </c>
      <c r="X20" s="195">
        <f t="shared" si="0"/>
        <v>504</v>
      </c>
      <c r="Y20" s="195">
        <f t="shared" si="0"/>
        <v>107037.1</v>
      </c>
      <c r="Z20" s="195">
        <f t="shared" si="0"/>
        <v>2989.33</v>
      </c>
      <c r="AA20" s="195">
        <f t="shared" si="0"/>
        <v>21403.44</v>
      </c>
      <c r="AB20" s="195">
        <f t="shared" si="0"/>
        <v>23543.784</v>
      </c>
      <c r="AC20" s="195">
        <f t="shared" si="0"/>
        <v>25684.128</v>
      </c>
      <c r="AD20" s="195">
        <f t="shared" si="0"/>
        <v>1</v>
      </c>
      <c r="AE20" s="195">
        <f t="shared" si="0"/>
        <v>1643.76</v>
      </c>
      <c r="AF20" s="195">
        <f t="shared" si="0"/>
        <v>232650.9</v>
      </c>
      <c r="AG20" s="195">
        <f t="shared" si="0"/>
        <v>255915.99</v>
      </c>
      <c r="AH20" s="216">
        <f t="shared" si="0"/>
        <v>279181.08</v>
      </c>
      <c r="AI20" s="195">
        <f t="shared" si="0"/>
        <v>1</v>
      </c>
      <c r="AJ20" s="195">
        <f t="shared" si="0"/>
        <v>13189.5</v>
      </c>
      <c r="EH20" s="178"/>
      <c r="EI20" s="178"/>
      <c r="EJ20" s="178"/>
      <c r="EK20" s="178"/>
      <c r="EL20" s="178"/>
      <c r="EM20" s="178"/>
      <c r="EN20" s="178"/>
      <c r="EO20" s="178"/>
      <c r="EP20" s="178"/>
      <c r="EQ20" s="178"/>
      <c r="ER20" s="178"/>
      <c r="ES20" s="178"/>
      <c r="ET20" s="178"/>
      <c r="EU20" s="178"/>
      <c r="EV20" s="178"/>
      <c r="EW20" s="178"/>
      <c r="EX20" s="178"/>
      <c r="EY20" s="178"/>
      <c r="EZ20" s="178"/>
      <c r="FA20" s="178"/>
      <c r="FB20" s="178"/>
      <c r="FC20" s="178"/>
      <c r="FD20" s="178"/>
      <c r="FE20" s="178"/>
      <c r="FF20" s="178"/>
      <c r="FG20" s="178"/>
      <c r="FH20" s="178"/>
      <c r="FI20" s="178"/>
      <c r="FJ20" s="178"/>
      <c r="FK20" s="178"/>
      <c r="FL20" s="178"/>
      <c r="FM20" s="178"/>
      <c r="FN20" s="178"/>
      <c r="FO20" s="178"/>
      <c r="FP20" s="178"/>
      <c r="FQ20" s="178"/>
      <c r="FR20" s="178"/>
      <c r="FS20" s="178"/>
      <c r="FT20" s="178"/>
      <c r="FU20" s="178"/>
      <c r="FV20" s="178"/>
      <c r="FW20" s="178"/>
      <c r="FX20" s="178"/>
      <c r="FY20" s="178"/>
      <c r="FZ20" s="178"/>
      <c r="GA20" s="178"/>
      <c r="GB20" s="178"/>
      <c r="GC20" s="178"/>
      <c r="GD20" s="178"/>
      <c r="GE20" s="178"/>
      <c r="GF20" s="178"/>
      <c r="GG20" s="178"/>
      <c r="GH20" s="178"/>
      <c r="GI20" s="178"/>
      <c r="GJ20" s="178"/>
      <c r="GK20" s="178"/>
      <c r="GL20" s="178"/>
      <c r="GM20" s="178"/>
      <c r="GN20" s="178"/>
      <c r="GO20" s="178"/>
      <c r="GP20" s="178"/>
      <c r="GQ20" s="178"/>
      <c r="GR20" s="178"/>
      <c r="GS20" s="178"/>
      <c r="GT20" s="178"/>
      <c r="GU20" s="178"/>
      <c r="GV20" s="178"/>
      <c r="GW20" s="178"/>
      <c r="GX20" s="178"/>
      <c r="GY20" s="178"/>
      <c r="GZ20" s="178"/>
      <c r="HA20" s="178"/>
    </row>
    <row r="21" s="176" customFormat="1" ht="12.95" customHeight="1" spans="1:201">
      <c r="A21" s="196">
        <v>18</v>
      </c>
      <c r="B21" s="7">
        <v>52</v>
      </c>
      <c r="C21" s="196" t="s">
        <v>36</v>
      </c>
      <c r="D21" s="196" t="s">
        <v>37</v>
      </c>
      <c r="E21" s="8">
        <v>3</v>
      </c>
      <c r="F21" s="9">
        <v>4</v>
      </c>
      <c r="G21" s="9">
        <v>5</v>
      </c>
      <c r="H21" s="186"/>
      <c r="I21" s="9"/>
      <c r="J21" s="202">
        <v>3281</v>
      </c>
      <c r="K21" s="203">
        <v>3609.1</v>
      </c>
      <c r="L21" s="203">
        <v>3937.2</v>
      </c>
      <c r="M21" s="203"/>
      <c r="N21" s="202"/>
      <c r="O21" s="9">
        <v>91</v>
      </c>
      <c r="P21" s="204">
        <v>100</v>
      </c>
      <c r="Q21" s="204">
        <v>109</v>
      </c>
      <c r="R21" s="185"/>
      <c r="S21" s="208"/>
      <c r="T21" s="196">
        <v>548.1</v>
      </c>
      <c r="U21" s="196">
        <v>602.91</v>
      </c>
      <c r="V21" s="196">
        <v>657.72</v>
      </c>
      <c r="W21" s="196"/>
      <c r="X21" s="196"/>
      <c r="Y21" s="209">
        <f>VLOOKUP(B:B,[1]查询时间段分门店销售明细!$B$1:$X$65536,23,0)</f>
        <v>7884.06</v>
      </c>
      <c r="Z21" s="196"/>
      <c r="AA21" s="196">
        <v>1675.44</v>
      </c>
      <c r="AB21" s="196">
        <v>1842.984</v>
      </c>
      <c r="AC21" s="196">
        <v>2010.528</v>
      </c>
      <c r="AD21" s="196"/>
      <c r="AE21" s="196"/>
      <c r="AF21" s="196">
        <v>11778.3</v>
      </c>
      <c r="AG21" s="196">
        <v>12956.13</v>
      </c>
      <c r="AH21" s="196">
        <v>14133.96</v>
      </c>
      <c r="AI21" s="196"/>
      <c r="AJ21" s="196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6">
        <v>19</v>
      </c>
      <c r="B22" s="7">
        <v>54</v>
      </c>
      <c r="C22" s="196" t="s">
        <v>38</v>
      </c>
      <c r="D22" s="196" t="s">
        <v>37</v>
      </c>
      <c r="E22" s="8">
        <v>6</v>
      </c>
      <c r="F22" s="9">
        <v>7</v>
      </c>
      <c r="G22" s="9">
        <v>8</v>
      </c>
      <c r="H22" s="186"/>
      <c r="I22" s="9"/>
      <c r="J22" s="202">
        <v>5780</v>
      </c>
      <c r="K22" s="203">
        <v>6358</v>
      </c>
      <c r="L22" s="203">
        <v>6936</v>
      </c>
      <c r="M22" s="203"/>
      <c r="N22" s="202"/>
      <c r="O22" s="9">
        <v>93</v>
      </c>
      <c r="P22" s="204">
        <v>102</v>
      </c>
      <c r="Q22" s="204">
        <v>112</v>
      </c>
      <c r="R22" s="185"/>
      <c r="S22" s="208"/>
      <c r="T22" s="196">
        <v>544.5</v>
      </c>
      <c r="U22" s="196">
        <v>598.95</v>
      </c>
      <c r="V22" s="196">
        <v>653.4</v>
      </c>
      <c r="W22" s="196"/>
      <c r="X22" s="196"/>
      <c r="Y22" s="209">
        <f>VLOOKUP(B:B,[1]查询时间段分门店销售明细!$B$1:$X$65536,23,0)</f>
        <v>7991.74</v>
      </c>
      <c r="Z22" s="196"/>
      <c r="AA22" s="196">
        <v>1659.6</v>
      </c>
      <c r="AB22" s="196">
        <v>1825.56</v>
      </c>
      <c r="AC22" s="196">
        <v>1991.52</v>
      </c>
      <c r="AD22" s="196"/>
      <c r="AE22" s="196"/>
      <c r="AF22" s="196">
        <v>24984.9</v>
      </c>
      <c r="AG22" s="196">
        <v>27483.39</v>
      </c>
      <c r="AH22" s="196">
        <v>29981.88</v>
      </c>
      <c r="AI22" s="196"/>
      <c r="AJ22" s="196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6">
        <v>20</v>
      </c>
      <c r="B23" s="7">
        <v>56</v>
      </c>
      <c r="C23" s="196" t="s">
        <v>39</v>
      </c>
      <c r="D23" s="196" t="s">
        <v>37</v>
      </c>
      <c r="E23" s="8">
        <v>2</v>
      </c>
      <c r="F23" s="9">
        <v>3</v>
      </c>
      <c r="G23" s="9">
        <v>4</v>
      </c>
      <c r="H23" s="186"/>
      <c r="I23" s="9"/>
      <c r="J23" s="202">
        <v>3421</v>
      </c>
      <c r="K23" s="203">
        <v>3763.1</v>
      </c>
      <c r="L23" s="203">
        <v>4105.2</v>
      </c>
      <c r="M23" s="203"/>
      <c r="N23" s="202"/>
      <c r="O23" s="9">
        <v>55</v>
      </c>
      <c r="P23" s="204">
        <v>61</v>
      </c>
      <c r="Q23" s="204">
        <v>66</v>
      </c>
      <c r="R23" s="185"/>
      <c r="S23" s="208"/>
      <c r="T23" s="196">
        <v>324</v>
      </c>
      <c r="U23" s="196">
        <v>356.4</v>
      </c>
      <c r="V23" s="196">
        <v>388.8</v>
      </c>
      <c r="W23" s="196"/>
      <c r="X23" s="196"/>
      <c r="Y23" s="209">
        <f>VLOOKUP(B:B,[1]查询时间段分门店销售明细!$B$1:$X$65536,23,0)</f>
        <v>4972.13</v>
      </c>
      <c r="Z23" s="196"/>
      <c r="AA23" s="196">
        <v>969.84</v>
      </c>
      <c r="AB23" s="196">
        <v>1066.824</v>
      </c>
      <c r="AC23" s="196">
        <v>1163.808</v>
      </c>
      <c r="AD23" s="196"/>
      <c r="AE23" s="196"/>
      <c r="AF23" s="196">
        <v>8718.3</v>
      </c>
      <c r="AG23" s="196">
        <v>9590.13</v>
      </c>
      <c r="AH23" s="196">
        <v>10461.96</v>
      </c>
      <c r="AI23" s="196"/>
      <c r="AJ23" s="196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6">
        <v>21</v>
      </c>
      <c r="B24" s="7">
        <v>351</v>
      </c>
      <c r="C24" s="196" t="s">
        <v>40</v>
      </c>
      <c r="D24" s="196" t="s">
        <v>37</v>
      </c>
      <c r="E24" s="8">
        <v>3</v>
      </c>
      <c r="F24" s="9">
        <v>4</v>
      </c>
      <c r="G24" s="9">
        <v>5</v>
      </c>
      <c r="H24" s="186"/>
      <c r="I24" s="9"/>
      <c r="J24" s="202">
        <v>2966</v>
      </c>
      <c r="K24" s="203">
        <v>3262.6</v>
      </c>
      <c r="L24" s="203">
        <v>3559.2</v>
      </c>
      <c r="M24" s="203"/>
      <c r="N24" s="202"/>
      <c r="O24" s="9">
        <v>54</v>
      </c>
      <c r="P24" s="204">
        <v>59</v>
      </c>
      <c r="Q24" s="204">
        <v>65</v>
      </c>
      <c r="R24" s="185"/>
      <c r="S24" s="208"/>
      <c r="T24" s="196">
        <v>279</v>
      </c>
      <c r="U24" s="196">
        <v>306.9</v>
      </c>
      <c r="V24" s="196">
        <v>334.8</v>
      </c>
      <c r="W24" s="196"/>
      <c r="X24" s="196"/>
      <c r="Y24" s="209">
        <f>VLOOKUP(B:B,[1]查询时间段分门店销售明细!$B$1:$X$65536,23,0)</f>
        <v>2545.4</v>
      </c>
      <c r="Z24" s="196"/>
      <c r="AA24" s="196">
        <v>1267.2</v>
      </c>
      <c r="AB24" s="196">
        <v>1393.92</v>
      </c>
      <c r="AC24" s="196">
        <v>1520.64</v>
      </c>
      <c r="AD24" s="196"/>
      <c r="AE24" s="196"/>
      <c r="AF24" s="196">
        <v>15444.9</v>
      </c>
      <c r="AG24" s="196">
        <v>16989.39</v>
      </c>
      <c r="AH24" s="196">
        <v>18533.88</v>
      </c>
      <c r="AI24" s="196"/>
      <c r="AJ24" s="196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6">
        <v>22</v>
      </c>
      <c r="B25" s="7">
        <v>367</v>
      </c>
      <c r="C25" s="196" t="s">
        <v>41</v>
      </c>
      <c r="D25" s="196" t="s">
        <v>37</v>
      </c>
      <c r="E25" s="8">
        <v>2</v>
      </c>
      <c r="F25" s="9">
        <v>3</v>
      </c>
      <c r="G25" s="9">
        <v>4</v>
      </c>
      <c r="H25" s="186"/>
      <c r="I25" s="9"/>
      <c r="J25" s="202">
        <v>1471</v>
      </c>
      <c r="K25" s="203">
        <v>1618.1</v>
      </c>
      <c r="L25" s="203">
        <v>1765.2</v>
      </c>
      <c r="M25" s="203"/>
      <c r="N25" s="202"/>
      <c r="O25" s="9">
        <v>82</v>
      </c>
      <c r="P25" s="204">
        <v>90</v>
      </c>
      <c r="Q25" s="204">
        <v>98</v>
      </c>
      <c r="R25" s="185"/>
      <c r="S25" s="208"/>
      <c r="T25" s="196">
        <v>558</v>
      </c>
      <c r="U25" s="196">
        <v>613.8</v>
      </c>
      <c r="V25" s="196">
        <v>669.6</v>
      </c>
      <c r="W25" s="196"/>
      <c r="X25" s="196"/>
      <c r="Y25" s="209">
        <f>VLOOKUP(B:B,[1]查询时间段分门店销售明细!$B$1:$X$65536,23,0)</f>
        <v>15098.4</v>
      </c>
      <c r="Z25" s="196"/>
      <c r="AA25" s="196">
        <v>1455.84</v>
      </c>
      <c r="AB25" s="196">
        <v>1601.424</v>
      </c>
      <c r="AC25" s="196">
        <v>1747.008</v>
      </c>
      <c r="AD25" s="196"/>
      <c r="AE25" s="196"/>
      <c r="AF25" s="196">
        <v>12486.6</v>
      </c>
      <c r="AG25" s="196">
        <v>13735.26</v>
      </c>
      <c r="AH25" s="196">
        <v>14983.92</v>
      </c>
      <c r="AI25" s="196"/>
      <c r="AJ25" s="196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6">
        <v>23</v>
      </c>
      <c r="B26" s="7">
        <v>587</v>
      </c>
      <c r="C26" s="196" t="s">
        <v>42</v>
      </c>
      <c r="D26" s="196" t="s">
        <v>37</v>
      </c>
      <c r="E26" s="8">
        <v>2</v>
      </c>
      <c r="F26" s="9">
        <v>3</v>
      </c>
      <c r="G26" s="9">
        <v>4</v>
      </c>
      <c r="H26" s="186"/>
      <c r="I26" s="9"/>
      <c r="J26" s="202">
        <v>2138</v>
      </c>
      <c r="K26" s="203">
        <v>2351.8</v>
      </c>
      <c r="L26" s="203">
        <v>2565.6</v>
      </c>
      <c r="M26" s="203"/>
      <c r="N26" s="202"/>
      <c r="O26" s="9">
        <v>91</v>
      </c>
      <c r="P26" s="204">
        <v>100</v>
      </c>
      <c r="Q26" s="204">
        <v>109</v>
      </c>
      <c r="R26" s="185"/>
      <c r="S26" s="208"/>
      <c r="T26" s="196">
        <v>540</v>
      </c>
      <c r="U26" s="196">
        <v>594</v>
      </c>
      <c r="V26" s="196">
        <v>648</v>
      </c>
      <c r="W26" s="196"/>
      <c r="X26" s="196"/>
      <c r="Y26" s="209">
        <f>VLOOKUP(B:B,[1]查询时间段分门店销售明细!$B$1:$X$65536,23,0)</f>
        <v>5678.3</v>
      </c>
      <c r="Z26" s="196"/>
      <c r="AA26" s="196">
        <v>1657.44</v>
      </c>
      <c r="AB26" s="196">
        <v>1823.184</v>
      </c>
      <c r="AC26" s="196">
        <v>1988.928</v>
      </c>
      <c r="AD26" s="196"/>
      <c r="AE26" s="196"/>
      <c r="AF26" s="196">
        <v>15597.9</v>
      </c>
      <c r="AG26" s="196">
        <v>17157.69</v>
      </c>
      <c r="AH26" s="196">
        <v>18717.48</v>
      </c>
      <c r="AI26" s="196"/>
      <c r="AJ26" s="196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6">
        <v>24</v>
      </c>
      <c r="B27" s="7">
        <v>704</v>
      </c>
      <c r="C27" s="196" t="s">
        <v>43</v>
      </c>
      <c r="D27" s="196" t="s">
        <v>37</v>
      </c>
      <c r="E27" s="8">
        <v>2</v>
      </c>
      <c r="F27" s="9">
        <v>3</v>
      </c>
      <c r="G27" s="9">
        <v>4</v>
      </c>
      <c r="H27" s="186"/>
      <c r="I27" s="9"/>
      <c r="J27" s="202">
        <v>1656</v>
      </c>
      <c r="K27" s="203">
        <v>1821.6</v>
      </c>
      <c r="L27" s="203">
        <v>1987.2</v>
      </c>
      <c r="M27" s="203"/>
      <c r="N27" s="202"/>
      <c r="O27" s="9">
        <v>68</v>
      </c>
      <c r="P27" s="204">
        <v>75</v>
      </c>
      <c r="Q27" s="204">
        <v>82</v>
      </c>
      <c r="R27" s="185"/>
      <c r="S27" s="208"/>
      <c r="T27" s="196">
        <v>392.4</v>
      </c>
      <c r="U27" s="196">
        <v>431.64</v>
      </c>
      <c r="V27" s="196">
        <v>470.88</v>
      </c>
      <c r="W27" s="196"/>
      <c r="X27" s="196"/>
      <c r="Y27" s="209">
        <f>VLOOKUP(B:B,[1]查询时间段分门店销售明细!$B$1:$X$65536,23,0)</f>
        <v>2931.1</v>
      </c>
      <c r="Z27" s="196"/>
      <c r="AA27" s="196">
        <v>1418.4</v>
      </c>
      <c r="AB27" s="196">
        <v>1560.24</v>
      </c>
      <c r="AC27" s="196">
        <v>1702.08</v>
      </c>
      <c r="AD27" s="196"/>
      <c r="AE27" s="196"/>
      <c r="AF27" s="196">
        <v>14818.5</v>
      </c>
      <c r="AG27" s="196">
        <v>16300.35</v>
      </c>
      <c r="AH27" s="196">
        <v>17782.2</v>
      </c>
      <c r="AI27" s="196"/>
      <c r="AJ27" s="196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6">
        <v>25</v>
      </c>
      <c r="B28" s="7">
        <v>706</v>
      </c>
      <c r="C28" s="196" t="s">
        <v>44</v>
      </c>
      <c r="D28" s="196" t="s">
        <v>37</v>
      </c>
      <c r="E28" s="8">
        <v>2</v>
      </c>
      <c r="F28" s="9">
        <v>3</v>
      </c>
      <c r="G28" s="9">
        <v>4</v>
      </c>
      <c r="H28" s="186"/>
      <c r="I28" s="9"/>
      <c r="J28" s="202">
        <v>1217</v>
      </c>
      <c r="K28" s="203">
        <v>1338.7</v>
      </c>
      <c r="L28" s="203">
        <v>1460.4</v>
      </c>
      <c r="M28" s="203"/>
      <c r="N28" s="202"/>
      <c r="O28" s="9">
        <v>45</v>
      </c>
      <c r="P28" s="204">
        <v>50</v>
      </c>
      <c r="Q28" s="204">
        <v>54</v>
      </c>
      <c r="R28" s="185"/>
      <c r="S28" s="208"/>
      <c r="T28" s="196">
        <v>311.4</v>
      </c>
      <c r="U28" s="196">
        <v>342.54</v>
      </c>
      <c r="V28" s="196">
        <v>373.68</v>
      </c>
      <c r="W28" s="196"/>
      <c r="X28" s="196"/>
      <c r="Y28" s="209">
        <f>VLOOKUP(B:B,[1]查询时间段分门店销售明细!$B$1:$X$65536,23,0)</f>
        <v>3609.83</v>
      </c>
      <c r="Z28" s="196"/>
      <c r="AA28" s="196">
        <v>853.92</v>
      </c>
      <c r="AB28" s="196">
        <v>939.312</v>
      </c>
      <c r="AC28" s="196">
        <v>1024.704</v>
      </c>
      <c r="AD28" s="196"/>
      <c r="AE28" s="196"/>
      <c r="AF28" s="196">
        <v>8960.4</v>
      </c>
      <c r="AG28" s="196">
        <v>9856.44</v>
      </c>
      <c r="AH28" s="196">
        <v>10752.48</v>
      </c>
      <c r="AI28" s="196"/>
      <c r="AJ28" s="196"/>
    </row>
    <row r="29" s="176" customFormat="1" customHeight="1" spans="1:173">
      <c r="A29" s="196">
        <v>26</v>
      </c>
      <c r="B29" s="7">
        <v>710</v>
      </c>
      <c r="C29" s="196" t="s">
        <v>45</v>
      </c>
      <c r="D29" s="196" t="s">
        <v>37</v>
      </c>
      <c r="E29" s="8">
        <v>2</v>
      </c>
      <c r="F29" s="9">
        <v>3</v>
      </c>
      <c r="G29" s="9">
        <v>4</v>
      </c>
      <c r="H29" s="186"/>
      <c r="I29" s="9"/>
      <c r="J29" s="202">
        <v>941</v>
      </c>
      <c r="K29" s="203">
        <v>1035.1</v>
      </c>
      <c r="L29" s="203">
        <v>1129.2</v>
      </c>
      <c r="M29" s="203"/>
      <c r="N29" s="202"/>
      <c r="O29" s="9">
        <v>50</v>
      </c>
      <c r="P29" s="204">
        <v>55</v>
      </c>
      <c r="Q29" s="204">
        <v>60</v>
      </c>
      <c r="R29" s="185"/>
      <c r="S29" s="208"/>
      <c r="T29" s="196">
        <v>329.4</v>
      </c>
      <c r="U29" s="196">
        <v>362.34</v>
      </c>
      <c r="V29" s="196">
        <v>395.28</v>
      </c>
      <c r="W29" s="196"/>
      <c r="X29" s="196"/>
      <c r="Y29" s="209">
        <f>VLOOKUP(B:B,[1]查询时间段分门店销售明细!$B$1:$X$65536,23,0)</f>
        <v>2723.4</v>
      </c>
      <c r="Z29" s="196"/>
      <c r="AA29" s="196">
        <v>858.24</v>
      </c>
      <c r="AB29" s="196">
        <v>944.064</v>
      </c>
      <c r="AC29" s="196">
        <v>1029.888</v>
      </c>
      <c r="AD29" s="196"/>
      <c r="AE29" s="196"/>
      <c r="AF29" s="196">
        <v>5038.2</v>
      </c>
      <c r="AG29" s="196">
        <v>5542.02</v>
      </c>
      <c r="AH29" s="196">
        <v>6045.84</v>
      </c>
      <c r="AI29" s="196"/>
      <c r="AJ29" s="196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6">
        <v>27</v>
      </c>
      <c r="B30" s="7">
        <v>713</v>
      </c>
      <c r="C30" s="196" t="s">
        <v>46</v>
      </c>
      <c r="D30" s="196" t="s">
        <v>37</v>
      </c>
      <c r="E30" s="8">
        <v>1</v>
      </c>
      <c r="F30" s="9">
        <v>2</v>
      </c>
      <c r="G30" s="9">
        <v>3</v>
      </c>
      <c r="H30" s="186"/>
      <c r="I30" s="9"/>
      <c r="J30" s="202">
        <v>1428</v>
      </c>
      <c r="K30" s="203">
        <v>1570.8</v>
      </c>
      <c r="L30" s="203">
        <v>1713.6</v>
      </c>
      <c r="M30" s="203"/>
      <c r="N30" s="202"/>
      <c r="O30" s="9">
        <v>31</v>
      </c>
      <c r="P30" s="204">
        <v>34</v>
      </c>
      <c r="Q30" s="204">
        <v>37</v>
      </c>
      <c r="R30" s="185"/>
      <c r="S30" s="208"/>
      <c r="T30" s="196">
        <v>202.5</v>
      </c>
      <c r="U30" s="196">
        <v>222.75</v>
      </c>
      <c r="V30" s="196">
        <v>243</v>
      </c>
      <c r="W30" s="196"/>
      <c r="X30" s="196"/>
      <c r="Y30" s="209">
        <f>VLOOKUP(B:B,[1]查询时间段分门店销售明细!$B$1:$X$65536,23,0)</f>
        <v>2225</v>
      </c>
      <c r="Z30" s="196"/>
      <c r="AA30" s="196">
        <v>591.84</v>
      </c>
      <c r="AB30" s="196">
        <v>651.024</v>
      </c>
      <c r="AC30" s="196">
        <v>710.208</v>
      </c>
      <c r="AD30" s="196"/>
      <c r="AE30" s="196"/>
      <c r="AF30" s="196">
        <v>8478</v>
      </c>
      <c r="AG30" s="196">
        <v>9325.8</v>
      </c>
      <c r="AH30" s="196">
        <v>10173.6</v>
      </c>
      <c r="AI30" s="196"/>
      <c r="AJ30" s="196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6">
        <v>28</v>
      </c>
      <c r="B31" s="7">
        <v>738</v>
      </c>
      <c r="C31" s="196" t="s">
        <v>47</v>
      </c>
      <c r="D31" s="196" t="s">
        <v>37</v>
      </c>
      <c r="E31" s="8">
        <v>2</v>
      </c>
      <c r="F31" s="9">
        <v>3</v>
      </c>
      <c r="G31" s="9">
        <v>4</v>
      </c>
      <c r="H31" s="186"/>
      <c r="I31" s="9"/>
      <c r="J31" s="202">
        <v>1646</v>
      </c>
      <c r="K31" s="203">
        <v>1810.6</v>
      </c>
      <c r="L31" s="203">
        <v>1975.2</v>
      </c>
      <c r="M31" s="203"/>
      <c r="N31" s="202"/>
      <c r="O31" s="9">
        <v>55</v>
      </c>
      <c r="P31" s="204">
        <v>61</v>
      </c>
      <c r="Q31" s="204">
        <v>66</v>
      </c>
      <c r="R31" s="185"/>
      <c r="S31" s="208"/>
      <c r="T31" s="196">
        <v>269.1</v>
      </c>
      <c r="U31" s="196">
        <v>296.01</v>
      </c>
      <c r="V31" s="196">
        <v>322.92</v>
      </c>
      <c r="W31" s="196"/>
      <c r="X31" s="196"/>
      <c r="Y31" s="209">
        <f>VLOOKUP(B:B,[1]查询时间段分门店销售明细!$B$1:$X$65536,23,0)</f>
        <v>3221.17</v>
      </c>
      <c r="Z31" s="196"/>
      <c r="AA31" s="196">
        <v>1026.72</v>
      </c>
      <c r="AB31" s="196">
        <v>1129.392</v>
      </c>
      <c r="AC31" s="196">
        <v>1232.064</v>
      </c>
      <c r="AD31" s="196"/>
      <c r="AE31" s="196"/>
      <c r="AF31" s="196">
        <v>10304.1</v>
      </c>
      <c r="AG31" s="196">
        <v>11334.51</v>
      </c>
      <c r="AH31" s="196">
        <v>12364.92</v>
      </c>
      <c r="AI31" s="196"/>
      <c r="AJ31" s="196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6">
        <v>29</v>
      </c>
      <c r="B32" s="7">
        <v>329</v>
      </c>
      <c r="C32" s="196" t="s">
        <v>48</v>
      </c>
      <c r="D32" s="196" t="s">
        <v>37</v>
      </c>
      <c r="E32" s="8">
        <v>3</v>
      </c>
      <c r="F32" s="9">
        <v>4</v>
      </c>
      <c r="G32" s="9">
        <v>5</v>
      </c>
      <c r="H32" s="186"/>
      <c r="I32" s="9"/>
      <c r="J32" s="202">
        <v>2931</v>
      </c>
      <c r="K32" s="203">
        <v>3224.1</v>
      </c>
      <c r="L32" s="203">
        <v>3517.2</v>
      </c>
      <c r="M32" s="203"/>
      <c r="N32" s="202"/>
      <c r="O32" s="9">
        <v>92</v>
      </c>
      <c r="P32" s="204">
        <v>101</v>
      </c>
      <c r="Q32" s="204">
        <v>110</v>
      </c>
      <c r="R32" s="185"/>
      <c r="S32" s="208"/>
      <c r="T32" s="196">
        <v>441</v>
      </c>
      <c r="U32" s="196">
        <v>485.1</v>
      </c>
      <c r="V32" s="196">
        <v>529.2</v>
      </c>
      <c r="W32" s="196"/>
      <c r="X32" s="196"/>
      <c r="Y32" s="209">
        <f>VLOOKUP(B:B,[1]查询时间段分门店销售明细!$B$1:$X$65536,23,0)</f>
        <v>4641.54</v>
      </c>
      <c r="Z32" s="196"/>
      <c r="AA32" s="196">
        <v>1838.16</v>
      </c>
      <c r="AB32" s="196">
        <v>2021.976</v>
      </c>
      <c r="AC32" s="196">
        <v>2205.792</v>
      </c>
      <c r="AD32" s="196"/>
      <c r="AE32" s="196"/>
      <c r="AF32" s="196">
        <v>28483.2</v>
      </c>
      <c r="AG32" s="196">
        <v>31331.52</v>
      </c>
      <c r="AH32" s="196">
        <v>34179.84</v>
      </c>
      <c r="AI32" s="196"/>
      <c r="AJ32" s="196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6">
        <v>30</v>
      </c>
      <c r="B33" s="80">
        <v>754</v>
      </c>
      <c r="C33" s="79" t="s">
        <v>49</v>
      </c>
      <c r="D33" s="196" t="s">
        <v>37</v>
      </c>
      <c r="E33" s="8">
        <v>2</v>
      </c>
      <c r="F33" s="9">
        <v>3</v>
      </c>
      <c r="G33" s="9">
        <v>4</v>
      </c>
      <c r="H33" s="186"/>
      <c r="I33" s="9"/>
      <c r="J33" s="202">
        <v>1234</v>
      </c>
      <c r="K33" s="203">
        <v>1357.4</v>
      </c>
      <c r="L33" s="203">
        <v>1480.8</v>
      </c>
      <c r="M33" s="203"/>
      <c r="N33" s="202"/>
      <c r="O33" s="9">
        <v>66</v>
      </c>
      <c r="P33" s="204">
        <v>73</v>
      </c>
      <c r="Q33" s="204">
        <v>79</v>
      </c>
      <c r="R33" s="185"/>
      <c r="S33" s="208"/>
      <c r="T33" s="196">
        <v>287.1</v>
      </c>
      <c r="U33" s="196">
        <v>315.81</v>
      </c>
      <c r="V33" s="196">
        <v>344.52</v>
      </c>
      <c r="W33" s="196"/>
      <c r="X33" s="196"/>
      <c r="Y33" s="209">
        <v>2000</v>
      </c>
      <c r="Z33" s="196"/>
      <c r="AA33" s="196">
        <v>1000.08</v>
      </c>
      <c r="AB33" s="196">
        <v>1100.088</v>
      </c>
      <c r="AC33" s="196">
        <v>1200.096</v>
      </c>
      <c r="AD33" s="196"/>
      <c r="AE33" s="196"/>
      <c r="AF33" s="196">
        <v>7475.34096</v>
      </c>
      <c r="AG33" s="196">
        <v>8222.875056</v>
      </c>
      <c r="AH33" s="196">
        <v>8970.409152</v>
      </c>
      <c r="AI33" s="196"/>
      <c r="AJ33" s="196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6">
        <v>31</v>
      </c>
      <c r="B34" s="80">
        <v>755</v>
      </c>
      <c r="C34" s="79" t="s">
        <v>50</v>
      </c>
      <c r="D34" s="196" t="s">
        <v>37</v>
      </c>
      <c r="E34" s="8">
        <v>1</v>
      </c>
      <c r="F34" s="9">
        <v>2</v>
      </c>
      <c r="G34" s="9">
        <v>3</v>
      </c>
      <c r="H34" s="186"/>
      <c r="I34" s="9"/>
      <c r="J34" s="202">
        <v>391</v>
      </c>
      <c r="K34" s="203">
        <v>430.1</v>
      </c>
      <c r="L34" s="203">
        <v>469.2</v>
      </c>
      <c r="M34" s="203"/>
      <c r="N34" s="202"/>
      <c r="O34" s="9">
        <v>25</v>
      </c>
      <c r="P34" s="204">
        <v>28</v>
      </c>
      <c r="Q34" s="204">
        <v>30</v>
      </c>
      <c r="R34" s="185"/>
      <c r="S34" s="208"/>
      <c r="T34" s="196">
        <v>175.5</v>
      </c>
      <c r="U34" s="196">
        <v>193.05</v>
      </c>
      <c r="V34" s="196">
        <v>210.6</v>
      </c>
      <c r="W34" s="196"/>
      <c r="X34" s="196"/>
      <c r="Y34" s="209">
        <v>800</v>
      </c>
      <c r="Z34" s="196"/>
      <c r="AA34" s="196">
        <v>396.72</v>
      </c>
      <c r="AB34" s="196">
        <v>436.392</v>
      </c>
      <c r="AC34" s="196">
        <v>476.064</v>
      </c>
      <c r="AD34" s="196"/>
      <c r="AE34" s="196"/>
      <c r="AF34" s="196">
        <v>6262.2</v>
      </c>
      <c r="AG34" s="196">
        <v>6888.42</v>
      </c>
      <c r="AH34" s="196">
        <v>7514.64</v>
      </c>
      <c r="AI34" s="196"/>
      <c r="AJ34" s="196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6">
        <v>32</v>
      </c>
      <c r="B35" s="80">
        <v>101453</v>
      </c>
      <c r="C35" s="79" t="s">
        <v>51</v>
      </c>
      <c r="D35" s="196" t="s">
        <v>37</v>
      </c>
      <c r="E35" s="8">
        <v>1</v>
      </c>
      <c r="F35" s="9">
        <v>2</v>
      </c>
      <c r="G35" s="9">
        <v>3</v>
      </c>
      <c r="H35" s="186"/>
      <c r="I35" s="9"/>
      <c r="J35" s="202">
        <v>586.5</v>
      </c>
      <c r="K35" s="203">
        <v>645.15</v>
      </c>
      <c r="L35" s="203">
        <v>703.8</v>
      </c>
      <c r="M35" s="203"/>
      <c r="N35" s="202"/>
      <c r="O35" s="9">
        <v>37</v>
      </c>
      <c r="P35" s="204">
        <v>42</v>
      </c>
      <c r="Q35" s="204">
        <v>45</v>
      </c>
      <c r="R35" s="185"/>
      <c r="S35" s="208"/>
      <c r="T35" s="196">
        <v>263.25</v>
      </c>
      <c r="U35" s="196">
        <v>289.575</v>
      </c>
      <c r="V35" s="196">
        <v>315.9</v>
      </c>
      <c r="W35" s="196"/>
      <c r="X35" s="196"/>
      <c r="Y35" s="209">
        <v>1200</v>
      </c>
      <c r="Z35" s="196"/>
      <c r="AA35" s="196">
        <v>595.08</v>
      </c>
      <c r="AB35" s="196">
        <v>654.588</v>
      </c>
      <c r="AC35" s="196">
        <v>714.096</v>
      </c>
      <c r="AD35" s="196"/>
      <c r="AE35" s="196"/>
      <c r="AF35" s="196">
        <v>9393.3</v>
      </c>
      <c r="AG35" s="196">
        <v>10332.63</v>
      </c>
      <c r="AH35" s="196">
        <v>11271.96</v>
      </c>
      <c r="AI35" s="196"/>
      <c r="AJ35" s="196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0"/>
      <c r="B36" s="25"/>
      <c r="C36" s="180"/>
      <c r="D36" s="180" t="s">
        <v>37</v>
      </c>
      <c r="E36" s="195">
        <f>SUM(E21:E35)</f>
        <v>34</v>
      </c>
      <c r="F36" s="195">
        <f>SUM(F21:F35)</f>
        <v>49</v>
      </c>
      <c r="G36" s="195">
        <f>SUM(G21:G35)</f>
        <v>64</v>
      </c>
      <c r="H36" s="195">
        <f t="shared" ref="H36:AJ36" si="1">SUM(H21:H35)</f>
        <v>0</v>
      </c>
      <c r="I36" s="195">
        <f t="shared" si="1"/>
        <v>0</v>
      </c>
      <c r="J36" s="195">
        <f t="shared" si="1"/>
        <v>31087.5</v>
      </c>
      <c r="K36" s="195">
        <f t="shared" si="1"/>
        <v>34196.25</v>
      </c>
      <c r="L36" s="195">
        <f t="shared" si="1"/>
        <v>37305</v>
      </c>
      <c r="M36" s="195">
        <f t="shared" si="1"/>
        <v>0</v>
      </c>
      <c r="N36" s="195">
        <f t="shared" si="1"/>
        <v>0</v>
      </c>
      <c r="O36" s="195">
        <f t="shared" si="1"/>
        <v>935</v>
      </c>
      <c r="P36" s="195">
        <f t="shared" si="1"/>
        <v>1031</v>
      </c>
      <c r="Q36" s="195">
        <f t="shared" si="1"/>
        <v>1122</v>
      </c>
      <c r="R36" s="195">
        <f t="shared" si="1"/>
        <v>0</v>
      </c>
      <c r="S36" s="195">
        <f t="shared" si="1"/>
        <v>0</v>
      </c>
      <c r="T36" s="195">
        <f t="shared" si="1"/>
        <v>5465.25</v>
      </c>
      <c r="U36" s="195">
        <f t="shared" si="1"/>
        <v>6011.775</v>
      </c>
      <c r="V36" s="195">
        <f t="shared" si="1"/>
        <v>6558.3</v>
      </c>
      <c r="W36" s="195">
        <f t="shared" si="1"/>
        <v>0</v>
      </c>
      <c r="X36" s="195">
        <f t="shared" si="1"/>
        <v>0</v>
      </c>
      <c r="Y36" s="195">
        <f t="shared" si="1"/>
        <v>67522.07</v>
      </c>
      <c r="Z36" s="195">
        <f t="shared" si="1"/>
        <v>0</v>
      </c>
      <c r="AA36" s="195">
        <f t="shared" si="1"/>
        <v>17264.52</v>
      </c>
      <c r="AB36" s="195">
        <f t="shared" si="1"/>
        <v>18990.972</v>
      </c>
      <c r="AC36" s="195">
        <f t="shared" si="1"/>
        <v>20717.424</v>
      </c>
      <c r="AD36" s="195">
        <f t="shared" si="1"/>
        <v>0</v>
      </c>
      <c r="AE36" s="195">
        <f t="shared" si="1"/>
        <v>0</v>
      </c>
      <c r="AF36" s="195">
        <f t="shared" si="1"/>
        <v>188224.14096</v>
      </c>
      <c r="AG36" s="195">
        <f t="shared" si="1"/>
        <v>207046.555056</v>
      </c>
      <c r="AH36" s="216">
        <f t="shared" si="1"/>
        <v>225868.969152</v>
      </c>
      <c r="AI36" s="195">
        <f t="shared" si="1"/>
        <v>0</v>
      </c>
      <c r="AJ36" s="195">
        <f t="shared" si="1"/>
        <v>0</v>
      </c>
      <c r="EH36" s="178"/>
      <c r="EI36" s="178"/>
      <c r="EJ36" s="178"/>
      <c r="EK36" s="178"/>
      <c r="EL36" s="178"/>
    </row>
    <row r="37" s="3" customFormat="1" ht="12.95" customHeight="1" spans="1:201">
      <c r="A37" s="7">
        <v>33</v>
      </c>
      <c r="B37" s="7">
        <v>355</v>
      </c>
      <c r="C37" s="196" t="s">
        <v>52</v>
      </c>
      <c r="D37" s="196" t="s">
        <v>53</v>
      </c>
      <c r="E37" s="8">
        <v>4</v>
      </c>
      <c r="F37" s="9">
        <v>5</v>
      </c>
      <c r="G37" s="9">
        <v>6</v>
      </c>
      <c r="H37" s="186"/>
      <c r="I37" s="9"/>
      <c r="J37" s="202">
        <v>3743</v>
      </c>
      <c r="K37" s="203">
        <v>4117.3</v>
      </c>
      <c r="L37" s="203">
        <v>4491.6</v>
      </c>
      <c r="M37" s="203"/>
      <c r="N37" s="202"/>
      <c r="O37" s="9">
        <v>113</v>
      </c>
      <c r="P37" s="204">
        <v>124</v>
      </c>
      <c r="Q37" s="204">
        <v>136</v>
      </c>
      <c r="R37" s="185"/>
      <c r="S37" s="208"/>
      <c r="T37" s="196">
        <v>657.9</v>
      </c>
      <c r="U37" s="196">
        <v>723.69</v>
      </c>
      <c r="V37" s="196">
        <v>789.48</v>
      </c>
      <c r="W37" s="196"/>
      <c r="X37" s="196"/>
      <c r="Y37" s="209">
        <f>VLOOKUP(B:B,[1]查询时间段分门店销售明细!$B$1:$X$65536,23,0)</f>
        <v>4856.38</v>
      </c>
      <c r="Z37" s="196"/>
      <c r="AA37" s="196">
        <v>2029.68</v>
      </c>
      <c r="AB37" s="196">
        <v>2232.648</v>
      </c>
      <c r="AC37" s="196">
        <v>2435.616</v>
      </c>
      <c r="AD37" s="196"/>
      <c r="AE37" s="196"/>
      <c r="AF37" s="196">
        <v>21113.1</v>
      </c>
      <c r="AG37" s="196">
        <v>23224.41</v>
      </c>
      <c r="AH37" s="196">
        <v>25335.72</v>
      </c>
      <c r="AI37" s="196"/>
      <c r="AJ37" s="196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6" t="s">
        <v>54</v>
      </c>
      <c r="D38" s="196" t="s">
        <v>53</v>
      </c>
      <c r="E38" s="8">
        <v>3</v>
      </c>
      <c r="F38" s="9">
        <v>4</v>
      </c>
      <c r="G38" s="9">
        <v>5</v>
      </c>
      <c r="H38" s="186"/>
      <c r="I38" s="9"/>
      <c r="J38" s="202">
        <v>2186</v>
      </c>
      <c r="K38" s="203">
        <v>2404.6</v>
      </c>
      <c r="L38" s="203">
        <v>2623.2</v>
      </c>
      <c r="M38" s="203"/>
      <c r="N38" s="202"/>
      <c r="O38" s="9">
        <v>140</v>
      </c>
      <c r="P38" s="204">
        <v>154</v>
      </c>
      <c r="Q38" s="204">
        <v>168</v>
      </c>
      <c r="R38" s="185"/>
      <c r="S38" s="208"/>
      <c r="T38" s="7">
        <v>828</v>
      </c>
      <c r="U38" s="7">
        <v>910.8</v>
      </c>
      <c r="V38" s="7">
        <v>993.6</v>
      </c>
      <c r="W38" s="7"/>
      <c r="X38" s="7"/>
      <c r="Y38" s="209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6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6" t="s">
        <v>55</v>
      </c>
      <c r="D39" s="196" t="s">
        <v>53</v>
      </c>
      <c r="E39" s="8">
        <v>3</v>
      </c>
      <c r="F39" s="9">
        <v>4</v>
      </c>
      <c r="G39" s="9">
        <v>5</v>
      </c>
      <c r="H39" s="186"/>
      <c r="I39" s="9"/>
      <c r="J39" s="202">
        <v>1130</v>
      </c>
      <c r="K39" s="203">
        <v>1243</v>
      </c>
      <c r="L39" s="203">
        <v>1356</v>
      </c>
      <c r="M39" s="203"/>
      <c r="N39" s="202"/>
      <c r="O39" s="9">
        <v>96</v>
      </c>
      <c r="P39" s="204">
        <v>106</v>
      </c>
      <c r="Q39" s="204">
        <v>115</v>
      </c>
      <c r="R39" s="185"/>
      <c r="S39" s="208"/>
      <c r="T39" s="196">
        <v>518.4</v>
      </c>
      <c r="U39" s="196">
        <v>570.24</v>
      </c>
      <c r="V39" s="196">
        <v>622.08</v>
      </c>
      <c r="W39" s="196"/>
      <c r="X39" s="196"/>
      <c r="Y39" s="209">
        <f>VLOOKUP(B:B,[1]查询时间段分门店销售明细!$B$1:$X$65536,23,0)</f>
        <v>4569.95</v>
      </c>
      <c r="Z39" s="196"/>
      <c r="AA39" s="196">
        <v>1460.16</v>
      </c>
      <c r="AB39" s="196">
        <v>1606.176</v>
      </c>
      <c r="AC39" s="196">
        <v>1752.192</v>
      </c>
      <c r="AD39" s="196"/>
      <c r="AE39" s="196"/>
      <c r="AF39" s="196">
        <v>8979.3</v>
      </c>
      <c r="AG39" s="196">
        <v>9877.23</v>
      </c>
      <c r="AH39" s="196">
        <v>10775.16</v>
      </c>
      <c r="AI39" s="196"/>
      <c r="AJ39" s="19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6" t="s">
        <v>56</v>
      </c>
      <c r="D40" s="196" t="s">
        <v>53</v>
      </c>
      <c r="E40" s="8">
        <v>2</v>
      </c>
      <c r="F40" s="9">
        <v>3</v>
      </c>
      <c r="G40" s="9">
        <v>4</v>
      </c>
      <c r="H40" s="186"/>
      <c r="I40" s="9"/>
      <c r="J40" s="202">
        <v>2802</v>
      </c>
      <c r="K40" s="203">
        <v>3082.2</v>
      </c>
      <c r="L40" s="203">
        <v>3362.4</v>
      </c>
      <c r="M40" s="203"/>
      <c r="N40" s="202"/>
      <c r="O40" s="9">
        <v>104</v>
      </c>
      <c r="P40" s="204">
        <v>114</v>
      </c>
      <c r="Q40" s="204">
        <v>125</v>
      </c>
      <c r="R40" s="185"/>
      <c r="S40" s="208"/>
      <c r="T40" s="7">
        <v>641.7</v>
      </c>
      <c r="U40" s="7">
        <v>705.87</v>
      </c>
      <c r="V40" s="7">
        <v>770.04</v>
      </c>
      <c r="W40" s="7"/>
      <c r="X40" s="7"/>
      <c r="Y40" s="209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6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6" t="s">
        <v>57</v>
      </c>
      <c r="D41" s="196" t="s">
        <v>53</v>
      </c>
      <c r="E41" s="8">
        <v>2</v>
      </c>
      <c r="F41" s="9">
        <v>3</v>
      </c>
      <c r="G41" s="9">
        <v>4</v>
      </c>
      <c r="H41" s="186"/>
      <c r="I41" s="9"/>
      <c r="J41" s="202">
        <v>2863</v>
      </c>
      <c r="K41" s="203">
        <v>3149.3</v>
      </c>
      <c r="L41" s="203">
        <v>3435.6</v>
      </c>
      <c r="M41" s="203"/>
      <c r="N41" s="202"/>
      <c r="O41" s="9">
        <v>81</v>
      </c>
      <c r="P41" s="204">
        <v>89</v>
      </c>
      <c r="Q41" s="204">
        <v>97</v>
      </c>
      <c r="R41" s="185"/>
      <c r="S41" s="208"/>
      <c r="T41" s="7">
        <v>483.3</v>
      </c>
      <c r="U41" s="7">
        <v>531.63</v>
      </c>
      <c r="V41" s="7">
        <v>579.96</v>
      </c>
      <c r="W41" s="7"/>
      <c r="X41" s="7"/>
      <c r="Y41" s="209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6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6" t="s">
        <v>58</v>
      </c>
      <c r="D42" s="196" t="s">
        <v>53</v>
      </c>
      <c r="E42" s="8">
        <v>2</v>
      </c>
      <c r="F42" s="9">
        <v>3</v>
      </c>
      <c r="G42" s="9">
        <v>4</v>
      </c>
      <c r="H42" s="186"/>
      <c r="I42" s="9"/>
      <c r="J42" s="202">
        <v>2173</v>
      </c>
      <c r="K42" s="203">
        <v>2390.3</v>
      </c>
      <c r="L42" s="203">
        <v>2607.6</v>
      </c>
      <c r="M42" s="203"/>
      <c r="N42" s="202"/>
      <c r="O42" s="9">
        <v>105</v>
      </c>
      <c r="P42" s="204">
        <v>116</v>
      </c>
      <c r="Q42" s="204">
        <v>126</v>
      </c>
      <c r="R42" s="185"/>
      <c r="S42" s="208"/>
      <c r="T42" s="7">
        <v>714.6</v>
      </c>
      <c r="U42" s="7">
        <v>786.06</v>
      </c>
      <c r="V42" s="7">
        <v>857.52</v>
      </c>
      <c r="W42" s="7"/>
      <c r="X42" s="7"/>
      <c r="Y42" s="209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6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6" t="s">
        <v>59</v>
      </c>
      <c r="D43" s="196" t="s">
        <v>53</v>
      </c>
      <c r="E43" s="8">
        <v>1</v>
      </c>
      <c r="F43" s="9">
        <v>2</v>
      </c>
      <c r="G43" s="9">
        <v>3</v>
      </c>
      <c r="H43" s="186"/>
      <c r="I43" s="9"/>
      <c r="J43" s="202">
        <v>1056</v>
      </c>
      <c r="K43" s="203">
        <v>1161.6</v>
      </c>
      <c r="L43" s="203">
        <v>1267.2</v>
      </c>
      <c r="M43" s="203"/>
      <c r="N43" s="202"/>
      <c r="O43" s="9">
        <v>42</v>
      </c>
      <c r="P43" s="204">
        <v>46</v>
      </c>
      <c r="Q43" s="204">
        <v>50</v>
      </c>
      <c r="R43" s="185"/>
      <c r="S43" s="208"/>
      <c r="T43" s="7">
        <v>282.6</v>
      </c>
      <c r="U43" s="7">
        <v>310.86</v>
      </c>
      <c r="V43" s="7">
        <v>339.12</v>
      </c>
      <c r="W43" s="7"/>
      <c r="X43" s="7"/>
      <c r="Y43" s="209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6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6" t="s">
        <v>60</v>
      </c>
      <c r="D44" s="196" t="s">
        <v>53</v>
      </c>
      <c r="E44" s="8">
        <v>2</v>
      </c>
      <c r="F44" s="9">
        <v>3</v>
      </c>
      <c r="G44" s="9">
        <v>4</v>
      </c>
      <c r="H44" s="186"/>
      <c r="I44" s="9"/>
      <c r="J44" s="202">
        <v>1145</v>
      </c>
      <c r="K44" s="203">
        <v>1259.5</v>
      </c>
      <c r="L44" s="203">
        <v>1374</v>
      </c>
      <c r="M44" s="203"/>
      <c r="N44" s="202"/>
      <c r="O44" s="9">
        <v>45</v>
      </c>
      <c r="P44" s="204">
        <v>50</v>
      </c>
      <c r="Q44" s="204">
        <v>54</v>
      </c>
      <c r="R44" s="185"/>
      <c r="S44" s="208"/>
      <c r="T44" s="7">
        <v>234.9</v>
      </c>
      <c r="U44" s="7">
        <v>258.39</v>
      </c>
      <c r="V44" s="7">
        <v>281.88</v>
      </c>
      <c r="W44" s="7"/>
      <c r="X44" s="7"/>
      <c r="Y44" s="209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6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6" t="s">
        <v>61</v>
      </c>
      <c r="D45" s="196" t="s">
        <v>53</v>
      </c>
      <c r="E45" s="8">
        <v>2</v>
      </c>
      <c r="F45" s="9">
        <v>3</v>
      </c>
      <c r="G45" s="9">
        <v>4</v>
      </c>
      <c r="H45" s="186"/>
      <c r="I45" s="9"/>
      <c r="J45" s="202">
        <v>2082</v>
      </c>
      <c r="K45" s="203">
        <v>2290.2</v>
      </c>
      <c r="L45" s="203">
        <v>2498.4</v>
      </c>
      <c r="M45" s="203"/>
      <c r="N45" s="202"/>
      <c r="O45" s="9">
        <v>66</v>
      </c>
      <c r="P45" s="204">
        <v>73</v>
      </c>
      <c r="Q45" s="204">
        <v>79</v>
      </c>
      <c r="R45" s="185"/>
      <c r="S45" s="208"/>
      <c r="T45" s="7">
        <v>351</v>
      </c>
      <c r="U45" s="7">
        <v>386.1</v>
      </c>
      <c r="V45" s="7">
        <v>421.2</v>
      </c>
      <c r="W45" s="7"/>
      <c r="X45" s="7"/>
      <c r="Y45" s="209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6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6" t="s">
        <v>62</v>
      </c>
      <c r="D46" s="196" t="s">
        <v>53</v>
      </c>
      <c r="E46" s="8">
        <v>5</v>
      </c>
      <c r="F46" s="9">
        <v>6</v>
      </c>
      <c r="G46" s="9">
        <v>7</v>
      </c>
      <c r="H46" s="186"/>
      <c r="I46" s="9"/>
      <c r="J46" s="202">
        <v>7930</v>
      </c>
      <c r="K46" s="203">
        <v>8723</v>
      </c>
      <c r="L46" s="203">
        <v>9516</v>
      </c>
      <c r="M46" s="203"/>
      <c r="N46" s="202"/>
      <c r="O46" s="9">
        <v>398</v>
      </c>
      <c r="P46" s="204">
        <v>438</v>
      </c>
      <c r="Q46" s="204">
        <v>478</v>
      </c>
      <c r="R46" s="185"/>
      <c r="S46" s="208"/>
      <c r="T46" s="196">
        <v>1757.7</v>
      </c>
      <c r="U46" s="196">
        <v>1933.47</v>
      </c>
      <c r="V46" s="196">
        <v>2109.24</v>
      </c>
      <c r="W46" s="196"/>
      <c r="X46" s="196"/>
      <c r="Y46" s="209">
        <f>VLOOKUP(B:B,[1]查询时间段分门店销售明细!$B$1:$X$65536,23,0)</f>
        <v>22023.86</v>
      </c>
      <c r="Z46" s="196"/>
      <c r="AA46" s="196">
        <v>6292.08</v>
      </c>
      <c r="AB46" s="196">
        <v>6921.288</v>
      </c>
      <c r="AC46" s="196">
        <v>7550.496</v>
      </c>
      <c r="AD46" s="196"/>
      <c r="AE46" s="196"/>
      <c r="AF46" s="196">
        <v>52536.6</v>
      </c>
      <c r="AG46" s="196">
        <v>57790.26</v>
      </c>
      <c r="AH46" s="196">
        <v>63043.92</v>
      </c>
      <c r="AI46" s="196"/>
      <c r="AJ46" s="196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6" t="s">
        <v>63</v>
      </c>
      <c r="D47" s="196" t="s">
        <v>53</v>
      </c>
      <c r="E47" s="8">
        <v>3</v>
      </c>
      <c r="F47" s="9">
        <v>4</v>
      </c>
      <c r="G47" s="9">
        <v>5</v>
      </c>
      <c r="H47" s="186"/>
      <c r="I47" s="9"/>
      <c r="J47" s="202">
        <v>2993</v>
      </c>
      <c r="K47" s="203">
        <v>3292.3</v>
      </c>
      <c r="L47" s="203">
        <v>3591.6</v>
      </c>
      <c r="M47" s="203"/>
      <c r="N47" s="202"/>
      <c r="O47" s="9">
        <v>95</v>
      </c>
      <c r="P47" s="204">
        <v>105</v>
      </c>
      <c r="Q47" s="204">
        <v>114</v>
      </c>
      <c r="R47" s="185"/>
      <c r="S47" s="208"/>
      <c r="T47" s="196">
        <v>472.5</v>
      </c>
      <c r="U47" s="196">
        <v>519.75</v>
      </c>
      <c r="V47" s="196">
        <v>567</v>
      </c>
      <c r="W47" s="196"/>
      <c r="X47" s="196"/>
      <c r="Y47" s="209">
        <f>VLOOKUP(B:B,[1]查询时间段分门店销售明细!$B$1:$X$65536,23,0)</f>
        <v>5259.81</v>
      </c>
      <c r="Z47" s="196"/>
      <c r="AA47" s="196">
        <v>1800.72</v>
      </c>
      <c r="AB47" s="196">
        <v>1980.792</v>
      </c>
      <c r="AC47" s="196">
        <v>2160.864</v>
      </c>
      <c r="AD47" s="196"/>
      <c r="AE47" s="196"/>
      <c r="AF47" s="196">
        <v>14518.8</v>
      </c>
      <c r="AG47" s="196">
        <v>15970.68</v>
      </c>
      <c r="AH47" s="196">
        <v>17422.56</v>
      </c>
      <c r="AI47" s="196"/>
      <c r="AJ47" s="196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6" t="s">
        <v>64</v>
      </c>
      <c r="D48" s="196" t="s">
        <v>53</v>
      </c>
      <c r="E48" s="8">
        <v>2</v>
      </c>
      <c r="F48" s="9">
        <v>3</v>
      </c>
      <c r="G48" s="9">
        <v>4</v>
      </c>
      <c r="H48" s="186"/>
      <c r="I48" s="9"/>
      <c r="J48" s="202">
        <v>2010</v>
      </c>
      <c r="K48" s="203">
        <v>2211</v>
      </c>
      <c r="L48" s="203">
        <v>2412</v>
      </c>
      <c r="M48" s="203"/>
      <c r="N48" s="202"/>
      <c r="O48" s="9">
        <v>148</v>
      </c>
      <c r="P48" s="204">
        <v>163</v>
      </c>
      <c r="Q48" s="204">
        <v>178</v>
      </c>
      <c r="R48" s="185"/>
      <c r="S48" s="208"/>
      <c r="T48" s="7">
        <v>502.2</v>
      </c>
      <c r="U48" s="7">
        <v>552.42</v>
      </c>
      <c r="V48" s="7">
        <v>602.64</v>
      </c>
      <c r="W48" s="7"/>
      <c r="X48" s="7"/>
      <c r="Y48" s="209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6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6" t="s">
        <v>65</v>
      </c>
      <c r="D49" s="196" t="s">
        <v>53</v>
      </c>
      <c r="E49" s="8">
        <v>2</v>
      </c>
      <c r="F49" s="9">
        <v>3</v>
      </c>
      <c r="G49" s="9">
        <v>4</v>
      </c>
      <c r="H49" s="186"/>
      <c r="I49" s="9"/>
      <c r="J49" s="202">
        <v>2521</v>
      </c>
      <c r="K49" s="203">
        <v>2773.1</v>
      </c>
      <c r="L49" s="203">
        <v>3025.2</v>
      </c>
      <c r="M49" s="203"/>
      <c r="N49" s="202"/>
      <c r="O49" s="9">
        <v>148</v>
      </c>
      <c r="P49" s="204">
        <v>163</v>
      </c>
      <c r="Q49" s="204">
        <v>178</v>
      </c>
      <c r="R49" s="185"/>
      <c r="S49" s="208"/>
      <c r="T49" s="7">
        <v>643.5</v>
      </c>
      <c r="U49" s="7">
        <v>707.85</v>
      </c>
      <c r="V49" s="7">
        <v>772.2</v>
      </c>
      <c r="W49" s="7"/>
      <c r="X49" s="7"/>
      <c r="Y49" s="209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6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6" t="s">
        <v>66</v>
      </c>
      <c r="D50" s="196" t="s">
        <v>53</v>
      </c>
      <c r="E50" s="8">
        <v>3</v>
      </c>
      <c r="F50" s="9">
        <v>4</v>
      </c>
      <c r="G50" s="9">
        <v>5</v>
      </c>
      <c r="H50" s="186"/>
      <c r="I50" s="9"/>
      <c r="J50" s="202">
        <v>2849</v>
      </c>
      <c r="K50" s="203">
        <v>3133.9</v>
      </c>
      <c r="L50" s="203">
        <v>3418.8</v>
      </c>
      <c r="M50" s="203"/>
      <c r="N50" s="202"/>
      <c r="O50" s="9">
        <v>162</v>
      </c>
      <c r="P50" s="204">
        <v>178</v>
      </c>
      <c r="Q50" s="204">
        <v>194</v>
      </c>
      <c r="R50" s="185"/>
      <c r="S50" s="208"/>
      <c r="T50" s="196">
        <v>832.5</v>
      </c>
      <c r="U50" s="196">
        <v>915.75</v>
      </c>
      <c r="V50" s="196">
        <v>999</v>
      </c>
      <c r="W50" s="196"/>
      <c r="X50" s="196"/>
      <c r="Y50" s="209">
        <f>VLOOKUP(B:B,[1]查询时间段分门店销售明细!$B$1:$X$65536,23,0)</f>
        <v>9297.99</v>
      </c>
      <c r="Z50" s="196"/>
      <c r="AA50" s="196">
        <v>3181.68</v>
      </c>
      <c r="AB50" s="196">
        <v>3499.848</v>
      </c>
      <c r="AC50" s="196">
        <v>3818.016</v>
      </c>
      <c r="AD50" s="196"/>
      <c r="AE50" s="196"/>
      <c r="AF50" s="196">
        <v>15926.4</v>
      </c>
      <c r="AG50" s="196">
        <v>17519.04</v>
      </c>
      <c r="AH50" s="196">
        <v>19111.68</v>
      </c>
      <c r="AI50" s="196"/>
      <c r="AJ50" s="196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6" t="s">
        <v>67</v>
      </c>
      <c r="D51" s="196" t="s">
        <v>53</v>
      </c>
      <c r="E51" s="8">
        <v>2</v>
      </c>
      <c r="F51" s="9">
        <v>3</v>
      </c>
      <c r="G51" s="9">
        <v>4</v>
      </c>
      <c r="H51" s="186"/>
      <c r="I51" s="9"/>
      <c r="J51" s="202">
        <v>1086</v>
      </c>
      <c r="K51" s="203">
        <v>1194.6</v>
      </c>
      <c r="L51" s="203">
        <v>1303.2</v>
      </c>
      <c r="M51" s="203"/>
      <c r="N51" s="202"/>
      <c r="O51" s="9">
        <v>113</v>
      </c>
      <c r="P51" s="204">
        <v>124</v>
      </c>
      <c r="Q51" s="204">
        <v>136</v>
      </c>
      <c r="R51" s="185"/>
      <c r="S51" s="208"/>
      <c r="T51" s="7">
        <v>703.8</v>
      </c>
      <c r="U51" s="7">
        <v>774.18</v>
      </c>
      <c r="V51" s="7">
        <v>844.56</v>
      </c>
      <c r="W51" s="7"/>
      <c r="X51" s="7"/>
      <c r="Y51" s="209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6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6" t="s">
        <v>68</v>
      </c>
      <c r="D52" s="196" t="s">
        <v>53</v>
      </c>
      <c r="E52" s="8">
        <v>3</v>
      </c>
      <c r="F52" s="9">
        <v>4</v>
      </c>
      <c r="G52" s="9">
        <v>5</v>
      </c>
      <c r="H52" s="186"/>
      <c r="I52" s="9"/>
      <c r="J52" s="202">
        <v>2505</v>
      </c>
      <c r="K52" s="203">
        <v>2755.5</v>
      </c>
      <c r="L52" s="203">
        <v>3006</v>
      </c>
      <c r="M52" s="203"/>
      <c r="N52" s="202"/>
      <c r="O52" s="9">
        <v>110</v>
      </c>
      <c r="P52" s="204">
        <v>121</v>
      </c>
      <c r="Q52" s="204">
        <v>132</v>
      </c>
      <c r="R52" s="185"/>
      <c r="S52" s="208"/>
      <c r="T52" s="196">
        <v>540.9</v>
      </c>
      <c r="U52" s="196">
        <v>594.99</v>
      </c>
      <c r="V52" s="196">
        <v>649.08</v>
      </c>
      <c r="W52" s="196"/>
      <c r="X52" s="196"/>
      <c r="Y52" s="209">
        <f>VLOOKUP(B:B,[1]查询时间段分门店销售明细!$B$1:$X$65536,23,0)</f>
        <v>21052.41</v>
      </c>
      <c r="Z52" s="196"/>
      <c r="AA52" s="196">
        <v>1992.96</v>
      </c>
      <c r="AB52" s="196">
        <v>2192.256</v>
      </c>
      <c r="AC52" s="196">
        <v>2391.552</v>
      </c>
      <c r="AD52" s="196"/>
      <c r="AE52" s="196"/>
      <c r="AF52" s="196">
        <v>11927.7</v>
      </c>
      <c r="AG52" s="196">
        <v>13120.47</v>
      </c>
      <c r="AH52" s="196">
        <v>14313.24</v>
      </c>
      <c r="AI52" s="196"/>
      <c r="AJ52" s="196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6" t="s">
        <v>69</v>
      </c>
      <c r="D53" s="196" t="s">
        <v>53</v>
      </c>
      <c r="E53" s="197">
        <v>0</v>
      </c>
      <c r="F53" s="185">
        <v>0</v>
      </c>
      <c r="G53" s="185">
        <v>0</v>
      </c>
      <c r="H53" s="186"/>
      <c r="I53" s="9"/>
      <c r="J53" s="202">
        <v>0</v>
      </c>
      <c r="K53" s="203">
        <v>0</v>
      </c>
      <c r="L53" s="203">
        <v>0</v>
      </c>
      <c r="M53" s="203"/>
      <c r="N53" s="202"/>
      <c r="O53" s="9">
        <v>0</v>
      </c>
      <c r="P53" s="204">
        <v>0</v>
      </c>
      <c r="Q53" s="204">
        <v>0</v>
      </c>
      <c r="R53" s="185"/>
      <c r="S53" s="208"/>
      <c r="T53" s="196">
        <v>0</v>
      </c>
      <c r="U53" s="196">
        <v>0</v>
      </c>
      <c r="V53" s="196">
        <v>0</v>
      </c>
      <c r="W53" s="196"/>
      <c r="X53" s="196"/>
      <c r="Y53" s="209"/>
      <c r="Z53" s="196"/>
      <c r="AA53" s="196">
        <v>0</v>
      </c>
      <c r="AB53" s="196">
        <v>0</v>
      </c>
      <c r="AC53" s="196">
        <v>0</v>
      </c>
      <c r="AD53" s="196"/>
      <c r="AE53" s="196"/>
      <c r="AF53" s="196">
        <v>0</v>
      </c>
      <c r="AG53" s="196">
        <v>0</v>
      </c>
      <c r="AH53" s="196">
        <v>0</v>
      </c>
      <c r="AI53" s="196"/>
      <c r="AJ53" s="196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6" t="s">
        <v>70</v>
      </c>
      <c r="D54" s="196" t="s">
        <v>53</v>
      </c>
      <c r="E54" s="197">
        <v>0</v>
      </c>
      <c r="F54" s="185">
        <v>0</v>
      </c>
      <c r="G54" s="185">
        <v>0</v>
      </c>
      <c r="H54" s="186"/>
      <c r="I54" s="9"/>
      <c r="J54" s="202">
        <v>0</v>
      </c>
      <c r="K54" s="203">
        <v>0</v>
      </c>
      <c r="L54" s="203">
        <v>0</v>
      </c>
      <c r="M54" s="203"/>
      <c r="N54" s="202"/>
      <c r="O54" s="9">
        <v>0</v>
      </c>
      <c r="P54" s="204">
        <v>0</v>
      </c>
      <c r="Q54" s="204">
        <v>0</v>
      </c>
      <c r="R54" s="185"/>
      <c r="S54" s="208"/>
      <c r="T54" s="196">
        <v>0</v>
      </c>
      <c r="U54" s="196">
        <v>0</v>
      </c>
      <c r="V54" s="196">
        <v>0</v>
      </c>
      <c r="W54" s="196"/>
      <c r="X54" s="196"/>
      <c r="Y54" s="209"/>
      <c r="Z54" s="196"/>
      <c r="AA54" s="196">
        <v>0</v>
      </c>
      <c r="AB54" s="196">
        <v>0</v>
      </c>
      <c r="AC54" s="196">
        <v>0</v>
      </c>
      <c r="AD54" s="196"/>
      <c r="AE54" s="196"/>
      <c r="AF54" s="196">
        <v>0</v>
      </c>
      <c r="AG54" s="196">
        <v>0</v>
      </c>
      <c r="AH54" s="196">
        <v>0</v>
      </c>
      <c r="AI54" s="196"/>
      <c r="AJ54" s="196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6">
        <v>51</v>
      </c>
      <c r="B55" s="7">
        <v>102935</v>
      </c>
      <c r="C55" s="196" t="s">
        <v>71</v>
      </c>
      <c r="D55" s="196" t="s">
        <v>53</v>
      </c>
      <c r="E55" s="198"/>
      <c r="F55" s="198"/>
      <c r="G55" s="198"/>
      <c r="H55" s="198"/>
      <c r="I55" s="198"/>
      <c r="J55" s="198"/>
      <c r="K55" s="198"/>
      <c r="L55" s="198"/>
      <c r="M55" s="198"/>
      <c r="N55" s="198"/>
      <c r="O55" s="198"/>
      <c r="P55" s="198"/>
      <c r="Q55" s="198"/>
      <c r="R55" s="198"/>
      <c r="S55" s="198"/>
      <c r="T55" s="196"/>
      <c r="U55" s="196"/>
      <c r="V55" s="196"/>
      <c r="W55" s="196"/>
      <c r="X55" s="196"/>
      <c r="Y55" s="209"/>
      <c r="Z55" s="196"/>
      <c r="AA55" s="196"/>
      <c r="AB55" s="196"/>
      <c r="AC55" s="196"/>
      <c r="AD55" s="196"/>
      <c r="AE55" s="196"/>
      <c r="AF55" s="196"/>
      <c r="AG55" s="196"/>
      <c r="AH55" s="196"/>
      <c r="AI55" s="196"/>
      <c r="AJ55" s="196"/>
      <c r="EH55" s="4"/>
      <c r="EI55" s="4"/>
      <c r="EJ55" s="4"/>
      <c r="EK55" s="4"/>
      <c r="EL55" s="4"/>
    </row>
    <row r="56" s="172" customFormat="1" ht="13.05" customHeight="1" spans="1:36">
      <c r="A56" s="180"/>
      <c r="B56" s="25"/>
      <c r="C56" s="180"/>
      <c r="D56" s="180" t="s">
        <v>53</v>
      </c>
      <c r="E56" s="199">
        <f>SUM(E37:E55)</f>
        <v>41</v>
      </c>
      <c r="F56" s="199">
        <f t="shared" ref="F56:AJ56" si="2">SUM(F37:F55)</f>
        <v>57</v>
      </c>
      <c r="G56" s="199">
        <f t="shared" si="2"/>
        <v>73</v>
      </c>
      <c r="H56" s="199">
        <f t="shared" si="2"/>
        <v>0</v>
      </c>
      <c r="I56" s="199">
        <f t="shared" si="2"/>
        <v>0</v>
      </c>
      <c r="J56" s="199">
        <f t="shared" si="2"/>
        <v>41074</v>
      </c>
      <c r="K56" s="199">
        <f t="shared" si="2"/>
        <v>45181.4</v>
      </c>
      <c r="L56" s="199">
        <f t="shared" si="2"/>
        <v>49288.8</v>
      </c>
      <c r="M56" s="199">
        <f t="shared" si="2"/>
        <v>0</v>
      </c>
      <c r="N56" s="199">
        <f t="shared" si="2"/>
        <v>0</v>
      </c>
      <c r="O56" s="199">
        <f t="shared" si="2"/>
        <v>1966</v>
      </c>
      <c r="P56" s="199">
        <f t="shared" si="2"/>
        <v>2164</v>
      </c>
      <c r="Q56" s="199">
        <f t="shared" si="2"/>
        <v>2360</v>
      </c>
      <c r="R56" s="199">
        <f t="shared" si="2"/>
        <v>0</v>
      </c>
      <c r="S56" s="199">
        <f t="shared" si="2"/>
        <v>0</v>
      </c>
      <c r="T56" s="199">
        <f t="shared" si="2"/>
        <v>10165.5</v>
      </c>
      <c r="U56" s="199">
        <f t="shared" si="2"/>
        <v>11182.05</v>
      </c>
      <c r="V56" s="199">
        <f t="shared" si="2"/>
        <v>12198.6</v>
      </c>
      <c r="W56" s="199">
        <f t="shared" si="2"/>
        <v>0</v>
      </c>
      <c r="X56" s="199">
        <f t="shared" si="2"/>
        <v>0</v>
      </c>
      <c r="Y56" s="199">
        <f t="shared" si="2"/>
        <v>129472.52</v>
      </c>
      <c r="Z56" s="199">
        <f t="shared" si="2"/>
        <v>0</v>
      </c>
      <c r="AA56" s="199">
        <f t="shared" si="2"/>
        <v>32616</v>
      </c>
      <c r="AB56" s="199">
        <f t="shared" si="2"/>
        <v>35877.6</v>
      </c>
      <c r="AC56" s="199">
        <f t="shared" si="2"/>
        <v>39139.2</v>
      </c>
      <c r="AD56" s="199">
        <f t="shared" si="2"/>
        <v>0</v>
      </c>
      <c r="AE56" s="199">
        <f t="shared" si="2"/>
        <v>0</v>
      </c>
      <c r="AF56" s="199">
        <f t="shared" si="2"/>
        <v>266099.4</v>
      </c>
      <c r="AG56" s="199">
        <f t="shared" si="2"/>
        <v>292709.34</v>
      </c>
      <c r="AH56" s="217">
        <f t="shared" si="2"/>
        <v>319319.28</v>
      </c>
      <c r="AI56" s="199">
        <f t="shared" si="2"/>
        <v>0</v>
      </c>
      <c r="AJ56" s="199">
        <f t="shared" si="2"/>
        <v>0</v>
      </c>
    </row>
    <row r="57" s="176" customFormat="1" ht="12.95" customHeight="1" spans="1:36">
      <c r="A57" s="196">
        <v>52</v>
      </c>
      <c r="B57" s="7">
        <v>545</v>
      </c>
      <c r="C57" s="196" t="s">
        <v>72</v>
      </c>
      <c r="D57" s="196" t="s">
        <v>73</v>
      </c>
      <c r="E57" s="8">
        <v>1</v>
      </c>
      <c r="F57" s="9">
        <v>2</v>
      </c>
      <c r="G57" s="9">
        <v>3</v>
      </c>
      <c r="H57" s="186"/>
      <c r="I57" s="9"/>
      <c r="J57" s="202">
        <v>1925</v>
      </c>
      <c r="K57" s="203">
        <v>2117.5</v>
      </c>
      <c r="L57" s="203">
        <v>2310</v>
      </c>
      <c r="M57" s="203"/>
      <c r="N57" s="202"/>
      <c r="O57" s="9">
        <v>49</v>
      </c>
      <c r="P57" s="204">
        <v>54</v>
      </c>
      <c r="Q57" s="204">
        <v>59</v>
      </c>
      <c r="R57" s="185"/>
      <c r="S57" s="208"/>
      <c r="T57" s="196">
        <v>284.4</v>
      </c>
      <c r="U57" s="196">
        <v>312.84</v>
      </c>
      <c r="V57" s="196">
        <v>341.28</v>
      </c>
      <c r="W57" s="196"/>
      <c r="X57" s="196"/>
      <c r="Y57" s="209">
        <f>VLOOKUP(B:B,[1]查询时间段分门店销售明细!$B$1:$X$65536,23,0)</f>
        <v>3996.16</v>
      </c>
      <c r="Z57" s="196"/>
      <c r="AA57" s="196">
        <v>770.4</v>
      </c>
      <c r="AB57" s="196">
        <v>847.44</v>
      </c>
      <c r="AC57" s="196">
        <v>924.48</v>
      </c>
      <c r="AD57" s="196"/>
      <c r="AE57" s="196"/>
      <c r="AF57" s="196">
        <v>5892.3</v>
      </c>
      <c r="AG57" s="196">
        <v>6481.53</v>
      </c>
      <c r="AH57" s="196">
        <v>7070.76</v>
      </c>
      <c r="AI57" s="196"/>
      <c r="AJ57" s="196"/>
    </row>
    <row r="58" s="176" customFormat="1" ht="13.05" customHeight="1" spans="1:201">
      <c r="A58" s="196">
        <v>53</v>
      </c>
      <c r="B58" s="7">
        <v>598</v>
      </c>
      <c r="C58" s="196" t="s">
        <v>74</v>
      </c>
      <c r="D58" s="196" t="s">
        <v>73</v>
      </c>
      <c r="E58" s="8">
        <v>2</v>
      </c>
      <c r="F58" s="9">
        <v>3</v>
      </c>
      <c r="G58" s="9">
        <v>4</v>
      </c>
      <c r="H58" s="186"/>
      <c r="I58" s="9"/>
      <c r="J58" s="202">
        <v>1373</v>
      </c>
      <c r="K58" s="203">
        <v>1510.3</v>
      </c>
      <c r="L58" s="203">
        <v>1647.6</v>
      </c>
      <c r="M58" s="203"/>
      <c r="N58" s="202"/>
      <c r="O58" s="9">
        <v>94</v>
      </c>
      <c r="P58" s="204">
        <v>103</v>
      </c>
      <c r="Q58" s="204">
        <v>113</v>
      </c>
      <c r="R58" s="185"/>
      <c r="S58" s="208"/>
      <c r="T58" s="196">
        <v>590.4</v>
      </c>
      <c r="U58" s="196">
        <v>649.44</v>
      </c>
      <c r="V58" s="196">
        <v>708.48</v>
      </c>
      <c r="W58" s="196"/>
      <c r="X58" s="196"/>
      <c r="Y58" s="209">
        <f>VLOOKUP(B:B,[1]查询时间段分门店销售明细!$B$1:$X$65536,23,0)</f>
        <v>7058.94</v>
      </c>
      <c r="Z58" s="196"/>
      <c r="AA58" s="196">
        <v>1491.84</v>
      </c>
      <c r="AB58" s="196">
        <v>1641.024</v>
      </c>
      <c r="AC58" s="196">
        <v>1790.208</v>
      </c>
      <c r="AD58" s="196"/>
      <c r="AE58" s="196"/>
      <c r="AF58" s="196">
        <v>17755.2</v>
      </c>
      <c r="AG58" s="196">
        <v>19530.72</v>
      </c>
      <c r="AH58" s="196">
        <v>21306.24</v>
      </c>
      <c r="AI58" s="196"/>
      <c r="AJ58" s="196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6">
        <v>54</v>
      </c>
      <c r="B59" s="7">
        <v>707</v>
      </c>
      <c r="C59" s="196" t="s">
        <v>75</v>
      </c>
      <c r="D59" s="196" t="s">
        <v>73</v>
      </c>
      <c r="E59" s="9">
        <v>4</v>
      </c>
      <c r="F59" s="9">
        <v>5</v>
      </c>
      <c r="G59" s="9">
        <v>6</v>
      </c>
      <c r="H59" s="186"/>
      <c r="I59" s="9"/>
      <c r="J59" s="202">
        <v>2613</v>
      </c>
      <c r="K59" s="203">
        <v>2874.3</v>
      </c>
      <c r="L59" s="203">
        <v>3135.6</v>
      </c>
      <c r="M59" s="203"/>
      <c r="N59" s="202"/>
      <c r="O59" s="9">
        <v>140</v>
      </c>
      <c r="P59" s="204">
        <v>154</v>
      </c>
      <c r="Q59" s="204">
        <v>168</v>
      </c>
      <c r="R59" s="185"/>
      <c r="S59" s="208"/>
      <c r="T59" s="196">
        <v>890.1</v>
      </c>
      <c r="U59" s="196">
        <v>979.11</v>
      </c>
      <c r="V59" s="196">
        <v>1068.12</v>
      </c>
      <c r="W59" s="196"/>
      <c r="X59" s="196"/>
      <c r="Y59" s="209">
        <f>VLOOKUP(B:B,[1]查询时间段分门店销售明细!$B$1:$X$65536,23,0)</f>
        <v>8663.43</v>
      </c>
      <c r="Z59" s="196"/>
      <c r="AA59" s="196">
        <v>2566.08</v>
      </c>
      <c r="AB59" s="196">
        <v>2822.688</v>
      </c>
      <c r="AC59" s="196">
        <v>3079.296</v>
      </c>
      <c r="AD59" s="196"/>
      <c r="AE59" s="196"/>
      <c r="AF59" s="196">
        <v>21058.2</v>
      </c>
      <c r="AG59" s="196">
        <v>23164.02</v>
      </c>
      <c r="AH59" s="196">
        <v>25269.84</v>
      </c>
      <c r="AI59" s="196"/>
      <c r="AJ59" s="196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6" customFormat="1" ht="13.05" customHeight="1" spans="1:201">
      <c r="A60" s="196">
        <v>55</v>
      </c>
      <c r="B60" s="7">
        <v>712</v>
      </c>
      <c r="C60" s="196" t="s">
        <v>76</v>
      </c>
      <c r="D60" s="196" t="s">
        <v>73</v>
      </c>
      <c r="E60" s="8">
        <v>4</v>
      </c>
      <c r="F60" s="9">
        <v>5</v>
      </c>
      <c r="G60" s="9">
        <v>6</v>
      </c>
      <c r="H60" s="186"/>
      <c r="I60" s="9"/>
      <c r="J60" s="202">
        <v>6467</v>
      </c>
      <c r="K60" s="203">
        <v>7113.7</v>
      </c>
      <c r="L60" s="203">
        <v>7760.4</v>
      </c>
      <c r="M60" s="203"/>
      <c r="N60" s="202"/>
      <c r="O60" s="9">
        <v>243</v>
      </c>
      <c r="P60" s="204">
        <v>267</v>
      </c>
      <c r="Q60" s="204">
        <v>292</v>
      </c>
      <c r="R60" s="185"/>
      <c r="S60" s="208"/>
      <c r="T60" s="196">
        <v>981.9</v>
      </c>
      <c r="U60" s="196">
        <v>1080.09</v>
      </c>
      <c r="V60" s="196">
        <v>1178.28</v>
      </c>
      <c r="W60" s="196"/>
      <c r="X60" s="196"/>
      <c r="Y60" s="209">
        <f>VLOOKUP(B:B,[1]查询时间段分门店销售明细!$B$1:$X$65536,23,0)</f>
        <v>16619.1</v>
      </c>
      <c r="Z60" s="196"/>
      <c r="AA60" s="196">
        <v>3008.16</v>
      </c>
      <c r="AB60" s="196">
        <v>3308.976</v>
      </c>
      <c r="AC60" s="196">
        <v>3609.792</v>
      </c>
      <c r="AD60" s="196"/>
      <c r="AE60" s="196"/>
      <c r="AF60" s="196">
        <v>30089.7</v>
      </c>
      <c r="AG60" s="196">
        <v>33098.67</v>
      </c>
      <c r="AH60" s="196">
        <v>36107.64</v>
      </c>
      <c r="AI60" s="196"/>
      <c r="AJ60" s="196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="176" customFormat="1" ht="13.05" customHeight="1" spans="1:173">
      <c r="A61" s="196">
        <v>56</v>
      </c>
      <c r="B61" s="7">
        <v>724</v>
      </c>
      <c r="C61" s="196" t="s">
        <v>77</v>
      </c>
      <c r="D61" s="196" t="s">
        <v>73</v>
      </c>
      <c r="E61" s="9">
        <v>3</v>
      </c>
      <c r="F61" s="9">
        <v>4</v>
      </c>
      <c r="G61" s="9">
        <v>5</v>
      </c>
      <c r="H61" s="186"/>
      <c r="I61" s="9"/>
      <c r="J61" s="202">
        <v>2571</v>
      </c>
      <c r="K61" s="203">
        <v>2828.1</v>
      </c>
      <c r="L61" s="203">
        <v>3085.2</v>
      </c>
      <c r="M61" s="203"/>
      <c r="N61" s="202"/>
      <c r="O61" s="9">
        <v>141</v>
      </c>
      <c r="P61" s="204">
        <v>155</v>
      </c>
      <c r="Q61" s="204">
        <v>169</v>
      </c>
      <c r="R61" s="185"/>
      <c r="S61" s="208"/>
      <c r="T61" s="196">
        <v>828</v>
      </c>
      <c r="U61" s="196">
        <v>910.8</v>
      </c>
      <c r="V61" s="196">
        <v>993.6</v>
      </c>
      <c r="W61" s="196"/>
      <c r="X61" s="196"/>
      <c r="Y61" s="209">
        <f>VLOOKUP(B:B,[1]查询时间段分门店销售明细!$B$1:$X$65536,23,0)</f>
        <v>6023.44</v>
      </c>
      <c r="Z61" s="196"/>
      <c r="AA61" s="196">
        <v>2306.16</v>
      </c>
      <c r="AB61" s="196">
        <v>2536.776</v>
      </c>
      <c r="AC61" s="196">
        <v>2767.392</v>
      </c>
      <c r="AD61" s="196"/>
      <c r="AE61" s="196"/>
      <c r="AF61" s="196">
        <v>18337.5</v>
      </c>
      <c r="AG61" s="196">
        <v>20171.25</v>
      </c>
      <c r="AH61" s="196">
        <v>22005</v>
      </c>
      <c r="AI61" s="196"/>
      <c r="AJ61" s="196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6">
        <v>57</v>
      </c>
      <c r="B62" s="200">
        <v>740</v>
      </c>
      <c r="C62" s="201" t="s">
        <v>78</v>
      </c>
      <c r="D62" s="201" t="s">
        <v>73</v>
      </c>
      <c r="E62" s="9">
        <v>1</v>
      </c>
      <c r="F62" s="9">
        <v>2</v>
      </c>
      <c r="G62" s="9">
        <v>3</v>
      </c>
      <c r="H62" s="186"/>
      <c r="I62" s="9"/>
      <c r="J62" s="202">
        <v>2198</v>
      </c>
      <c r="K62" s="203">
        <v>2417.8</v>
      </c>
      <c r="L62" s="203">
        <v>2637.6</v>
      </c>
      <c r="M62" s="203"/>
      <c r="N62" s="202"/>
      <c r="O62" s="9">
        <v>54</v>
      </c>
      <c r="P62" s="204">
        <v>59</v>
      </c>
      <c r="Q62" s="204">
        <v>65</v>
      </c>
      <c r="R62" s="185"/>
      <c r="S62" s="208"/>
      <c r="T62" s="201">
        <v>324.9</v>
      </c>
      <c r="U62" s="201">
        <v>357.39</v>
      </c>
      <c r="V62" s="201">
        <v>389.88</v>
      </c>
      <c r="W62" s="201"/>
      <c r="X62" s="201"/>
      <c r="Y62" s="209">
        <f>VLOOKUP(B:B,[1]查询时间段分门店销售明细!$B$1:$X$65536,23,0)</f>
        <v>2438.55</v>
      </c>
      <c r="Z62" s="201"/>
      <c r="AA62" s="201">
        <v>956.16</v>
      </c>
      <c r="AB62" s="201">
        <v>1051.776</v>
      </c>
      <c r="AC62" s="201">
        <v>1147.392</v>
      </c>
      <c r="AD62" s="201"/>
      <c r="AE62" s="201"/>
      <c r="AF62" s="201">
        <v>7321.5</v>
      </c>
      <c r="AG62" s="201">
        <v>8053.65</v>
      </c>
      <c r="AH62" s="201">
        <v>8785.8</v>
      </c>
      <c r="AI62" s="201"/>
      <c r="AJ62" s="201"/>
      <c r="AK62" s="218"/>
      <c r="AL62" s="218"/>
      <c r="AM62" s="218"/>
      <c r="AN62" s="218"/>
      <c r="AO62" s="218"/>
      <c r="AP62" s="218"/>
      <c r="AQ62" s="218"/>
      <c r="AR62" s="218"/>
      <c r="AS62" s="218"/>
      <c r="AT62" s="218"/>
      <c r="AU62" s="218"/>
      <c r="AV62" s="218"/>
      <c r="AW62" s="218"/>
      <c r="AX62" s="218"/>
      <c r="AY62" s="218"/>
      <c r="AZ62" s="218"/>
      <c r="BA62" s="218"/>
      <c r="BB62" s="218"/>
      <c r="BC62" s="218"/>
      <c r="BD62" s="218"/>
      <c r="BE62" s="218"/>
      <c r="BF62" s="218"/>
      <c r="BG62" s="218"/>
      <c r="BH62" s="218"/>
      <c r="BI62" s="218"/>
      <c r="BJ62" s="218"/>
      <c r="BK62" s="218"/>
      <c r="BL62" s="218"/>
      <c r="BM62" s="218"/>
      <c r="BN62" s="218"/>
      <c r="BO62" s="218"/>
      <c r="BP62" s="218"/>
      <c r="BQ62" s="218"/>
      <c r="BR62" s="218"/>
      <c r="BS62" s="218"/>
      <c r="BT62" s="218"/>
      <c r="BU62" s="218"/>
      <c r="BV62" s="218"/>
      <c r="BW62" s="218"/>
      <c r="BX62" s="218"/>
      <c r="BY62" s="218"/>
      <c r="BZ62" s="218"/>
      <c r="CA62" s="218"/>
      <c r="CB62" s="218"/>
      <c r="CC62" s="218"/>
      <c r="CD62" s="218"/>
      <c r="CE62" s="218"/>
      <c r="CF62" s="218"/>
      <c r="CG62" s="218"/>
      <c r="CH62" s="218"/>
      <c r="CI62" s="218"/>
      <c r="CJ62" s="218"/>
      <c r="CK62" s="218"/>
      <c r="CL62" s="218"/>
      <c r="CM62" s="218"/>
      <c r="CN62" s="218"/>
      <c r="CO62" s="218"/>
      <c r="CP62" s="218"/>
      <c r="CQ62" s="218"/>
      <c r="CR62" s="218"/>
      <c r="CS62" s="218"/>
      <c r="CT62" s="218"/>
      <c r="CU62" s="218"/>
      <c r="CV62" s="218"/>
      <c r="CW62" s="218"/>
      <c r="CX62" s="218"/>
      <c r="CY62" s="218"/>
      <c r="CZ62" s="218"/>
      <c r="DA62" s="218"/>
      <c r="DB62" s="218"/>
      <c r="DC62" s="218"/>
      <c r="DD62" s="218"/>
      <c r="DE62" s="218"/>
      <c r="DF62" s="218"/>
      <c r="DG62" s="218"/>
      <c r="DH62" s="218"/>
      <c r="DI62" s="218"/>
      <c r="DJ62" s="218"/>
      <c r="DK62" s="218"/>
      <c r="DL62" s="218"/>
      <c r="DM62" s="218"/>
      <c r="DN62" s="218"/>
      <c r="DO62" s="218"/>
      <c r="DP62" s="218"/>
      <c r="DQ62" s="218"/>
      <c r="DR62" s="218"/>
      <c r="DS62" s="218"/>
      <c r="DT62" s="218"/>
      <c r="DU62" s="218"/>
      <c r="DV62" s="218"/>
      <c r="DW62" s="218"/>
      <c r="DX62" s="218"/>
      <c r="DY62" s="218"/>
      <c r="DZ62" s="218"/>
      <c r="EA62" s="218"/>
      <c r="EB62" s="218"/>
      <c r="EC62" s="218"/>
      <c r="ED62" s="218"/>
      <c r="EE62" s="218"/>
      <c r="EF62" s="218"/>
      <c r="EG62" s="218"/>
      <c r="EH62" s="218"/>
      <c r="EI62" s="218"/>
      <c r="EJ62" s="218"/>
      <c r="EK62" s="218"/>
      <c r="EL62" s="218"/>
      <c r="EM62" s="218"/>
      <c r="EN62" s="218"/>
      <c r="EO62" s="218"/>
      <c r="EP62" s="218"/>
      <c r="EQ62" s="218"/>
      <c r="ER62" s="218"/>
      <c r="ES62" s="218"/>
      <c r="ET62" s="218"/>
      <c r="EU62" s="218"/>
      <c r="EV62" s="218"/>
      <c r="EW62" s="218"/>
      <c r="EX62" s="218"/>
      <c r="EY62" s="218"/>
      <c r="EZ62" s="218"/>
      <c r="FA62" s="218"/>
      <c r="FB62" s="218"/>
      <c r="FC62" s="218"/>
      <c r="FD62" s="218"/>
      <c r="FE62" s="218"/>
      <c r="FF62" s="218"/>
      <c r="FG62" s="218"/>
      <c r="FH62" s="218"/>
      <c r="FI62" s="218"/>
      <c r="FJ62" s="218"/>
      <c r="FK62" s="218"/>
      <c r="FL62" s="218"/>
      <c r="FM62" s="218"/>
      <c r="FN62" s="218"/>
      <c r="FO62" s="218"/>
      <c r="FP62" s="218"/>
      <c r="FQ62" s="218"/>
    </row>
    <row r="63" s="176" customFormat="1" ht="13.05" customHeight="1" spans="1:36">
      <c r="A63" s="196">
        <v>58</v>
      </c>
      <c r="B63" s="7">
        <v>743</v>
      </c>
      <c r="C63" s="196" t="s">
        <v>79</v>
      </c>
      <c r="D63" s="196" t="s">
        <v>73</v>
      </c>
      <c r="E63" s="9">
        <v>1</v>
      </c>
      <c r="F63" s="9">
        <v>2</v>
      </c>
      <c r="G63" s="9">
        <v>3</v>
      </c>
      <c r="H63" s="186"/>
      <c r="I63" s="9"/>
      <c r="J63" s="202">
        <v>1478</v>
      </c>
      <c r="K63" s="203">
        <v>1625.8</v>
      </c>
      <c r="L63" s="203">
        <v>1773.6</v>
      </c>
      <c r="M63" s="203"/>
      <c r="N63" s="202"/>
      <c r="O63" s="9">
        <v>69</v>
      </c>
      <c r="P63" s="204">
        <v>76</v>
      </c>
      <c r="Q63" s="204">
        <v>83</v>
      </c>
      <c r="R63" s="185"/>
      <c r="S63" s="208"/>
      <c r="T63" s="196">
        <v>367.2</v>
      </c>
      <c r="U63" s="196">
        <v>403.92</v>
      </c>
      <c r="V63" s="196">
        <v>440.64</v>
      </c>
      <c r="W63" s="196"/>
      <c r="X63" s="196"/>
      <c r="Y63" s="209">
        <f>VLOOKUP(B:B,[1]查询时间段分门店销售明细!$B$1:$X$65536,23,0)</f>
        <v>4315</v>
      </c>
      <c r="Z63" s="196"/>
      <c r="AA63" s="196">
        <v>1030.32</v>
      </c>
      <c r="AB63" s="196">
        <v>1133.352</v>
      </c>
      <c r="AC63" s="196">
        <v>1236.384</v>
      </c>
      <c r="AD63" s="196"/>
      <c r="AE63" s="196"/>
      <c r="AF63" s="196">
        <v>8591.4</v>
      </c>
      <c r="AG63" s="196">
        <v>9450.54</v>
      </c>
      <c r="AH63" s="196">
        <v>10309.68</v>
      </c>
      <c r="AI63" s="196"/>
      <c r="AJ63" s="196"/>
    </row>
    <row r="64" s="176" customFormat="1" ht="12.95" customHeight="1" spans="1:201">
      <c r="A64" s="196">
        <v>59</v>
      </c>
      <c r="B64" s="7">
        <v>377</v>
      </c>
      <c r="C64" s="196" t="s">
        <v>80</v>
      </c>
      <c r="D64" s="196" t="s">
        <v>73</v>
      </c>
      <c r="E64" s="9">
        <v>3</v>
      </c>
      <c r="F64" s="9">
        <v>4</v>
      </c>
      <c r="G64" s="9">
        <v>5</v>
      </c>
      <c r="H64" s="186"/>
      <c r="I64" s="9"/>
      <c r="J64" s="202">
        <v>2908</v>
      </c>
      <c r="K64" s="203">
        <v>3198.8</v>
      </c>
      <c r="L64" s="203">
        <v>3489.6</v>
      </c>
      <c r="M64" s="203"/>
      <c r="N64" s="202"/>
      <c r="O64" s="9">
        <v>124</v>
      </c>
      <c r="P64" s="204">
        <v>136</v>
      </c>
      <c r="Q64" s="204">
        <v>149</v>
      </c>
      <c r="R64" s="185"/>
      <c r="S64" s="208"/>
      <c r="T64" s="196">
        <v>653.4</v>
      </c>
      <c r="U64" s="196">
        <v>718.74</v>
      </c>
      <c r="V64" s="196">
        <v>784.08</v>
      </c>
      <c r="W64" s="196"/>
      <c r="X64" s="196"/>
      <c r="Y64" s="209">
        <f>VLOOKUP(B:B,[1]查询时间段分门店销售明细!$B$1:$X$65536,23,0)</f>
        <v>7778.6</v>
      </c>
      <c r="Z64" s="196"/>
      <c r="AA64" s="196">
        <v>1895.76</v>
      </c>
      <c r="AB64" s="196">
        <v>2085.336</v>
      </c>
      <c r="AC64" s="196">
        <v>2274.912</v>
      </c>
      <c r="AD64" s="196"/>
      <c r="AE64" s="196"/>
      <c r="AF64" s="196">
        <v>15975.9</v>
      </c>
      <c r="AG64" s="196">
        <v>17573.49</v>
      </c>
      <c r="AH64" s="196">
        <v>19171.08</v>
      </c>
      <c r="AI64" s="196"/>
      <c r="AJ64" s="196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6">
        <v>60</v>
      </c>
      <c r="B65" s="222">
        <v>387</v>
      </c>
      <c r="C65" s="223" t="s">
        <v>81</v>
      </c>
      <c r="D65" s="223" t="s">
        <v>73</v>
      </c>
      <c r="E65" s="9">
        <v>4</v>
      </c>
      <c r="F65" s="9">
        <v>5</v>
      </c>
      <c r="G65" s="9">
        <v>6</v>
      </c>
      <c r="H65" s="186"/>
      <c r="I65" s="9"/>
      <c r="J65" s="202">
        <v>3078</v>
      </c>
      <c r="K65" s="203">
        <v>3385.8</v>
      </c>
      <c r="L65" s="203">
        <v>3693.6</v>
      </c>
      <c r="M65" s="203"/>
      <c r="N65" s="202"/>
      <c r="O65" s="9">
        <v>166</v>
      </c>
      <c r="P65" s="204">
        <v>183</v>
      </c>
      <c r="Q65" s="204">
        <v>199</v>
      </c>
      <c r="R65" s="185"/>
      <c r="S65" s="208"/>
      <c r="T65" s="223">
        <v>1029.6</v>
      </c>
      <c r="U65" s="223">
        <v>1132.56</v>
      </c>
      <c r="V65" s="223">
        <v>1235.52</v>
      </c>
      <c r="W65" s="223"/>
      <c r="X65" s="223"/>
      <c r="Y65" s="209">
        <f>VLOOKUP(B:B,[1]查询时间段分门店销售明细!$B$1:$X$65536,23,0)</f>
        <v>8378.67</v>
      </c>
      <c r="Z65" s="223"/>
      <c r="AA65" s="223">
        <v>2988</v>
      </c>
      <c r="AB65" s="223">
        <v>3286.8</v>
      </c>
      <c r="AC65" s="223">
        <v>3585.6</v>
      </c>
      <c r="AD65" s="223"/>
      <c r="AE65" s="223"/>
      <c r="AF65" s="223">
        <v>25481.7</v>
      </c>
      <c r="AG65" s="223">
        <v>28029.87</v>
      </c>
      <c r="AH65" s="223">
        <v>30578.04</v>
      </c>
      <c r="AI65" s="223"/>
      <c r="AJ65" s="223"/>
      <c r="AK65" s="225"/>
      <c r="AL65" s="225"/>
      <c r="AM65" s="225"/>
      <c r="AN65" s="225"/>
      <c r="AO65" s="225"/>
      <c r="AP65" s="225"/>
      <c r="AQ65" s="225"/>
      <c r="AR65" s="225"/>
      <c r="AS65" s="225"/>
      <c r="AT65" s="225"/>
      <c r="AU65" s="225"/>
      <c r="AV65" s="225"/>
      <c r="AW65" s="225"/>
      <c r="AX65" s="225"/>
      <c r="AY65" s="225"/>
      <c r="AZ65" s="225"/>
      <c r="BA65" s="225"/>
      <c r="BB65" s="225"/>
      <c r="BC65" s="225"/>
      <c r="BD65" s="225"/>
      <c r="BE65" s="225"/>
      <c r="BF65" s="225"/>
      <c r="BG65" s="225"/>
      <c r="BH65" s="225"/>
      <c r="BI65" s="225"/>
      <c r="BJ65" s="225"/>
      <c r="BK65" s="225"/>
      <c r="BL65" s="225"/>
      <c r="BM65" s="225"/>
      <c r="BN65" s="225"/>
      <c r="BO65" s="225"/>
      <c r="BP65" s="225"/>
      <c r="BQ65" s="225"/>
      <c r="BR65" s="225"/>
      <c r="BS65" s="225"/>
      <c r="BT65" s="225"/>
      <c r="BU65" s="225"/>
      <c r="BV65" s="225"/>
      <c r="BW65" s="225"/>
      <c r="BX65" s="225"/>
      <c r="BY65" s="225"/>
      <c r="BZ65" s="225"/>
      <c r="CA65" s="225"/>
      <c r="CB65" s="225"/>
      <c r="CC65" s="225"/>
      <c r="CD65" s="225"/>
      <c r="CE65" s="225"/>
      <c r="CF65" s="225"/>
      <c r="CG65" s="225"/>
      <c r="CH65" s="225"/>
      <c r="CI65" s="225"/>
      <c r="CJ65" s="225"/>
      <c r="CK65" s="225"/>
      <c r="CL65" s="225"/>
      <c r="CM65" s="225"/>
      <c r="CN65" s="225"/>
      <c r="CO65" s="225"/>
      <c r="CP65" s="225"/>
      <c r="CQ65" s="225"/>
      <c r="CR65" s="225"/>
      <c r="CS65" s="225"/>
      <c r="CT65" s="225"/>
      <c r="CU65" s="225"/>
      <c r="CV65" s="225"/>
      <c r="CW65" s="225"/>
      <c r="CX65" s="225"/>
      <c r="CY65" s="225"/>
      <c r="CZ65" s="225"/>
      <c r="DA65" s="225"/>
      <c r="DB65" s="225"/>
      <c r="DC65" s="225"/>
      <c r="DD65" s="225"/>
      <c r="DE65" s="225"/>
      <c r="DF65" s="225"/>
      <c r="DG65" s="225"/>
      <c r="DH65" s="225"/>
      <c r="DI65" s="225"/>
      <c r="DJ65" s="225"/>
      <c r="DK65" s="225"/>
      <c r="DL65" s="225"/>
      <c r="DM65" s="225"/>
      <c r="DN65" s="225"/>
      <c r="DO65" s="225"/>
      <c r="DP65" s="225"/>
      <c r="DQ65" s="225"/>
      <c r="DR65" s="225"/>
      <c r="DS65" s="225"/>
      <c r="DT65" s="225"/>
      <c r="DU65" s="225"/>
      <c r="DV65" s="225"/>
      <c r="DW65" s="225"/>
      <c r="DX65" s="225"/>
      <c r="DY65" s="225"/>
      <c r="DZ65" s="225"/>
      <c r="EA65" s="225"/>
      <c r="EB65" s="225"/>
      <c r="EC65" s="225"/>
      <c r="ED65" s="225"/>
      <c r="EE65" s="225"/>
      <c r="EF65" s="225"/>
      <c r="EG65" s="225"/>
      <c r="EH65" s="225"/>
      <c r="EI65" s="225"/>
      <c r="EJ65" s="225"/>
      <c r="EK65" s="225"/>
      <c r="EL65" s="225"/>
      <c r="EM65" s="225"/>
      <c r="EN65" s="225"/>
      <c r="EO65" s="225"/>
      <c r="EP65" s="225"/>
      <c r="EQ65" s="225"/>
      <c r="ER65" s="225"/>
      <c r="ES65" s="225"/>
      <c r="ET65" s="225"/>
      <c r="EU65" s="225"/>
      <c r="EV65" s="225"/>
      <c r="EW65" s="225"/>
      <c r="EX65" s="225"/>
      <c r="EY65" s="225"/>
      <c r="EZ65" s="225"/>
      <c r="FA65" s="225"/>
      <c r="FB65" s="225"/>
      <c r="FC65" s="225"/>
      <c r="FD65" s="225"/>
      <c r="FE65" s="225"/>
      <c r="FF65" s="225"/>
      <c r="FG65" s="225"/>
      <c r="FH65" s="225"/>
      <c r="FI65" s="225"/>
      <c r="FJ65" s="225"/>
      <c r="FK65" s="225"/>
      <c r="FL65" s="225"/>
      <c r="FM65" s="225"/>
      <c r="FN65" s="225"/>
      <c r="FO65" s="225"/>
      <c r="FP65" s="225"/>
      <c r="FQ65" s="225"/>
      <c r="FR65" s="228"/>
      <c r="FS65" s="228"/>
      <c r="FT65" s="228"/>
      <c r="FU65" s="228"/>
      <c r="FV65" s="228"/>
      <c r="FW65" s="228"/>
      <c r="FX65" s="228"/>
      <c r="FY65" s="228"/>
      <c r="FZ65" s="228"/>
      <c r="GA65" s="228"/>
      <c r="GB65" s="228"/>
      <c r="GC65" s="228"/>
      <c r="GD65" s="228"/>
      <c r="GE65" s="228"/>
      <c r="GF65" s="228"/>
      <c r="GG65" s="228"/>
      <c r="GH65" s="228"/>
      <c r="GI65" s="228"/>
      <c r="GJ65" s="228"/>
      <c r="GK65" s="228"/>
      <c r="GL65" s="228"/>
      <c r="GM65" s="228"/>
      <c r="GN65" s="228"/>
      <c r="GO65" s="228"/>
      <c r="GP65" s="228"/>
      <c r="GQ65" s="228"/>
      <c r="GR65" s="228"/>
      <c r="GS65" s="228"/>
    </row>
    <row r="66" s="176" customFormat="1" ht="13.05" customHeight="1" spans="1:201">
      <c r="A66" s="196">
        <v>61</v>
      </c>
      <c r="B66" s="7">
        <v>399</v>
      </c>
      <c r="C66" s="196" t="s">
        <v>82</v>
      </c>
      <c r="D66" s="196" t="s">
        <v>73</v>
      </c>
      <c r="E66" s="8">
        <v>2</v>
      </c>
      <c r="F66" s="9">
        <v>3</v>
      </c>
      <c r="G66" s="9">
        <v>4</v>
      </c>
      <c r="H66" s="186"/>
      <c r="I66" s="9"/>
      <c r="J66" s="202">
        <v>3287</v>
      </c>
      <c r="K66" s="203">
        <v>3615.7</v>
      </c>
      <c r="L66" s="203">
        <v>3944.4</v>
      </c>
      <c r="M66" s="203"/>
      <c r="N66" s="202"/>
      <c r="O66" s="9">
        <v>110</v>
      </c>
      <c r="P66" s="204">
        <v>121</v>
      </c>
      <c r="Q66" s="204">
        <v>132</v>
      </c>
      <c r="R66" s="185"/>
      <c r="S66" s="208"/>
      <c r="T66" s="196">
        <v>564.3</v>
      </c>
      <c r="U66" s="196">
        <v>620.73</v>
      </c>
      <c r="V66" s="196">
        <v>677.16</v>
      </c>
      <c r="W66" s="196"/>
      <c r="X66" s="196"/>
      <c r="Y66" s="209">
        <f>VLOOKUP(B:B,[1]查询时间段分门店销售明细!$B$1:$X$65536,23,0)</f>
        <v>4018.59</v>
      </c>
      <c r="Z66" s="196"/>
      <c r="AA66" s="196">
        <v>1876.32</v>
      </c>
      <c r="AB66" s="196">
        <v>2063.952</v>
      </c>
      <c r="AC66" s="196">
        <v>2251.584</v>
      </c>
      <c r="AD66" s="196"/>
      <c r="AE66" s="196"/>
      <c r="AF66" s="196">
        <v>15026.4</v>
      </c>
      <c r="AG66" s="196">
        <v>16529.04</v>
      </c>
      <c r="AH66" s="196">
        <v>18031.68</v>
      </c>
      <c r="AI66" s="196"/>
      <c r="AJ66" s="196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6">
        <v>62</v>
      </c>
      <c r="B67" s="7">
        <v>541</v>
      </c>
      <c r="C67" s="196" t="s">
        <v>83</v>
      </c>
      <c r="D67" s="196" t="s">
        <v>73</v>
      </c>
      <c r="E67" s="8">
        <v>3</v>
      </c>
      <c r="F67" s="9">
        <v>4</v>
      </c>
      <c r="G67" s="9">
        <v>5</v>
      </c>
      <c r="H67" s="186"/>
      <c r="I67" s="9"/>
      <c r="J67" s="202">
        <v>2543</v>
      </c>
      <c r="K67" s="203">
        <v>2797.3</v>
      </c>
      <c r="L67" s="203">
        <v>3051.6</v>
      </c>
      <c r="M67" s="203"/>
      <c r="N67" s="202"/>
      <c r="O67" s="9">
        <v>168</v>
      </c>
      <c r="P67" s="204">
        <v>185</v>
      </c>
      <c r="Q67" s="204">
        <v>202</v>
      </c>
      <c r="R67" s="185"/>
      <c r="S67" s="208"/>
      <c r="T67" s="196">
        <v>946.8</v>
      </c>
      <c r="U67" s="196">
        <v>1041.48</v>
      </c>
      <c r="V67" s="196">
        <v>1136.16</v>
      </c>
      <c r="W67" s="196"/>
      <c r="X67" s="196"/>
      <c r="Y67" s="209">
        <f>VLOOKUP(B:B,[1]查询时间段分门店销售明细!$B$1:$X$65536,23,0)</f>
        <v>7214.53</v>
      </c>
      <c r="Z67" s="196"/>
      <c r="AA67" s="196">
        <v>2827.44</v>
      </c>
      <c r="AB67" s="196">
        <v>3110.184</v>
      </c>
      <c r="AC67" s="196">
        <v>3392.928</v>
      </c>
      <c r="AD67" s="196"/>
      <c r="AE67" s="196"/>
      <c r="AF67" s="196">
        <v>25188.3</v>
      </c>
      <c r="AG67" s="196">
        <v>27707.13</v>
      </c>
      <c r="AH67" s="196">
        <v>30225.96</v>
      </c>
      <c r="AI67" s="196"/>
      <c r="AJ67" s="196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6">
        <v>63</v>
      </c>
      <c r="B68" s="7">
        <v>571</v>
      </c>
      <c r="C68" s="196" t="s">
        <v>84</v>
      </c>
      <c r="D68" s="196" t="s">
        <v>73</v>
      </c>
      <c r="E68" s="9">
        <v>4</v>
      </c>
      <c r="F68" s="9">
        <v>5</v>
      </c>
      <c r="G68" s="9">
        <v>6</v>
      </c>
      <c r="H68" s="186"/>
      <c r="I68" s="9"/>
      <c r="J68" s="202">
        <v>3613</v>
      </c>
      <c r="K68" s="203">
        <v>3974.3</v>
      </c>
      <c r="L68" s="203">
        <v>4335.6</v>
      </c>
      <c r="M68" s="203"/>
      <c r="N68" s="202"/>
      <c r="O68" s="9">
        <v>258</v>
      </c>
      <c r="P68" s="204">
        <v>284</v>
      </c>
      <c r="Q68" s="204">
        <v>310</v>
      </c>
      <c r="R68" s="185"/>
      <c r="S68" s="208"/>
      <c r="T68" s="196">
        <v>1529.1</v>
      </c>
      <c r="U68" s="196">
        <v>1682.01</v>
      </c>
      <c r="V68" s="196">
        <v>1834.92</v>
      </c>
      <c r="W68" s="196"/>
      <c r="X68" s="196"/>
      <c r="Y68" s="209">
        <f>VLOOKUP(B:B,[1]查询时间段分门店销售明细!$B$1:$X$65536,23,0)</f>
        <v>12464.6</v>
      </c>
      <c r="Z68" s="196"/>
      <c r="AA68" s="196">
        <v>3996.72</v>
      </c>
      <c r="AB68" s="196">
        <v>4396.392</v>
      </c>
      <c r="AC68" s="196">
        <v>4796.064</v>
      </c>
      <c r="AD68" s="196"/>
      <c r="AE68" s="196"/>
      <c r="AF68" s="196">
        <v>36903.6</v>
      </c>
      <c r="AG68" s="196">
        <v>40593.96</v>
      </c>
      <c r="AH68" s="196">
        <v>44284.32</v>
      </c>
      <c r="AI68" s="196"/>
      <c r="AJ68" s="196"/>
    </row>
    <row r="69" s="176" customFormat="1" ht="13.05" customHeight="1" spans="1:36">
      <c r="A69" s="196">
        <v>64</v>
      </c>
      <c r="B69" s="7">
        <v>573</v>
      </c>
      <c r="C69" s="196" t="s">
        <v>85</v>
      </c>
      <c r="D69" s="196" t="s">
        <v>73</v>
      </c>
      <c r="E69" s="8">
        <v>2</v>
      </c>
      <c r="F69" s="9">
        <v>3</v>
      </c>
      <c r="G69" s="9">
        <v>4</v>
      </c>
      <c r="H69" s="186"/>
      <c r="I69" s="9"/>
      <c r="J69" s="202">
        <v>1241</v>
      </c>
      <c r="K69" s="203">
        <v>1365.1</v>
      </c>
      <c r="L69" s="203">
        <v>1489.2</v>
      </c>
      <c r="M69" s="203"/>
      <c r="N69" s="202"/>
      <c r="O69" s="9">
        <v>79</v>
      </c>
      <c r="P69" s="204">
        <v>87</v>
      </c>
      <c r="Q69" s="204">
        <v>95</v>
      </c>
      <c r="R69" s="185"/>
      <c r="S69" s="208"/>
      <c r="T69" s="196">
        <v>441</v>
      </c>
      <c r="U69" s="196">
        <v>485.1</v>
      </c>
      <c r="V69" s="196">
        <v>529.2</v>
      </c>
      <c r="W69" s="196"/>
      <c r="X69" s="196"/>
      <c r="Y69" s="209">
        <f>VLOOKUP(B:B,[1]查询时间段分门店销售明细!$B$1:$X$65536,23,0)</f>
        <v>3021.56</v>
      </c>
      <c r="Z69" s="196"/>
      <c r="AA69" s="196">
        <v>1246.32</v>
      </c>
      <c r="AB69" s="196">
        <v>1370.952</v>
      </c>
      <c r="AC69" s="196">
        <v>1495.584</v>
      </c>
      <c r="AD69" s="196"/>
      <c r="AE69" s="196"/>
      <c r="AF69" s="196">
        <v>11430.9</v>
      </c>
      <c r="AG69" s="196">
        <v>12573.99</v>
      </c>
      <c r="AH69" s="196">
        <v>13717.08</v>
      </c>
      <c r="AI69" s="196"/>
      <c r="AJ69" s="196"/>
    </row>
    <row r="70" s="176" customFormat="1" ht="13.8" customHeight="1" spans="1:173">
      <c r="A70" s="196">
        <v>65</v>
      </c>
      <c r="B70" s="7">
        <v>584</v>
      </c>
      <c r="C70" s="196" t="s">
        <v>86</v>
      </c>
      <c r="D70" s="196" t="s">
        <v>73</v>
      </c>
      <c r="E70" s="9">
        <v>2</v>
      </c>
      <c r="F70" s="9">
        <v>3</v>
      </c>
      <c r="G70" s="9">
        <v>4</v>
      </c>
      <c r="H70" s="186"/>
      <c r="I70" s="9"/>
      <c r="J70" s="202">
        <v>1376</v>
      </c>
      <c r="K70" s="203">
        <v>1513.6</v>
      </c>
      <c r="L70" s="203">
        <v>1651.2</v>
      </c>
      <c r="M70" s="203"/>
      <c r="N70" s="202"/>
      <c r="O70" s="9">
        <v>58</v>
      </c>
      <c r="P70" s="204">
        <v>64</v>
      </c>
      <c r="Q70" s="204">
        <v>70</v>
      </c>
      <c r="R70" s="185"/>
      <c r="S70" s="208"/>
      <c r="T70" s="196">
        <v>313.2</v>
      </c>
      <c r="U70" s="196">
        <v>344.52</v>
      </c>
      <c r="V70" s="196">
        <v>375.84</v>
      </c>
      <c r="W70" s="196"/>
      <c r="X70" s="196"/>
      <c r="Y70" s="209">
        <f>VLOOKUP(B:B,[1]查询时间段分门店销售明细!$B$1:$X$65536,23,0)</f>
        <v>3610.59</v>
      </c>
      <c r="Z70" s="196"/>
      <c r="AA70" s="196">
        <v>1031.76</v>
      </c>
      <c r="AB70" s="196">
        <v>1134.936</v>
      </c>
      <c r="AC70" s="196">
        <v>1238.112</v>
      </c>
      <c r="AD70" s="196"/>
      <c r="AE70" s="196"/>
      <c r="AF70" s="196">
        <v>6723</v>
      </c>
      <c r="AG70" s="196">
        <v>7395.3</v>
      </c>
      <c r="AH70" s="196">
        <v>8067.6</v>
      </c>
      <c r="AI70" s="196"/>
      <c r="AJ70" s="196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6">
        <v>66</v>
      </c>
      <c r="B71" s="7">
        <v>737</v>
      </c>
      <c r="C71" s="196" t="s">
        <v>87</v>
      </c>
      <c r="D71" s="196" t="s">
        <v>73</v>
      </c>
      <c r="E71" s="9">
        <v>2</v>
      </c>
      <c r="F71" s="9">
        <v>3</v>
      </c>
      <c r="G71" s="9">
        <v>4</v>
      </c>
      <c r="H71" s="186"/>
      <c r="I71" s="9"/>
      <c r="J71" s="202">
        <v>1769</v>
      </c>
      <c r="K71" s="203">
        <v>1945.9</v>
      </c>
      <c r="L71" s="203">
        <v>2122.8</v>
      </c>
      <c r="M71" s="203"/>
      <c r="N71" s="202"/>
      <c r="O71" s="9">
        <v>103</v>
      </c>
      <c r="P71" s="204">
        <v>113</v>
      </c>
      <c r="Q71" s="204">
        <v>124</v>
      </c>
      <c r="R71" s="185"/>
      <c r="S71" s="208"/>
      <c r="T71" s="196">
        <v>516.6</v>
      </c>
      <c r="U71" s="196">
        <v>568.26</v>
      </c>
      <c r="V71" s="196">
        <v>619.92</v>
      </c>
      <c r="W71" s="196"/>
      <c r="X71" s="196"/>
      <c r="Y71" s="209">
        <f>VLOOKUP(B:B,[1]查询时间段分门店销售明细!$B$1:$X$65536,23,0)</f>
        <v>5193.2</v>
      </c>
      <c r="Z71" s="196"/>
      <c r="AA71" s="196">
        <v>1427.76</v>
      </c>
      <c r="AB71" s="196">
        <v>1570.536</v>
      </c>
      <c r="AC71" s="196">
        <v>1713.312</v>
      </c>
      <c r="AD71" s="196"/>
      <c r="AE71" s="196"/>
      <c r="AF71" s="196">
        <v>11531.7</v>
      </c>
      <c r="AG71" s="196">
        <v>12684.87</v>
      </c>
      <c r="AH71" s="196">
        <v>13838.04</v>
      </c>
      <c r="AI71" s="196"/>
      <c r="AJ71" s="196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6">
        <v>67</v>
      </c>
      <c r="B72" s="7">
        <v>546</v>
      </c>
      <c r="C72" s="196" t="s">
        <v>88</v>
      </c>
      <c r="D72" s="196" t="s">
        <v>73</v>
      </c>
      <c r="E72" s="9">
        <v>2</v>
      </c>
      <c r="F72" s="9">
        <v>3</v>
      </c>
      <c r="G72" s="9">
        <v>4</v>
      </c>
      <c r="H72" s="186"/>
      <c r="I72" s="9"/>
      <c r="J72" s="202">
        <v>2922</v>
      </c>
      <c r="K72" s="203">
        <v>3214.2</v>
      </c>
      <c r="L72" s="203">
        <v>3506.4</v>
      </c>
      <c r="M72" s="203"/>
      <c r="N72" s="202"/>
      <c r="O72" s="9">
        <v>176</v>
      </c>
      <c r="P72" s="204">
        <v>194</v>
      </c>
      <c r="Q72" s="204">
        <v>211</v>
      </c>
      <c r="R72" s="185"/>
      <c r="S72" s="208"/>
      <c r="T72" s="196">
        <v>817.2</v>
      </c>
      <c r="U72" s="196">
        <v>898.92</v>
      </c>
      <c r="V72" s="196">
        <v>980.64</v>
      </c>
      <c r="W72" s="196"/>
      <c r="X72" s="196"/>
      <c r="Y72" s="209">
        <f>VLOOKUP(B:B,[1]查询时间段分门店销售明细!$B$1:$X$65536,23,0)</f>
        <v>16861.6</v>
      </c>
      <c r="Z72" s="196"/>
      <c r="AA72" s="196">
        <v>2101.68</v>
      </c>
      <c r="AB72" s="196">
        <v>2311.848</v>
      </c>
      <c r="AC72" s="196">
        <v>2522.016</v>
      </c>
      <c r="AD72" s="196"/>
      <c r="AE72" s="196"/>
      <c r="AF72" s="196">
        <v>24993.036</v>
      </c>
      <c r="AG72" s="196">
        <v>27492.3396</v>
      </c>
      <c r="AH72" s="196">
        <v>29991.6432</v>
      </c>
      <c r="AI72" s="196"/>
      <c r="AJ72" s="196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6">
        <v>68</v>
      </c>
      <c r="B73" s="7">
        <v>733</v>
      </c>
      <c r="C73" s="196" t="s">
        <v>89</v>
      </c>
      <c r="D73" s="196" t="s">
        <v>73</v>
      </c>
      <c r="E73" s="9">
        <v>2</v>
      </c>
      <c r="F73" s="9">
        <v>3</v>
      </c>
      <c r="G73" s="9">
        <v>4</v>
      </c>
      <c r="H73" s="186"/>
      <c r="I73" s="9"/>
      <c r="J73" s="202">
        <v>1158</v>
      </c>
      <c r="K73" s="203">
        <v>1273.8</v>
      </c>
      <c r="L73" s="203">
        <v>1389.6</v>
      </c>
      <c r="M73" s="203"/>
      <c r="N73" s="202"/>
      <c r="O73" s="9">
        <v>55</v>
      </c>
      <c r="P73" s="204">
        <v>61</v>
      </c>
      <c r="Q73" s="204">
        <v>66</v>
      </c>
      <c r="R73" s="185"/>
      <c r="S73" s="208"/>
      <c r="T73" s="196">
        <v>295.2</v>
      </c>
      <c r="U73" s="196">
        <v>324.72</v>
      </c>
      <c r="V73" s="196">
        <v>354.24</v>
      </c>
      <c r="W73" s="196"/>
      <c r="X73" s="196"/>
      <c r="Y73" s="209">
        <f>VLOOKUP(B:B,[1]查询时间段分门店销售明细!$B$1:$X$65536,23,0)</f>
        <v>7630.5</v>
      </c>
      <c r="Z73" s="196"/>
      <c r="AA73" s="196">
        <v>989.28</v>
      </c>
      <c r="AB73" s="196">
        <v>1088.208</v>
      </c>
      <c r="AC73" s="196">
        <v>1187.136</v>
      </c>
      <c r="AD73" s="196"/>
      <c r="AE73" s="196"/>
      <c r="AF73" s="196">
        <v>6048.9</v>
      </c>
      <c r="AG73" s="196">
        <v>6653.79</v>
      </c>
      <c r="AH73" s="196">
        <v>7258.68</v>
      </c>
      <c r="AI73" s="196"/>
      <c r="AJ73" s="196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6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6"/>
      <c r="I74" s="9"/>
      <c r="J74" s="202">
        <v>3418</v>
      </c>
      <c r="K74" s="203">
        <v>3759.8</v>
      </c>
      <c r="L74" s="203">
        <v>4101.6</v>
      </c>
      <c r="M74" s="203"/>
      <c r="N74" s="202"/>
      <c r="O74" s="9">
        <v>241</v>
      </c>
      <c r="P74" s="204">
        <v>265</v>
      </c>
      <c r="Q74" s="204">
        <v>292</v>
      </c>
      <c r="R74" s="185"/>
      <c r="S74" s="208"/>
      <c r="T74" s="196">
        <v>819</v>
      </c>
      <c r="U74" s="196">
        <v>900.9</v>
      </c>
      <c r="V74" s="196">
        <v>982.8</v>
      </c>
      <c r="W74" s="196"/>
      <c r="X74" s="196"/>
      <c r="Y74" s="209">
        <f>VLOOKUP(B:B,[1]查询时间段分门店销售明细!$B$1:$X$65536,23,0)</f>
        <v>4252.79</v>
      </c>
      <c r="Z74" s="196"/>
      <c r="AA74" s="196">
        <v>2921.6</v>
      </c>
      <c r="AB74" s="196">
        <v>3213.76</v>
      </c>
      <c r="AC74" s="196">
        <v>3505.92</v>
      </c>
      <c r="AD74" s="196"/>
      <c r="AE74" s="196"/>
      <c r="AF74" s="196">
        <v>41004</v>
      </c>
      <c r="AG74" s="196">
        <v>44284.32</v>
      </c>
      <c r="AH74" s="196">
        <v>47827.0656</v>
      </c>
      <c r="AI74" s="196"/>
      <c r="AJ74" s="196"/>
      <c r="DX74" s="227"/>
      <c r="DY74" s="227"/>
      <c r="DZ74" s="227"/>
      <c r="EA74" s="227"/>
      <c r="EB74" s="227"/>
      <c r="EC74" s="227"/>
      <c r="ED74" s="227"/>
      <c r="EE74" s="227"/>
      <c r="EF74" s="227"/>
      <c r="EG74" s="227"/>
      <c r="EH74" s="227"/>
      <c r="EI74" s="227"/>
      <c r="EJ74" s="227"/>
      <c r="EK74" s="227"/>
      <c r="EL74" s="227"/>
      <c r="EM74" s="227"/>
      <c r="EN74" s="227"/>
      <c r="EO74" s="227"/>
      <c r="EP74" s="227"/>
      <c r="EQ74" s="227"/>
      <c r="ER74" s="227"/>
      <c r="ES74" s="227"/>
      <c r="ET74" s="227"/>
      <c r="EU74" s="227"/>
      <c r="EV74" s="227"/>
      <c r="EW74" s="227"/>
      <c r="EX74" s="227"/>
      <c r="EY74" s="227"/>
      <c r="EZ74" s="227"/>
      <c r="FA74" s="227"/>
      <c r="FB74" s="227"/>
      <c r="FC74" s="227"/>
      <c r="FD74" s="227"/>
      <c r="FE74" s="227"/>
      <c r="FF74" s="227"/>
      <c r="FG74" s="227"/>
      <c r="FH74" s="227"/>
      <c r="FI74" s="227"/>
      <c r="FJ74" s="227"/>
      <c r="FK74" s="227"/>
      <c r="FL74" s="227"/>
      <c r="FM74" s="227"/>
      <c r="FN74" s="227"/>
      <c r="FO74" s="227"/>
      <c r="FP74" s="227"/>
      <c r="FQ74" s="227"/>
    </row>
    <row r="75" s="176" customFormat="1" customHeight="1" spans="1:142">
      <c r="A75" s="196">
        <v>70</v>
      </c>
      <c r="B75" s="7">
        <v>753</v>
      </c>
      <c r="C75" s="196" t="s">
        <v>91</v>
      </c>
      <c r="D75" s="79" t="s">
        <v>73</v>
      </c>
      <c r="E75" s="198">
        <v>1</v>
      </c>
      <c r="F75" s="198">
        <v>2</v>
      </c>
      <c r="G75" s="198">
        <v>3</v>
      </c>
      <c r="H75" s="198"/>
      <c r="I75" s="198"/>
      <c r="J75" s="198">
        <v>517</v>
      </c>
      <c r="K75" s="198">
        <v>568.7</v>
      </c>
      <c r="L75" s="198">
        <v>620.4</v>
      </c>
      <c r="M75" s="198"/>
      <c r="N75" s="198"/>
      <c r="O75" s="198">
        <v>23</v>
      </c>
      <c r="P75" s="198">
        <v>25</v>
      </c>
      <c r="Q75" s="198">
        <v>28</v>
      </c>
      <c r="R75" s="198"/>
      <c r="S75" s="198"/>
      <c r="T75" s="196">
        <v>180</v>
      </c>
      <c r="U75" s="196">
        <v>198</v>
      </c>
      <c r="V75" s="196">
        <v>216</v>
      </c>
      <c r="W75" s="196"/>
      <c r="X75" s="196"/>
      <c r="Y75" s="209">
        <v>1500</v>
      </c>
      <c r="Z75" s="196"/>
      <c r="AA75" s="196">
        <v>501.84</v>
      </c>
      <c r="AB75" s="196">
        <v>552.024</v>
      </c>
      <c r="AC75" s="196">
        <v>602.208</v>
      </c>
      <c r="AD75" s="196"/>
      <c r="AE75" s="196"/>
      <c r="AF75" s="196">
        <v>3281.54976</v>
      </c>
      <c r="AG75" s="196">
        <v>3609.704736</v>
      </c>
      <c r="AH75" s="196">
        <v>3937.859712</v>
      </c>
      <c r="AI75" s="196"/>
      <c r="AJ75" s="196"/>
      <c r="EH75" s="4"/>
      <c r="EI75" s="4"/>
      <c r="EJ75" s="4"/>
      <c r="EK75" s="4"/>
      <c r="EL75" s="4"/>
    </row>
    <row r="76" s="177" customFormat="1" customHeight="1" spans="1:142">
      <c r="A76" s="196">
        <v>71</v>
      </c>
      <c r="B76" s="7">
        <v>103639</v>
      </c>
      <c r="C76" s="196" t="s">
        <v>92</v>
      </c>
      <c r="D76" s="79" t="s">
        <v>73</v>
      </c>
      <c r="E76" s="9"/>
      <c r="F76" s="9"/>
      <c r="G76" s="9"/>
      <c r="H76" s="186"/>
      <c r="I76" s="9"/>
      <c r="J76" s="202"/>
      <c r="K76" s="203"/>
      <c r="L76" s="203"/>
      <c r="M76" s="203"/>
      <c r="N76" s="202"/>
      <c r="O76" s="9"/>
      <c r="P76" s="204"/>
      <c r="Q76" s="204"/>
      <c r="R76" s="185"/>
      <c r="S76" s="208"/>
      <c r="T76" s="196"/>
      <c r="U76" s="196"/>
      <c r="V76" s="196"/>
      <c r="W76" s="196"/>
      <c r="X76" s="196"/>
      <c r="Y76" s="209"/>
      <c r="Z76" s="196"/>
      <c r="AA76" s="196"/>
      <c r="AB76" s="196"/>
      <c r="AC76" s="196"/>
      <c r="AD76" s="196"/>
      <c r="AE76" s="196"/>
      <c r="AF76" s="196"/>
      <c r="AG76" s="196"/>
      <c r="AH76" s="196"/>
      <c r="AI76" s="196"/>
      <c r="AJ76" s="196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0"/>
      <c r="B77" s="25"/>
      <c r="C77" s="180"/>
      <c r="D77" s="180" t="s">
        <v>73</v>
      </c>
      <c r="E77" s="195">
        <f>SUM(E57:E76)</f>
        <v>49</v>
      </c>
      <c r="F77" s="195">
        <f t="shared" ref="F77:AJ77" si="3">SUM(F57:F76)</f>
        <v>68</v>
      </c>
      <c r="G77" s="195">
        <f t="shared" si="3"/>
        <v>87</v>
      </c>
      <c r="H77" s="195">
        <f t="shared" si="3"/>
        <v>0</v>
      </c>
      <c r="I77" s="195">
        <f t="shared" si="3"/>
        <v>0</v>
      </c>
      <c r="J77" s="195">
        <f t="shared" si="3"/>
        <v>46455</v>
      </c>
      <c r="K77" s="195">
        <f t="shared" si="3"/>
        <v>51100.5</v>
      </c>
      <c r="L77" s="195">
        <f t="shared" si="3"/>
        <v>55746</v>
      </c>
      <c r="M77" s="195">
        <f t="shared" si="3"/>
        <v>0</v>
      </c>
      <c r="N77" s="195">
        <f t="shared" si="3"/>
        <v>0</v>
      </c>
      <c r="O77" s="195">
        <f t="shared" si="3"/>
        <v>2351</v>
      </c>
      <c r="P77" s="195">
        <f t="shared" si="3"/>
        <v>2586</v>
      </c>
      <c r="Q77" s="195">
        <f t="shared" si="3"/>
        <v>2827</v>
      </c>
      <c r="R77" s="195">
        <f t="shared" si="3"/>
        <v>0</v>
      </c>
      <c r="S77" s="195">
        <f t="shared" si="3"/>
        <v>0</v>
      </c>
      <c r="T77" s="195">
        <f t="shared" si="3"/>
        <v>12372.3</v>
      </c>
      <c r="U77" s="195">
        <f t="shared" si="3"/>
        <v>13609.53</v>
      </c>
      <c r="V77" s="195">
        <f t="shared" si="3"/>
        <v>14846.76</v>
      </c>
      <c r="W77" s="195">
        <f t="shared" si="3"/>
        <v>0</v>
      </c>
      <c r="X77" s="195">
        <f t="shared" si="3"/>
        <v>0</v>
      </c>
      <c r="Y77" s="195">
        <f t="shared" si="3"/>
        <v>131039.85</v>
      </c>
      <c r="Z77" s="195">
        <f t="shared" si="3"/>
        <v>0</v>
      </c>
      <c r="AA77" s="195">
        <f t="shared" si="3"/>
        <v>35933.6</v>
      </c>
      <c r="AB77" s="195">
        <f t="shared" si="3"/>
        <v>39526.96</v>
      </c>
      <c r="AC77" s="195">
        <f t="shared" si="3"/>
        <v>43120.32</v>
      </c>
      <c r="AD77" s="195">
        <f t="shared" si="3"/>
        <v>0</v>
      </c>
      <c r="AE77" s="195">
        <f t="shared" si="3"/>
        <v>0</v>
      </c>
      <c r="AF77" s="195">
        <f t="shared" si="3"/>
        <v>332634.78576</v>
      </c>
      <c r="AG77" s="195">
        <f t="shared" si="3"/>
        <v>365078.184336</v>
      </c>
      <c r="AH77" s="216">
        <f t="shared" si="3"/>
        <v>397784.008512</v>
      </c>
      <c r="AI77" s="195">
        <f t="shared" si="3"/>
        <v>0</v>
      </c>
      <c r="AJ77" s="195">
        <f t="shared" si="3"/>
        <v>0</v>
      </c>
      <c r="EH77" s="178"/>
      <c r="EI77" s="178"/>
      <c r="EJ77" s="178"/>
      <c r="EK77" s="178"/>
      <c r="EL77" s="178"/>
    </row>
    <row r="78" s="177" customFormat="1" customHeight="1" spans="1:187">
      <c r="A78" s="196">
        <v>72</v>
      </c>
      <c r="B78" s="7">
        <v>307</v>
      </c>
      <c r="C78" s="196" t="s">
        <v>93</v>
      </c>
      <c r="D78" s="196" t="s">
        <v>94</v>
      </c>
      <c r="E78" s="9">
        <v>56</v>
      </c>
      <c r="F78" s="9">
        <v>62</v>
      </c>
      <c r="G78" s="9">
        <v>70</v>
      </c>
      <c r="H78" s="186"/>
      <c r="I78" s="9"/>
      <c r="J78" s="197">
        <v>29148</v>
      </c>
      <c r="K78" s="185">
        <f>J78*1.1</f>
        <v>32062.8</v>
      </c>
      <c r="L78" s="185">
        <f>J78*1.2</f>
        <v>34977.6</v>
      </c>
      <c r="M78" s="186"/>
      <c r="N78" s="186"/>
      <c r="O78" s="204">
        <v>580</v>
      </c>
      <c r="P78" s="204">
        <v>638</v>
      </c>
      <c r="Q78" s="204">
        <v>696</v>
      </c>
      <c r="R78" s="202"/>
      <c r="S78" s="202"/>
      <c r="T78" s="203">
        <v>3305.7</v>
      </c>
      <c r="U78" s="203">
        <f>T78*1.1</f>
        <v>3636.27</v>
      </c>
      <c r="V78" s="203">
        <f>T78*1.2</f>
        <v>3966.84</v>
      </c>
      <c r="W78" s="202"/>
      <c r="X78" s="202"/>
      <c r="Y78" s="209">
        <f>VLOOKUP(B:B,[1]查询时间段分门店销售明细!$B$1:$X$65536,23,0)</f>
        <v>38104.99</v>
      </c>
      <c r="Z78" s="203"/>
      <c r="AA78" s="204">
        <v>16830.72</v>
      </c>
      <c r="AB78" s="9">
        <f>AA78*1.1</f>
        <v>18513.792</v>
      </c>
      <c r="AC78" s="9">
        <f>AA78*1.2</f>
        <v>20196.864</v>
      </c>
      <c r="AD78" s="9"/>
      <c r="AE78" s="204"/>
      <c r="AF78" s="185">
        <v>160787.7</v>
      </c>
      <c r="AG78" s="208">
        <f>AF78*1.1</f>
        <v>176866.47</v>
      </c>
      <c r="AH78" s="226">
        <f>AF78*1.2</f>
        <v>192945.24</v>
      </c>
      <c r="AI78" s="185"/>
      <c r="AJ78" s="185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0"/>
      <c r="B79" s="25"/>
      <c r="C79" s="180"/>
      <c r="D79" s="180" t="s">
        <v>94</v>
      </c>
      <c r="E79" s="199">
        <f>SUM(E78:E78)</f>
        <v>56</v>
      </c>
      <c r="F79" s="199">
        <f t="shared" ref="F79:AI79" si="4">SUM(F78:F78)</f>
        <v>62</v>
      </c>
      <c r="G79" s="199">
        <f t="shared" si="4"/>
        <v>70</v>
      </c>
      <c r="H79" s="199">
        <f t="shared" si="4"/>
        <v>0</v>
      </c>
      <c r="I79" s="199">
        <f t="shared" si="4"/>
        <v>0</v>
      </c>
      <c r="J79" s="199">
        <f t="shared" si="4"/>
        <v>29148</v>
      </c>
      <c r="K79" s="199">
        <f t="shared" si="4"/>
        <v>32062.8</v>
      </c>
      <c r="L79" s="199">
        <f t="shared" si="4"/>
        <v>34977.6</v>
      </c>
      <c r="M79" s="199">
        <f t="shared" si="4"/>
        <v>0</v>
      </c>
      <c r="N79" s="199">
        <f t="shared" si="4"/>
        <v>0</v>
      </c>
      <c r="O79" s="199">
        <f t="shared" si="4"/>
        <v>580</v>
      </c>
      <c r="P79" s="199">
        <f t="shared" si="4"/>
        <v>638</v>
      </c>
      <c r="Q79" s="199">
        <f t="shared" si="4"/>
        <v>696</v>
      </c>
      <c r="R79" s="199">
        <f t="shared" si="4"/>
        <v>0</v>
      </c>
      <c r="S79" s="199">
        <f t="shared" si="4"/>
        <v>0</v>
      </c>
      <c r="T79" s="199">
        <f t="shared" si="4"/>
        <v>3305.7</v>
      </c>
      <c r="U79" s="199">
        <f t="shared" si="4"/>
        <v>3636.27</v>
      </c>
      <c r="V79" s="199">
        <f t="shared" si="4"/>
        <v>3966.84</v>
      </c>
      <c r="W79" s="199">
        <f t="shared" si="4"/>
        <v>0</v>
      </c>
      <c r="X79" s="199">
        <f t="shared" si="4"/>
        <v>0</v>
      </c>
      <c r="Y79" s="199">
        <f t="shared" si="4"/>
        <v>38104.99</v>
      </c>
      <c r="Z79" s="199">
        <f t="shared" si="4"/>
        <v>0</v>
      </c>
      <c r="AA79" s="199">
        <f t="shared" si="4"/>
        <v>16830.72</v>
      </c>
      <c r="AB79" s="199">
        <f t="shared" si="4"/>
        <v>18513.792</v>
      </c>
      <c r="AC79" s="199">
        <f t="shared" si="4"/>
        <v>20196.864</v>
      </c>
      <c r="AD79" s="199">
        <f t="shared" si="4"/>
        <v>0</v>
      </c>
      <c r="AE79" s="199">
        <f t="shared" si="4"/>
        <v>0</v>
      </c>
      <c r="AF79" s="199">
        <f t="shared" si="4"/>
        <v>160787.7</v>
      </c>
      <c r="AG79" s="199">
        <f t="shared" si="4"/>
        <v>176866.47</v>
      </c>
      <c r="AH79" s="217">
        <f t="shared" si="4"/>
        <v>192945.24</v>
      </c>
      <c r="AI79" s="199">
        <f t="shared" si="4"/>
        <v>0</v>
      </c>
      <c r="AJ79" s="180"/>
      <c r="DW79" s="178"/>
      <c r="DX79" s="178"/>
      <c r="DY79" s="178"/>
      <c r="DZ79" s="178"/>
      <c r="EA79" s="178"/>
      <c r="EB79" s="178"/>
      <c r="EC79" s="178"/>
      <c r="ED79" s="178"/>
      <c r="EE79" s="178"/>
      <c r="EF79" s="178"/>
      <c r="EG79" s="178"/>
      <c r="EH79" s="178"/>
      <c r="EI79" s="178"/>
      <c r="EJ79" s="178"/>
      <c r="EK79" s="178"/>
      <c r="EL79" s="178"/>
      <c r="EM79" s="178"/>
      <c r="EN79" s="178"/>
      <c r="EO79" s="178"/>
      <c r="EP79" s="178"/>
      <c r="EQ79" s="178"/>
      <c r="ER79" s="178"/>
      <c r="ES79" s="178"/>
      <c r="ET79" s="178"/>
      <c r="EU79" s="178"/>
      <c r="EV79" s="178"/>
      <c r="EW79" s="178"/>
      <c r="EX79" s="178"/>
      <c r="EY79" s="178"/>
      <c r="EZ79" s="178"/>
      <c r="FA79" s="178"/>
      <c r="FB79" s="178"/>
      <c r="FC79" s="178"/>
      <c r="FD79" s="178"/>
      <c r="FE79" s="178"/>
      <c r="FF79" s="178"/>
      <c r="FG79" s="178"/>
      <c r="FH79" s="178"/>
      <c r="FI79" s="178"/>
      <c r="FJ79" s="178"/>
      <c r="FK79" s="178"/>
      <c r="FL79" s="178"/>
      <c r="FM79" s="178"/>
      <c r="FN79" s="178"/>
      <c r="FO79" s="178"/>
      <c r="FP79" s="178"/>
      <c r="FQ79" s="178"/>
      <c r="FR79" s="178"/>
      <c r="FS79" s="178"/>
      <c r="FT79" s="178"/>
      <c r="FU79" s="178"/>
      <c r="FV79" s="178"/>
      <c r="FW79" s="178"/>
      <c r="FX79" s="178"/>
      <c r="FY79" s="178"/>
      <c r="FZ79" s="178"/>
      <c r="GA79" s="178"/>
      <c r="GB79" s="178"/>
      <c r="GC79" s="178"/>
      <c r="GD79" s="178"/>
      <c r="GE79" s="178"/>
      <c r="GF79" s="178"/>
      <c r="GG79" s="178"/>
      <c r="GH79" s="178"/>
      <c r="GI79" s="178"/>
      <c r="GJ79" s="178"/>
      <c r="GK79" s="178"/>
      <c r="GL79" s="178"/>
      <c r="GM79" s="178"/>
      <c r="GN79" s="178"/>
      <c r="GO79" s="178"/>
      <c r="GP79" s="178"/>
      <c r="GQ79" s="178"/>
      <c r="GR79" s="178"/>
    </row>
    <row r="80" s="176" customFormat="1" ht="12.95" customHeight="1" spans="1:36">
      <c r="A80" s="196">
        <v>73</v>
      </c>
      <c r="B80" s="7">
        <v>343</v>
      </c>
      <c r="C80" s="196" t="s">
        <v>95</v>
      </c>
      <c r="D80" s="196" t="s">
        <v>96</v>
      </c>
      <c r="E80" s="9">
        <v>5</v>
      </c>
      <c r="F80" s="9">
        <v>6</v>
      </c>
      <c r="G80" s="9">
        <v>7</v>
      </c>
      <c r="H80" s="186"/>
      <c r="I80" s="9"/>
      <c r="J80" s="202">
        <v>13042</v>
      </c>
      <c r="K80" s="203">
        <v>14346.2</v>
      </c>
      <c r="L80" s="203">
        <v>15650.4</v>
      </c>
      <c r="M80" s="203"/>
      <c r="N80" s="202"/>
      <c r="O80" s="9">
        <v>246</v>
      </c>
      <c r="P80" s="204">
        <v>271</v>
      </c>
      <c r="Q80" s="204">
        <v>295</v>
      </c>
      <c r="R80" s="185"/>
      <c r="S80" s="208"/>
      <c r="T80" s="196">
        <v>1188</v>
      </c>
      <c r="U80" s="196">
        <v>1306.8</v>
      </c>
      <c r="V80" s="196">
        <v>1425.6</v>
      </c>
      <c r="W80" s="196"/>
      <c r="X80" s="196"/>
      <c r="Y80" s="209">
        <f>VLOOKUP(B:B,[1]查询时间段分门店销售明细!$B$1:$X$65536,23,0)</f>
        <v>9807.77</v>
      </c>
      <c r="Z80" s="196"/>
      <c r="AA80" s="196">
        <v>4780.8</v>
      </c>
      <c r="AB80" s="196">
        <v>5258.88</v>
      </c>
      <c r="AC80" s="196">
        <v>5736.96</v>
      </c>
      <c r="AD80" s="196"/>
      <c r="AE80" s="196"/>
      <c r="AF80" s="196">
        <v>57716.1</v>
      </c>
      <c r="AG80" s="196">
        <v>63487.71</v>
      </c>
      <c r="AH80" s="196">
        <v>69259.32</v>
      </c>
      <c r="AI80" s="196"/>
      <c r="AJ80" s="196"/>
    </row>
    <row r="81" s="176" customFormat="1" ht="12.95" customHeight="1" spans="1:173">
      <c r="A81" s="196">
        <v>74</v>
      </c>
      <c r="B81" s="7">
        <v>357</v>
      </c>
      <c r="C81" s="196" t="s">
        <v>97</v>
      </c>
      <c r="D81" s="196" t="s">
        <v>96</v>
      </c>
      <c r="E81" s="9">
        <v>3</v>
      </c>
      <c r="F81" s="9">
        <v>4</v>
      </c>
      <c r="G81" s="9">
        <v>5</v>
      </c>
      <c r="H81" s="186"/>
      <c r="I81" s="9"/>
      <c r="J81" s="202">
        <v>2452</v>
      </c>
      <c r="K81" s="203">
        <v>2697.2</v>
      </c>
      <c r="L81" s="203">
        <v>2942.4</v>
      </c>
      <c r="M81" s="203"/>
      <c r="N81" s="202"/>
      <c r="O81" s="9">
        <v>130</v>
      </c>
      <c r="P81" s="204">
        <v>143</v>
      </c>
      <c r="Q81" s="204">
        <v>156</v>
      </c>
      <c r="R81" s="185"/>
      <c r="S81" s="208"/>
      <c r="T81" s="196">
        <v>532.8</v>
      </c>
      <c r="U81" s="196">
        <v>586.08</v>
      </c>
      <c r="V81" s="196">
        <v>639.36</v>
      </c>
      <c r="W81" s="196"/>
      <c r="X81" s="196"/>
      <c r="Y81" s="209">
        <f>VLOOKUP(B:B,[1]查询时间段分门店销售明细!$B$1:$X$65536,23,0)</f>
        <v>11537.82</v>
      </c>
      <c r="Z81" s="196"/>
      <c r="AA81" s="196">
        <v>1818</v>
      </c>
      <c r="AB81" s="196">
        <v>1999.8</v>
      </c>
      <c r="AC81" s="196">
        <v>2181.6</v>
      </c>
      <c r="AD81" s="196"/>
      <c r="AE81" s="196"/>
      <c r="AF81" s="196">
        <v>17032.5</v>
      </c>
      <c r="AG81" s="196">
        <v>18735.75</v>
      </c>
      <c r="AH81" s="196">
        <v>20439</v>
      </c>
      <c r="AI81" s="196"/>
      <c r="AJ81" s="196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6">
        <v>75</v>
      </c>
      <c r="B82" s="7">
        <v>359</v>
      </c>
      <c r="C82" s="196" t="s">
        <v>98</v>
      </c>
      <c r="D82" s="196" t="s">
        <v>96</v>
      </c>
      <c r="E82" s="9">
        <v>2</v>
      </c>
      <c r="F82" s="9">
        <v>3</v>
      </c>
      <c r="G82" s="9">
        <v>4</v>
      </c>
      <c r="H82" s="186"/>
      <c r="I82" s="9"/>
      <c r="J82" s="202">
        <v>1826</v>
      </c>
      <c r="K82" s="203">
        <v>2008.6</v>
      </c>
      <c r="L82" s="203">
        <v>2191.2</v>
      </c>
      <c r="M82" s="203"/>
      <c r="N82" s="202"/>
      <c r="O82" s="9">
        <v>136</v>
      </c>
      <c r="P82" s="204">
        <v>150</v>
      </c>
      <c r="Q82" s="204">
        <v>163</v>
      </c>
      <c r="R82" s="185"/>
      <c r="S82" s="208"/>
      <c r="T82" s="196">
        <v>720</v>
      </c>
      <c r="U82" s="196">
        <v>792</v>
      </c>
      <c r="V82" s="196">
        <v>864</v>
      </c>
      <c r="W82" s="196"/>
      <c r="X82" s="196"/>
      <c r="Y82" s="209">
        <f>VLOOKUP(B:B,[1]查询时间段分门店销售明细!$B$1:$X$65536,23,0)</f>
        <v>5186.34</v>
      </c>
      <c r="Z82" s="196"/>
      <c r="AA82" s="196">
        <v>2187.36</v>
      </c>
      <c r="AB82" s="196">
        <v>2406.096</v>
      </c>
      <c r="AC82" s="196">
        <v>2624.832</v>
      </c>
      <c r="AD82" s="196"/>
      <c r="AE82" s="196"/>
      <c r="AF82" s="196">
        <v>16254.756</v>
      </c>
      <c r="AG82" s="196">
        <v>17880.2316</v>
      </c>
      <c r="AH82" s="196">
        <v>19505.7072</v>
      </c>
      <c r="AI82" s="196"/>
      <c r="AJ82" s="196"/>
    </row>
    <row r="83" s="176" customFormat="1" ht="14.25" spans="1:173">
      <c r="A83" s="196">
        <v>76</v>
      </c>
      <c r="B83" s="7">
        <v>365</v>
      </c>
      <c r="C83" s="196" t="s">
        <v>99</v>
      </c>
      <c r="D83" s="196" t="s">
        <v>96</v>
      </c>
      <c r="E83" s="9">
        <v>5</v>
      </c>
      <c r="F83" s="9">
        <v>6</v>
      </c>
      <c r="G83" s="9">
        <v>7</v>
      </c>
      <c r="H83" s="186"/>
      <c r="I83" s="9"/>
      <c r="J83" s="202">
        <v>2433</v>
      </c>
      <c r="K83" s="203">
        <v>2676.3</v>
      </c>
      <c r="L83" s="203">
        <v>2919.6</v>
      </c>
      <c r="M83" s="203"/>
      <c r="N83" s="202"/>
      <c r="O83" s="9">
        <v>146</v>
      </c>
      <c r="P83" s="204">
        <v>161</v>
      </c>
      <c r="Q83" s="204">
        <v>175</v>
      </c>
      <c r="R83" s="185"/>
      <c r="S83" s="208"/>
      <c r="T83" s="196">
        <v>736.2</v>
      </c>
      <c r="U83" s="196">
        <v>809.82</v>
      </c>
      <c r="V83" s="196">
        <v>883.44</v>
      </c>
      <c r="W83" s="196"/>
      <c r="X83" s="196"/>
      <c r="Y83" s="209">
        <f>VLOOKUP(B:B,[1]查询时间段分门店销售明细!$B$1:$X$65536,23,0)</f>
        <v>5070.03</v>
      </c>
      <c r="Z83" s="196"/>
      <c r="AA83" s="196">
        <v>2524.32</v>
      </c>
      <c r="AB83" s="196">
        <v>2776.752</v>
      </c>
      <c r="AC83" s="196">
        <v>3029.184</v>
      </c>
      <c r="AD83" s="196"/>
      <c r="AE83" s="196"/>
      <c r="AF83" s="196">
        <v>22463.1</v>
      </c>
      <c r="AG83" s="196">
        <v>24709.41</v>
      </c>
      <c r="AH83" s="196">
        <v>26955.72</v>
      </c>
      <c r="AI83" s="196"/>
      <c r="AJ83" s="196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6">
        <v>77</v>
      </c>
      <c r="B84" s="7">
        <v>379</v>
      </c>
      <c r="C84" s="196" t="s">
        <v>100</v>
      </c>
      <c r="D84" s="196" t="s">
        <v>96</v>
      </c>
      <c r="E84" s="9">
        <v>4</v>
      </c>
      <c r="F84" s="9">
        <v>5</v>
      </c>
      <c r="G84" s="9">
        <v>6</v>
      </c>
      <c r="H84" s="186"/>
      <c r="I84" s="9"/>
      <c r="J84" s="202">
        <v>2095</v>
      </c>
      <c r="K84" s="203">
        <v>2304.5</v>
      </c>
      <c r="L84" s="203">
        <v>2514</v>
      </c>
      <c r="M84" s="203"/>
      <c r="N84" s="202"/>
      <c r="O84" s="9">
        <v>95</v>
      </c>
      <c r="P84" s="204">
        <v>105</v>
      </c>
      <c r="Q84" s="204">
        <v>114</v>
      </c>
      <c r="R84" s="185"/>
      <c r="S84" s="208"/>
      <c r="T84" s="196">
        <v>537.3</v>
      </c>
      <c r="U84" s="196">
        <v>591.03</v>
      </c>
      <c r="V84" s="196">
        <v>644.76</v>
      </c>
      <c r="W84" s="196"/>
      <c r="X84" s="196"/>
      <c r="Y84" s="209">
        <f>VLOOKUP(B:B,[1]查询时间段分门店销售明细!$B$1:$X$65536,23,0)</f>
        <v>6056.59</v>
      </c>
      <c r="Z84" s="196"/>
      <c r="AA84" s="196">
        <v>1679.76</v>
      </c>
      <c r="AB84" s="196">
        <v>1847.736</v>
      </c>
      <c r="AC84" s="196">
        <v>2015.712</v>
      </c>
      <c r="AD84" s="196"/>
      <c r="AE84" s="196"/>
      <c r="AF84" s="196">
        <v>10587.6</v>
      </c>
      <c r="AG84" s="196">
        <v>11646.36</v>
      </c>
      <c r="AH84" s="196">
        <v>12705.12</v>
      </c>
      <c r="AI84" s="196"/>
      <c r="AJ84" s="196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6">
        <v>78</v>
      </c>
      <c r="B85" s="7">
        <v>513</v>
      </c>
      <c r="C85" s="196" t="s">
        <v>101</v>
      </c>
      <c r="D85" s="196" t="s">
        <v>96</v>
      </c>
      <c r="E85" s="9">
        <v>4</v>
      </c>
      <c r="F85" s="9">
        <v>5</v>
      </c>
      <c r="G85" s="9">
        <v>6</v>
      </c>
      <c r="H85" s="186"/>
      <c r="I85" s="9"/>
      <c r="J85" s="202">
        <v>2359</v>
      </c>
      <c r="K85" s="203">
        <v>2594.9</v>
      </c>
      <c r="L85" s="203">
        <v>2830.8</v>
      </c>
      <c r="M85" s="203"/>
      <c r="N85" s="202"/>
      <c r="O85" s="9">
        <v>121</v>
      </c>
      <c r="P85" s="204">
        <v>133</v>
      </c>
      <c r="Q85" s="204">
        <v>145</v>
      </c>
      <c r="R85" s="185"/>
      <c r="S85" s="208"/>
      <c r="T85" s="196">
        <v>677.7</v>
      </c>
      <c r="U85" s="196">
        <v>745.47</v>
      </c>
      <c r="V85" s="196">
        <v>813.24</v>
      </c>
      <c r="W85" s="196"/>
      <c r="X85" s="196"/>
      <c r="Y85" s="209">
        <f>VLOOKUP(B:B,[1]查询时间段分门店销售明细!$B$1:$X$65536,23,0)</f>
        <v>4840.39</v>
      </c>
      <c r="Z85" s="196"/>
      <c r="AA85" s="196">
        <v>2070.72</v>
      </c>
      <c r="AB85" s="196">
        <v>2277.792</v>
      </c>
      <c r="AC85" s="196">
        <v>2484.864</v>
      </c>
      <c r="AD85" s="196"/>
      <c r="AE85" s="196"/>
      <c r="AF85" s="196">
        <v>16047.9</v>
      </c>
      <c r="AG85" s="196">
        <v>17652.69</v>
      </c>
      <c r="AH85" s="196">
        <v>19257.48</v>
      </c>
      <c r="AI85" s="196"/>
      <c r="AJ85" s="196"/>
    </row>
    <row r="86" s="176" customFormat="1" ht="12.95" customHeight="1" spans="1:201">
      <c r="A86" s="196">
        <v>79</v>
      </c>
      <c r="B86" s="7">
        <v>570</v>
      </c>
      <c r="C86" s="196" t="s">
        <v>102</v>
      </c>
      <c r="D86" s="196" t="s">
        <v>96</v>
      </c>
      <c r="E86" s="9">
        <v>2</v>
      </c>
      <c r="F86" s="9">
        <v>3</v>
      </c>
      <c r="G86" s="9">
        <v>4</v>
      </c>
      <c r="H86" s="186"/>
      <c r="I86" s="9"/>
      <c r="J86" s="202">
        <v>1535</v>
      </c>
      <c r="K86" s="203">
        <v>1688.5</v>
      </c>
      <c r="L86" s="203">
        <v>1842</v>
      </c>
      <c r="M86" s="203"/>
      <c r="N86" s="202"/>
      <c r="O86" s="9">
        <v>80</v>
      </c>
      <c r="P86" s="204">
        <v>88</v>
      </c>
      <c r="Q86" s="204">
        <v>96</v>
      </c>
      <c r="R86" s="185"/>
      <c r="S86" s="208"/>
      <c r="T86" s="196">
        <v>396.9</v>
      </c>
      <c r="U86" s="196">
        <v>436.59</v>
      </c>
      <c r="V86" s="196">
        <v>476.28</v>
      </c>
      <c r="W86" s="196"/>
      <c r="X86" s="196"/>
      <c r="Y86" s="209">
        <f>VLOOKUP(B:B,[1]查询时间段分门店销售明细!$B$1:$X$65536,23,0)</f>
        <v>3156.21</v>
      </c>
      <c r="Z86" s="196"/>
      <c r="AA86" s="196">
        <v>1195.2</v>
      </c>
      <c r="AB86" s="196">
        <v>1314.72</v>
      </c>
      <c r="AC86" s="196">
        <v>1434.24</v>
      </c>
      <c r="AD86" s="196"/>
      <c r="AE86" s="196"/>
      <c r="AF86" s="196">
        <v>9069.3</v>
      </c>
      <c r="AG86" s="196">
        <v>9976.23</v>
      </c>
      <c r="AH86" s="196">
        <v>10883.16</v>
      </c>
      <c r="AI86" s="196"/>
      <c r="AJ86" s="196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6">
        <v>80</v>
      </c>
      <c r="B87" s="7">
        <v>745</v>
      </c>
      <c r="C87" s="196" t="s">
        <v>103</v>
      </c>
      <c r="D87" s="196" t="s">
        <v>96</v>
      </c>
      <c r="E87" s="8">
        <v>2</v>
      </c>
      <c r="F87" s="9">
        <v>3</v>
      </c>
      <c r="G87" s="9">
        <v>4</v>
      </c>
      <c r="H87" s="186"/>
      <c r="I87" s="9"/>
      <c r="J87" s="202">
        <v>2263</v>
      </c>
      <c r="K87" s="203">
        <v>2489.3</v>
      </c>
      <c r="L87" s="203">
        <v>2715.6</v>
      </c>
      <c r="M87" s="203"/>
      <c r="N87" s="202"/>
      <c r="O87" s="9">
        <v>81</v>
      </c>
      <c r="P87" s="204">
        <v>89</v>
      </c>
      <c r="Q87" s="204">
        <v>97</v>
      </c>
      <c r="R87" s="185"/>
      <c r="S87" s="208"/>
      <c r="T87" s="196">
        <v>448.2</v>
      </c>
      <c r="U87" s="196">
        <v>493.02</v>
      </c>
      <c r="V87" s="196">
        <v>537.84</v>
      </c>
      <c r="W87" s="196"/>
      <c r="X87" s="196"/>
      <c r="Y87" s="209">
        <f>VLOOKUP(B:B,[1]查询时间段分门店销售明细!$B$1:$X$65536,23,0)</f>
        <v>2523.84</v>
      </c>
      <c r="Z87" s="196"/>
      <c r="AA87" s="196">
        <v>1342.08</v>
      </c>
      <c r="AB87" s="196">
        <v>1476.288</v>
      </c>
      <c r="AC87" s="196">
        <v>1610.496</v>
      </c>
      <c r="AD87" s="196"/>
      <c r="AE87" s="196"/>
      <c r="AF87" s="196">
        <v>14346.9</v>
      </c>
      <c r="AG87" s="196">
        <v>15781.59</v>
      </c>
      <c r="AH87" s="196">
        <v>17216.28</v>
      </c>
      <c r="AI87" s="196"/>
      <c r="AJ87" s="196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6">
        <v>81</v>
      </c>
      <c r="B88" s="7">
        <v>582</v>
      </c>
      <c r="C88" s="196" t="s">
        <v>104</v>
      </c>
      <c r="D88" s="196" t="s">
        <v>96</v>
      </c>
      <c r="E88" s="9">
        <v>3</v>
      </c>
      <c r="F88" s="9">
        <v>4</v>
      </c>
      <c r="G88" s="9">
        <v>5</v>
      </c>
      <c r="H88" s="186"/>
      <c r="I88" s="9"/>
      <c r="J88" s="202">
        <v>3852</v>
      </c>
      <c r="K88" s="203">
        <v>4237.2</v>
      </c>
      <c r="L88" s="203">
        <v>4622.4</v>
      </c>
      <c r="M88" s="203"/>
      <c r="N88" s="202"/>
      <c r="O88" s="9">
        <v>223</v>
      </c>
      <c r="P88" s="204">
        <v>245</v>
      </c>
      <c r="Q88" s="204">
        <v>268</v>
      </c>
      <c r="R88" s="185"/>
      <c r="S88" s="208"/>
      <c r="T88" s="196">
        <v>1222.2</v>
      </c>
      <c r="U88" s="196">
        <v>1344.42</v>
      </c>
      <c r="V88" s="196">
        <v>1466.64</v>
      </c>
      <c r="W88" s="196"/>
      <c r="X88" s="196"/>
      <c r="Y88" s="209">
        <f>VLOOKUP(B:B,[1]查询时间段分门店销售明细!$B$1:$X$65536,23,0)</f>
        <v>5575.2</v>
      </c>
      <c r="Z88" s="196"/>
      <c r="AA88" s="196">
        <v>5752.8</v>
      </c>
      <c r="AB88" s="196">
        <v>6328.08</v>
      </c>
      <c r="AC88" s="196">
        <v>6903.36</v>
      </c>
      <c r="AD88" s="196"/>
      <c r="AE88" s="196"/>
      <c r="AF88" s="196">
        <v>43447.428</v>
      </c>
      <c r="AG88" s="196">
        <v>47792.1708</v>
      </c>
      <c r="AH88" s="196">
        <v>52136.9136</v>
      </c>
      <c r="AI88" s="196"/>
      <c r="AJ88" s="196"/>
    </row>
    <row r="89" s="176" customFormat="1" ht="12.95" customHeight="1" spans="1:36">
      <c r="A89" s="196">
        <v>82</v>
      </c>
      <c r="B89" s="7">
        <v>347</v>
      </c>
      <c r="C89" s="196" t="s">
        <v>105</v>
      </c>
      <c r="D89" s="196" t="s">
        <v>96</v>
      </c>
      <c r="E89" s="9">
        <v>2</v>
      </c>
      <c r="F89" s="9">
        <v>3</v>
      </c>
      <c r="G89" s="9">
        <v>4</v>
      </c>
      <c r="H89" s="186"/>
      <c r="I89" s="9"/>
      <c r="J89" s="202">
        <v>1907</v>
      </c>
      <c r="K89" s="203">
        <v>2097.7</v>
      </c>
      <c r="L89" s="203">
        <v>2288.4</v>
      </c>
      <c r="M89" s="203"/>
      <c r="N89" s="202"/>
      <c r="O89" s="9">
        <v>93</v>
      </c>
      <c r="P89" s="204">
        <v>102</v>
      </c>
      <c r="Q89" s="204">
        <v>112</v>
      </c>
      <c r="R89" s="185"/>
      <c r="S89" s="208"/>
      <c r="T89" s="196">
        <v>432</v>
      </c>
      <c r="U89" s="196">
        <v>475.2</v>
      </c>
      <c r="V89" s="196">
        <v>518.4</v>
      </c>
      <c r="W89" s="196"/>
      <c r="X89" s="196"/>
      <c r="Y89" s="209">
        <f>VLOOKUP(B:B,[1]查询时间段分门店销售明细!$B$1:$X$65536,23,0)</f>
        <v>2904.74</v>
      </c>
      <c r="Z89" s="196"/>
      <c r="AA89" s="196">
        <v>1415.52</v>
      </c>
      <c r="AB89" s="196">
        <v>1557.072</v>
      </c>
      <c r="AC89" s="196">
        <v>1698.624</v>
      </c>
      <c r="AD89" s="196"/>
      <c r="AE89" s="196"/>
      <c r="AF89" s="196">
        <v>15463.8</v>
      </c>
      <c r="AG89" s="196">
        <v>17010.18</v>
      </c>
      <c r="AH89" s="196">
        <v>18556.56</v>
      </c>
      <c r="AI89" s="196"/>
      <c r="AJ89" s="196"/>
    </row>
    <row r="90" s="176" customFormat="1" ht="12.95" customHeight="1" spans="1:173">
      <c r="A90" s="196">
        <v>83</v>
      </c>
      <c r="B90" s="7">
        <v>311</v>
      </c>
      <c r="C90" s="196" t="s">
        <v>106</v>
      </c>
      <c r="D90" s="196" t="s">
        <v>96</v>
      </c>
      <c r="E90" s="9">
        <v>2</v>
      </c>
      <c r="F90" s="9">
        <v>3</v>
      </c>
      <c r="G90" s="9">
        <v>4</v>
      </c>
      <c r="H90" s="186"/>
      <c r="I90" s="9"/>
      <c r="J90" s="202">
        <v>3042</v>
      </c>
      <c r="K90" s="203">
        <v>3346.2</v>
      </c>
      <c r="L90" s="203">
        <v>3650.4</v>
      </c>
      <c r="M90" s="203"/>
      <c r="N90" s="202"/>
      <c r="O90" s="9">
        <v>79</v>
      </c>
      <c r="P90" s="204">
        <v>87</v>
      </c>
      <c r="Q90" s="204">
        <v>95</v>
      </c>
      <c r="R90" s="185"/>
      <c r="S90" s="208"/>
      <c r="T90" s="196">
        <v>396.9</v>
      </c>
      <c r="U90" s="196">
        <v>436.59</v>
      </c>
      <c r="V90" s="196">
        <v>476.28</v>
      </c>
      <c r="W90" s="196"/>
      <c r="X90" s="196"/>
      <c r="Y90" s="209">
        <f>VLOOKUP(B:B,[1]查询时间段分门店销售明细!$B$1:$X$65536,23,0)</f>
        <v>18651.8</v>
      </c>
      <c r="Z90" s="196"/>
      <c r="AA90" s="196">
        <v>1719.36</v>
      </c>
      <c r="AB90" s="196">
        <v>1891.296</v>
      </c>
      <c r="AC90" s="196">
        <v>2063.232</v>
      </c>
      <c r="AD90" s="196"/>
      <c r="AE90" s="196"/>
      <c r="AF90" s="196">
        <v>7254.9</v>
      </c>
      <c r="AG90" s="196">
        <v>7980.39</v>
      </c>
      <c r="AH90" s="196">
        <v>8705.88</v>
      </c>
      <c r="AI90" s="196"/>
      <c r="AJ90" s="196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6">
        <v>84</v>
      </c>
      <c r="B91" s="7">
        <v>339</v>
      </c>
      <c r="C91" s="196" t="s">
        <v>107</v>
      </c>
      <c r="D91" s="196" t="s">
        <v>96</v>
      </c>
      <c r="E91" s="9">
        <v>2</v>
      </c>
      <c r="F91" s="9">
        <v>3</v>
      </c>
      <c r="G91" s="9">
        <v>4</v>
      </c>
      <c r="H91" s="186"/>
      <c r="I91" s="9"/>
      <c r="J91" s="202">
        <v>2842</v>
      </c>
      <c r="K91" s="203">
        <v>3126.2</v>
      </c>
      <c r="L91" s="203">
        <v>3410.4</v>
      </c>
      <c r="M91" s="203"/>
      <c r="N91" s="202"/>
      <c r="O91" s="9">
        <v>64</v>
      </c>
      <c r="P91" s="204">
        <v>70</v>
      </c>
      <c r="Q91" s="204">
        <v>77</v>
      </c>
      <c r="R91" s="185"/>
      <c r="S91" s="208"/>
      <c r="T91" s="196">
        <v>367.2</v>
      </c>
      <c r="U91" s="196">
        <v>403.92</v>
      </c>
      <c r="V91" s="196">
        <v>440.64</v>
      </c>
      <c r="W91" s="196"/>
      <c r="X91" s="196"/>
      <c r="Y91" s="209">
        <f>VLOOKUP(B:B,[1]查询时间段分门店销售明细!$B$1:$X$65536,23,0)</f>
        <v>5207.32</v>
      </c>
      <c r="Z91" s="196"/>
      <c r="AA91" s="196">
        <v>1260.72</v>
      </c>
      <c r="AB91" s="196">
        <v>1386.792</v>
      </c>
      <c r="AC91" s="196">
        <v>1512.864</v>
      </c>
      <c r="AD91" s="196"/>
      <c r="AE91" s="196"/>
      <c r="AF91" s="196">
        <v>8464.5</v>
      </c>
      <c r="AG91" s="196">
        <v>9310.95</v>
      </c>
      <c r="AH91" s="196">
        <v>10157.4</v>
      </c>
      <c r="AI91" s="196"/>
      <c r="AJ91" s="196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6">
        <v>85</v>
      </c>
      <c r="B92" s="187">
        <v>581</v>
      </c>
      <c r="C92" s="188" t="s">
        <v>108</v>
      </c>
      <c r="D92" s="188" t="s">
        <v>96</v>
      </c>
      <c r="E92" s="9">
        <v>4</v>
      </c>
      <c r="F92" s="9">
        <v>5</v>
      </c>
      <c r="G92" s="9">
        <v>6</v>
      </c>
      <c r="H92" s="186"/>
      <c r="I92" s="9"/>
      <c r="J92" s="202">
        <v>3238</v>
      </c>
      <c r="K92" s="203">
        <v>3561.8</v>
      </c>
      <c r="L92" s="203">
        <v>3885.6</v>
      </c>
      <c r="M92" s="203"/>
      <c r="N92" s="202"/>
      <c r="O92" s="9">
        <v>158</v>
      </c>
      <c r="P92" s="204">
        <v>174</v>
      </c>
      <c r="Q92" s="204">
        <v>190</v>
      </c>
      <c r="R92" s="185"/>
      <c r="S92" s="208"/>
      <c r="T92" s="188">
        <v>695.7</v>
      </c>
      <c r="U92" s="188">
        <v>765.27</v>
      </c>
      <c r="V92" s="188">
        <v>834.84</v>
      </c>
      <c r="W92" s="188"/>
      <c r="X92" s="188"/>
      <c r="Y92" s="209">
        <f>VLOOKUP(B:B,[1]查询时间段分门店销售明细!$B$1:$X$65536,23,0)</f>
        <v>905.91</v>
      </c>
      <c r="Z92" s="188"/>
      <c r="AA92" s="188">
        <v>2467.44</v>
      </c>
      <c r="AB92" s="188">
        <v>2714.184</v>
      </c>
      <c r="AC92" s="188">
        <v>2960.928</v>
      </c>
      <c r="AD92" s="188"/>
      <c r="AE92" s="188"/>
      <c r="AF92" s="188">
        <v>24020.1</v>
      </c>
      <c r="AG92" s="188">
        <v>26422.11</v>
      </c>
      <c r="AH92" s="188">
        <v>28824.12</v>
      </c>
      <c r="AI92" s="188"/>
      <c r="AJ92" s="188"/>
      <c r="DX92" s="220"/>
      <c r="DY92" s="220"/>
      <c r="DZ92" s="220"/>
      <c r="EA92" s="220"/>
      <c r="EB92" s="220"/>
      <c r="EC92" s="220"/>
      <c r="ED92" s="220"/>
      <c r="EE92" s="220"/>
      <c r="EF92" s="220"/>
      <c r="EG92" s="220"/>
      <c r="EH92" s="220"/>
      <c r="EI92" s="220"/>
      <c r="EJ92" s="220"/>
      <c r="EK92" s="220"/>
      <c r="EL92" s="220"/>
      <c r="EM92" s="220"/>
      <c r="EN92" s="220"/>
      <c r="EO92" s="220"/>
      <c r="EP92" s="220"/>
      <c r="EQ92" s="220"/>
      <c r="ER92" s="220"/>
      <c r="ES92" s="220"/>
      <c r="ET92" s="220"/>
      <c r="EU92" s="220"/>
      <c r="EV92" s="220"/>
      <c r="EW92" s="220"/>
      <c r="EX92" s="220"/>
      <c r="EY92" s="220"/>
      <c r="EZ92" s="220"/>
      <c r="FA92" s="220"/>
      <c r="FB92" s="220"/>
      <c r="FC92" s="220"/>
      <c r="FD92" s="220"/>
      <c r="FE92" s="220"/>
      <c r="FF92" s="220"/>
      <c r="FG92" s="220"/>
      <c r="FH92" s="220"/>
      <c r="FI92" s="220"/>
      <c r="FJ92" s="220"/>
      <c r="FK92" s="220"/>
      <c r="FL92" s="220"/>
      <c r="FM92" s="220"/>
      <c r="FN92" s="220"/>
      <c r="FO92" s="220"/>
      <c r="FP92" s="220"/>
      <c r="FQ92" s="220"/>
    </row>
    <row r="93" s="176" customFormat="1" ht="12.95" customHeight="1" spans="1:201">
      <c r="A93" s="196">
        <v>86</v>
      </c>
      <c r="B93" s="7">
        <v>585</v>
      </c>
      <c r="C93" s="196" t="s">
        <v>109</v>
      </c>
      <c r="D93" s="196" t="s">
        <v>96</v>
      </c>
      <c r="E93" s="9">
        <v>3</v>
      </c>
      <c r="F93" s="9">
        <v>4</v>
      </c>
      <c r="G93" s="9">
        <v>5</v>
      </c>
      <c r="H93" s="186"/>
      <c r="I93" s="9"/>
      <c r="J93" s="202">
        <v>2618</v>
      </c>
      <c r="K93" s="203">
        <v>2879.8</v>
      </c>
      <c r="L93" s="203">
        <v>3141.6</v>
      </c>
      <c r="M93" s="203"/>
      <c r="N93" s="202"/>
      <c r="O93" s="9">
        <v>149</v>
      </c>
      <c r="P93" s="204">
        <v>164</v>
      </c>
      <c r="Q93" s="204">
        <v>179</v>
      </c>
      <c r="R93" s="185"/>
      <c r="S93" s="208"/>
      <c r="T93" s="196">
        <v>890.1</v>
      </c>
      <c r="U93" s="196">
        <v>979.11</v>
      </c>
      <c r="V93" s="196">
        <v>1068.12</v>
      </c>
      <c r="W93" s="196"/>
      <c r="X93" s="196"/>
      <c r="Y93" s="209">
        <f>VLOOKUP(B:B,[1]查询时间段分门店销售明细!$B$1:$X$65536,23,0)</f>
        <v>11262.45</v>
      </c>
      <c r="Z93" s="196"/>
      <c r="AA93" s="196">
        <v>2743.92</v>
      </c>
      <c r="AB93" s="196">
        <v>3018.312</v>
      </c>
      <c r="AC93" s="196">
        <v>3292.704</v>
      </c>
      <c r="AD93" s="196"/>
      <c r="AE93" s="196"/>
      <c r="AF93" s="196">
        <v>20907</v>
      </c>
      <c r="AG93" s="196">
        <v>22997.7</v>
      </c>
      <c r="AH93" s="196">
        <v>25088.4</v>
      </c>
      <c r="AI93" s="196"/>
      <c r="AJ93" s="196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6">
        <v>87</v>
      </c>
      <c r="B94" s="7">
        <v>709</v>
      </c>
      <c r="C94" s="196" t="s">
        <v>110</v>
      </c>
      <c r="D94" s="196" t="s">
        <v>96</v>
      </c>
      <c r="E94" s="9">
        <v>2</v>
      </c>
      <c r="F94" s="9">
        <v>3</v>
      </c>
      <c r="G94" s="9">
        <v>4</v>
      </c>
      <c r="H94" s="186"/>
      <c r="I94" s="9"/>
      <c r="J94" s="202">
        <v>2180</v>
      </c>
      <c r="K94" s="203">
        <v>2398</v>
      </c>
      <c r="L94" s="203">
        <v>2616</v>
      </c>
      <c r="M94" s="203"/>
      <c r="N94" s="202"/>
      <c r="O94" s="9">
        <v>95</v>
      </c>
      <c r="P94" s="204">
        <v>105</v>
      </c>
      <c r="Q94" s="204">
        <v>114</v>
      </c>
      <c r="R94" s="185"/>
      <c r="S94" s="208"/>
      <c r="T94" s="196">
        <v>426.6</v>
      </c>
      <c r="U94" s="196">
        <v>469.26</v>
      </c>
      <c r="V94" s="196">
        <v>511.92</v>
      </c>
      <c r="W94" s="196"/>
      <c r="X94" s="196"/>
      <c r="Y94" s="209">
        <f>VLOOKUP(B:B,[1]查询时间段分门店销售明细!$B$1:$X$65536,23,0)</f>
        <v>5631.57</v>
      </c>
      <c r="Z94" s="196"/>
      <c r="AA94" s="196">
        <v>1656</v>
      </c>
      <c r="AB94" s="196">
        <v>1821.6</v>
      </c>
      <c r="AC94" s="196">
        <v>1987.2</v>
      </c>
      <c r="AD94" s="196"/>
      <c r="AE94" s="196"/>
      <c r="AF94" s="196">
        <v>13328.1</v>
      </c>
      <c r="AG94" s="196">
        <v>14660.91</v>
      </c>
      <c r="AH94" s="196">
        <v>15993.72</v>
      </c>
      <c r="AI94" s="196"/>
      <c r="AJ94" s="196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6">
        <v>88</v>
      </c>
      <c r="B95" s="7">
        <v>726</v>
      </c>
      <c r="C95" s="196" t="s">
        <v>111</v>
      </c>
      <c r="D95" s="196" t="s">
        <v>96</v>
      </c>
      <c r="E95" s="9">
        <v>5</v>
      </c>
      <c r="F95" s="9">
        <v>6</v>
      </c>
      <c r="G95" s="9">
        <v>7</v>
      </c>
      <c r="H95" s="186"/>
      <c r="I95" s="9"/>
      <c r="J95" s="202">
        <v>4294</v>
      </c>
      <c r="K95" s="203">
        <v>4723.4</v>
      </c>
      <c r="L95" s="203">
        <v>5152.8</v>
      </c>
      <c r="M95" s="203"/>
      <c r="N95" s="202"/>
      <c r="O95" s="9">
        <v>123</v>
      </c>
      <c r="P95" s="204">
        <v>135</v>
      </c>
      <c r="Q95" s="204">
        <v>148</v>
      </c>
      <c r="R95" s="185"/>
      <c r="S95" s="208"/>
      <c r="T95" s="196">
        <v>754.2</v>
      </c>
      <c r="U95" s="196">
        <v>829.62</v>
      </c>
      <c r="V95" s="196">
        <v>905.04</v>
      </c>
      <c r="W95" s="196"/>
      <c r="X95" s="196"/>
      <c r="Y95" s="209">
        <f>VLOOKUP(B:B,[1]查询时间段分门店销售明细!$B$1:$X$65536,23,0)</f>
        <v>18405.17</v>
      </c>
      <c r="Z95" s="196"/>
      <c r="AA95" s="196">
        <v>2294.64</v>
      </c>
      <c r="AB95" s="196">
        <v>2524.104</v>
      </c>
      <c r="AC95" s="196">
        <v>2753.568</v>
      </c>
      <c r="AD95" s="196"/>
      <c r="AE95" s="196"/>
      <c r="AF95" s="196">
        <v>19859.4</v>
      </c>
      <c r="AG95" s="196">
        <v>21845.34</v>
      </c>
      <c r="AH95" s="196">
        <v>23831.28</v>
      </c>
      <c r="AI95" s="196"/>
      <c r="AJ95" s="196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6">
        <v>89</v>
      </c>
      <c r="B96" s="7">
        <v>727</v>
      </c>
      <c r="C96" s="196" t="s">
        <v>112</v>
      </c>
      <c r="D96" s="196" t="s">
        <v>96</v>
      </c>
      <c r="E96" s="9">
        <v>1</v>
      </c>
      <c r="F96" s="9">
        <v>2</v>
      </c>
      <c r="G96" s="9">
        <v>3</v>
      </c>
      <c r="H96" s="186"/>
      <c r="I96" s="9"/>
      <c r="J96" s="202">
        <v>1779</v>
      </c>
      <c r="K96" s="203">
        <v>1956.9</v>
      </c>
      <c r="L96" s="203">
        <v>2134.8</v>
      </c>
      <c r="M96" s="203"/>
      <c r="N96" s="202"/>
      <c r="O96" s="9">
        <v>75</v>
      </c>
      <c r="P96" s="204">
        <v>83</v>
      </c>
      <c r="Q96" s="204">
        <v>90</v>
      </c>
      <c r="R96" s="185"/>
      <c r="S96" s="208"/>
      <c r="T96" s="196">
        <v>371.7</v>
      </c>
      <c r="U96" s="196">
        <v>408.87</v>
      </c>
      <c r="V96" s="196">
        <v>446.04</v>
      </c>
      <c r="W96" s="196"/>
      <c r="X96" s="196"/>
      <c r="Y96" s="209">
        <f>VLOOKUP(B:B,[1]查询时间段分门店销售明细!$B$1:$X$65536,23,0)</f>
        <v>2384.4</v>
      </c>
      <c r="Z96" s="196"/>
      <c r="AA96" s="196">
        <v>1195.2</v>
      </c>
      <c r="AB96" s="196">
        <v>1314.72</v>
      </c>
      <c r="AC96" s="196">
        <v>1434.24</v>
      </c>
      <c r="AD96" s="196"/>
      <c r="AE96" s="196"/>
      <c r="AF96" s="196">
        <v>9583.2</v>
      </c>
      <c r="AG96" s="196">
        <v>10541.52</v>
      </c>
      <c r="AH96" s="196">
        <v>11499.84</v>
      </c>
      <c r="AI96" s="196"/>
      <c r="AJ96" s="196"/>
    </row>
    <row r="97" s="176" customFormat="1" ht="12.95" customHeight="1" spans="1:173">
      <c r="A97" s="196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6"/>
      <c r="I97" s="9"/>
      <c r="J97" s="202">
        <v>4285</v>
      </c>
      <c r="K97" s="203">
        <v>4713.5</v>
      </c>
      <c r="L97" s="203">
        <v>5142</v>
      </c>
      <c r="M97" s="203"/>
      <c r="N97" s="202"/>
      <c r="O97" s="9">
        <v>122</v>
      </c>
      <c r="P97" s="204">
        <v>134</v>
      </c>
      <c r="Q97" s="204">
        <v>146</v>
      </c>
      <c r="R97" s="185"/>
      <c r="S97" s="208"/>
      <c r="T97" s="196">
        <v>704.7</v>
      </c>
      <c r="U97" s="196">
        <v>775.17</v>
      </c>
      <c r="V97" s="196">
        <v>845.64</v>
      </c>
      <c r="W97" s="196"/>
      <c r="X97" s="196"/>
      <c r="Y97" s="209">
        <f>VLOOKUP(B:B,[1]查询时间段分门店销售明细!$B$1:$X$65536,23,0)</f>
        <v>5841.73</v>
      </c>
      <c r="Z97" s="196"/>
      <c r="AA97" s="196">
        <v>2386.8</v>
      </c>
      <c r="AB97" s="196">
        <v>2625.48</v>
      </c>
      <c r="AC97" s="196">
        <v>2864.16</v>
      </c>
      <c r="AD97" s="196"/>
      <c r="AE97" s="196"/>
      <c r="AF97" s="196">
        <v>19345.5</v>
      </c>
      <c r="AG97" s="196">
        <v>21280.05</v>
      </c>
      <c r="AH97" s="196">
        <v>23214.6</v>
      </c>
      <c r="AI97" s="196"/>
      <c r="AJ97" s="196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6">
        <v>91</v>
      </c>
      <c r="B98" s="7">
        <v>741</v>
      </c>
      <c r="C98" s="196" t="s">
        <v>114</v>
      </c>
      <c r="D98" s="79" t="s">
        <v>96</v>
      </c>
      <c r="E98" s="198">
        <v>1</v>
      </c>
      <c r="F98" s="198">
        <v>2</v>
      </c>
      <c r="G98" s="198">
        <v>3</v>
      </c>
      <c r="H98" s="198"/>
      <c r="I98" s="198"/>
      <c r="J98" s="198">
        <v>833</v>
      </c>
      <c r="K98" s="198">
        <v>916.3</v>
      </c>
      <c r="L98" s="198">
        <v>999.6</v>
      </c>
      <c r="M98" s="198"/>
      <c r="N98" s="198"/>
      <c r="O98" s="198">
        <v>49</v>
      </c>
      <c r="P98" s="198">
        <v>54</v>
      </c>
      <c r="Q98" s="198">
        <v>59</v>
      </c>
      <c r="R98" s="198"/>
      <c r="S98" s="198"/>
      <c r="T98" s="196">
        <v>253.8</v>
      </c>
      <c r="U98" s="196">
        <v>279.18</v>
      </c>
      <c r="V98" s="196">
        <v>304.56</v>
      </c>
      <c r="W98" s="196"/>
      <c r="X98" s="196"/>
      <c r="Y98" s="209">
        <f>VLOOKUP(B:B,[1]查询时间段分门店销售明细!$B$1:$X$65536,23,0)</f>
        <v>1988.55</v>
      </c>
      <c r="Z98" s="196"/>
      <c r="AA98" s="196">
        <v>826.56</v>
      </c>
      <c r="AB98" s="196">
        <v>909.216</v>
      </c>
      <c r="AC98" s="196">
        <v>991.872</v>
      </c>
      <c r="AD98" s="196"/>
      <c r="AE98" s="196"/>
      <c r="AF98" s="196">
        <v>6759.9</v>
      </c>
      <c r="AG98" s="196">
        <v>7435.89</v>
      </c>
      <c r="AH98" s="196">
        <v>8111.88</v>
      </c>
      <c r="AI98" s="196"/>
      <c r="AJ98" s="196"/>
      <c r="EH98" s="4"/>
      <c r="EI98" s="4"/>
      <c r="EJ98" s="4"/>
      <c r="EK98" s="4"/>
      <c r="EL98" s="4"/>
    </row>
    <row r="99" s="176" customFormat="1" customHeight="1" spans="1:36">
      <c r="A99" s="196">
        <v>92</v>
      </c>
      <c r="B99" s="7">
        <v>752</v>
      </c>
      <c r="C99" s="196" t="s">
        <v>115</v>
      </c>
      <c r="D99" s="196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6">
        <v>195.3</v>
      </c>
      <c r="U99" s="196">
        <v>214.83</v>
      </c>
      <c r="V99" s="196">
        <v>234.36</v>
      </c>
      <c r="W99" s="196"/>
      <c r="X99" s="196"/>
      <c r="Y99" s="209">
        <v>1500</v>
      </c>
      <c r="Z99" s="196"/>
      <c r="AA99" s="196">
        <v>617.76</v>
      </c>
      <c r="AB99" s="196">
        <v>679.536</v>
      </c>
      <c r="AC99" s="196">
        <v>741.312</v>
      </c>
      <c r="AD99" s="196"/>
      <c r="AE99" s="196"/>
      <c r="AF99" s="196">
        <v>6084.72</v>
      </c>
      <c r="AG99" s="196">
        <v>6693.192</v>
      </c>
      <c r="AH99" s="196">
        <v>7301.664</v>
      </c>
      <c r="AI99" s="196"/>
      <c r="AJ99" s="196"/>
    </row>
    <row r="100" s="176" customFormat="1" customHeight="1" spans="1:36">
      <c r="A100" s="196">
        <v>93</v>
      </c>
      <c r="B100" s="7">
        <v>102934</v>
      </c>
      <c r="C100" s="196" t="s">
        <v>116</v>
      </c>
      <c r="D100" s="196" t="s">
        <v>96</v>
      </c>
      <c r="E100" s="7"/>
      <c r="F100" s="7"/>
      <c r="G100" s="7"/>
      <c r="H100" s="196"/>
      <c r="I100" s="7"/>
      <c r="J100" s="224"/>
      <c r="K100" s="7"/>
      <c r="L100" s="7"/>
      <c r="M100" s="7"/>
      <c r="N100" s="224"/>
      <c r="O100" s="7"/>
      <c r="P100" s="7"/>
      <c r="Q100" s="7"/>
      <c r="R100" s="196"/>
      <c r="S100" s="196"/>
      <c r="T100" s="196"/>
      <c r="U100" s="196"/>
      <c r="V100" s="196"/>
      <c r="W100" s="196"/>
      <c r="X100" s="196"/>
      <c r="Y100" s="209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</row>
    <row r="101" s="176" customFormat="1" customHeight="1" spans="1:36">
      <c r="A101" s="196">
        <v>94</v>
      </c>
      <c r="B101" s="7">
        <v>103198</v>
      </c>
      <c r="C101" s="196" t="s">
        <v>117</v>
      </c>
      <c r="D101" s="196" t="s">
        <v>96</v>
      </c>
      <c r="E101" s="7"/>
      <c r="F101" s="7"/>
      <c r="G101" s="7"/>
      <c r="H101" s="196"/>
      <c r="I101" s="7"/>
      <c r="J101" s="224"/>
      <c r="K101" s="7"/>
      <c r="L101" s="7"/>
      <c r="M101" s="7"/>
      <c r="N101" s="224"/>
      <c r="O101" s="7"/>
      <c r="P101" s="7"/>
      <c r="Q101" s="7"/>
      <c r="R101" s="196"/>
      <c r="S101" s="196"/>
      <c r="T101" s="196"/>
      <c r="U101" s="196"/>
      <c r="V101" s="196"/>
      <c r="W101" s="196"/>
      <c r="X101" s="196"/>
      <c r="Y101" s="209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</row>
    <row r="102" s="176" customFormat="1" customHeight="1" spans="1:36">
      <c r="A102" s="196">
        <v>95</v>
      </c>
      <c r="B102" s="7">
        <v>102565</v>
      </c>
      <c r="C102" s="196" t="s">
        <v>118</v>
      </c>
      <c r="D102" s="196" t="s">
        <v>96</v>
      </c>
      <c r="E102" s="7"/>
      <c r="F102" s="7"/>
      <c r="G102" s="7"/>
      <c r="H102" s="196"/>
      <c r="I102" s="7"/>
      <c r="J102" s="224"/>
      <c r="K102" s="7"/>
      <c r="L102" s="7"/>
      <c r="M102" s="7"/>
      <c r="N102" s="224"/>
      <c r="O102" s="7"/>
      <c r="P102" s="7"/>
      <c r="Q102" s="7"/>
      <c r="R102" s="196"/>
      <c r="S102" s="196"/>
      <c r="T102" s="196"/>
      <c r="U102" s="196"/>
      <c r="V102" s="196"/>
      <c r="W102" s="196"/>
      <c r="X102" s="196"/>
      <c r="Y102" s="209"/>
      <c r="Z102" s="196"/>
      <c r="AA102" s="196"/>
      <c r="AB102" s="196"/>
      <c r="AC102" s="196"/>
      <c r="AD102" s="196"/>
      <c r="AE102" s="196"/>
      <c r="AF102" s="196"/>
      <c r="AG102" s="196"/>
      <c r="AH102" s="196"/>
      <c r="AI102" s="196"/>
      <c r="AJ102" s="196"/>
    </row>
    <row r="103" customHeight="1" spans="1:36">
      <c r="A103" s="196">
        <v>96</v>
      </c>
      <c r="B103" s="7">
        <v>103199</v>
      </c>
      <c r="C103" s="196" t="s">
        <v>119</v>
      </c>
      <c r="D103" s="196" t="s">
        <v>96</v>
      </c>
      <c r="E103" s="7"/>
      <c r="F103" s="7"/>
      <c r="G103" s="7"/>
      <c r="H103" s="196"/>
      <c r="I103" s="7"/>
      <c r="J103" s="224"/>
      <c r="K103" s="7"/>
      <c r="L103" s="7"/>
      <c r="M103" s="7"/>
      <c r="N103" s="224"/>
      <c r="O103" s="7"/>
      <c r="P103" s="7"/>
      <c r="Q103" s="7"/>
      <c r="R103" s="196"/>
      <c r="S103" s="196"/>
      <c r="T103" s="196"/>
      <c r="U103" s="196"/>
      <c r="V103" s="196"/>
      <c r="W103" s="196"/>
      <c r="X103" s="196"/>
      <c r="Y103" s="209"/>
      <c r="Z103" s="196"/>
      <c r="AA103" s="196"/>
      <c r="AB103" s="196"/>
      <c r="AC103" s="196"/>
      <c r="AD103" s="196"/>
      <c r="AE103" s="196"/>
      <c r="AF103" s="196"/>
      <c r="AG103" s="196"/>
      <c r="AH103" s="196"/>
      <c r="AI103" s="196"/>
      <c r="AJ103" s="196"/>
    </row>
    <row r="104" s="178" customFormat="1" customHeight="1" spans="1:127">
      <c r="A104" s="180"/>
      <c r="B104" s="25"/>
      <c r="C104" s="180"/>
      <c r="D104" s="180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0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6"/>
      <c r="B105" s="7"/>
      <c r="C105" s="196"/>
      <c r="D105" s="196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1</v>
      </c>
      <c r="I105" s="7">
        <f t="shared" si="6"/>
        <v>2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1478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2</v>
      </c>
      <c r="S105" s="7">
        <f t="shared" si="6"/>
        <v>97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1</v>
      </c>
      <c r="X105" s="7">
        <f t="shared" si="6"/>
        <v>504</v>
      </c>
      <c r="Y105" s="7">
        <f t="shared" si="6"/>
        <v>601614.36</v>
      </c>
      <c r="Z105" s="7">
        <f t="shared" si="6"/>
        <v>2989.33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1</v>
      </c>
      <c r="AE105" s="7">
        <f t="shared" si="6"/>
        <v>1643.76</v>
      </c>
      <c r="AF105" s="7">
        <f t="shared" si="6"/>
        <v>1538433.63072</v>
      </c>
      <c r="AG105" s="7">
        <f t="shared" si="6"/>
        <v>1691456.913792</v>
      </c>
      <c r="AH105" s="196">
        <f t="shared" si="6"/>
        <v>1844742.622464</v>
      </c>
      <c r="AI105" s="7">
        <f t="shared" si="6"/>
        <v>1</v>
      </c>
      <c r="AJ105" s="7">
        <f t="shared" si="6"/>
        <v>13189.5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C22" sqref="C22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2018-07-31T07:31:06Z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