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<sst xmlns="http://schemas.openxmlformats.org/spreadsheetml/2006/main" count="651">
  <si>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</si>
  <si>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</si>
  <si>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</si>
  <si>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</si>
  <si>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</si>
  <si>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</si>
  <si>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</si>
  <si>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</si>
  <si>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</si>
  <si>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</si>
  <si>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</si>
  <si>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</si>
  <si>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</si>
  <si>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</si>
  <si>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</si>
  <si>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</si>
  <si>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</si>
  <si>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</si>
  <si>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高新区民丰大道西段药店</t>
  </si>
  <si>
    <t>东南片区</t>
  </si>
  <si>
    <t>大邑东壕店</t>
  </si>
  <si>
    <t>城郊1片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</si>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</sst>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1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6" fillId="23" borderId="13" applyNumberFormat="0" applyAlignment="0" applyProtection="0">
      <alignment vertical="center"/>
    </xf>
    <xf numFmtId="0" fontId="37" fillId="23" borderId="11" applyNumberFormat="0" applyAlignment="0" applyProtection="0">
      <alignment vertical="center"/>
    </xf>
    <xf numFmtId="0" fontId="38" fillId="32" borderId="14" applyNumberFormat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6" fontId="2" fillId="0" borderId="1" xfId="54" applyNumberFormat="1" applyFont="1" applyFill="1" applyBorder="1" applyAlignment="1">
      <alignment horizontal="center" vertical="top"/>
    </xf>
    <xf numFmtId="176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6" fontId="1" fillId="2" borderId="1" xfId="11" applyNumberFormat="1" applyFont="1" applyFill="1" applyBorder="1" applyAlignment="1">
      <alignment horizontal="center" vertical="center" wrapText="1"/>
    </xf>
    <xf numFmtId="176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7" fontId="1" fillId="2" borderId="1" xfId="11" applyNumberFormat="1" applyFont="1" applyFill="1" applyBorder="1" applyAlignment="1">
      <alignment horizontal="center" vertical="center" wrapText="1"/>
    </xf>
    <xf numFmtId="176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7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7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7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6" fontId="1" fillId="0" borderId="1" xfId="11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/>
    </xf>
    <xf numFmtId="176" fontId="4" fillId="0" borderId="1" xfId="54" applyNumberFormat="1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6" fontId="1" fillId="0" borderId="1" xfId="11" applyNumberFormat="1" applyFont="1" applyFill="1" applyBorder="1" applyAlignment="1">
      <alignment horizontal="center" vertical="top"/>
    </xf>
    <xf numFmtId="1" fontId="4" fillId="0" borderId="1" xfId="48" applyNumberFormat="1" applyFont="1" applyFill="1" applyBorder="1" applyAlignment="1">
      <alignment horizontal="center" vertical="top"/>
    </xf>
    <xf numFmtId="176" fontId="2" fillId="0" borderId="1" xfId="11" applyNumberFormat="1" applyFont="1" applyFill="1" applyBorder="1" applyAlignment="1">
      <alignment horizontal="center" vertical="top"/>
    </xf>
    <xf numFmtId="176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7" fontId="4" fillId="0" borderId="1" xfId="48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48" applyFont="1" applyFill="1" applyBorder="1" applyAlignment="1">
      <alignment horizontal="left" vertical="top"/>
    </xf>
    <xf numFmtId="0" fontId="6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6" fontId="1" fillId="0" borderId="1" xfId="11" applyNumberFormat="1" applyFont="1" applyFill="1" applyBorder="1" applyAlignment="1">
      <alignment horizontal="left" vertical="top"/>
    </xf>
    <xf numFmtId="176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7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AA3" activePane="bottomRight" state="frozen"/>
      <selection/>
      <selection pane="topRight"/>
      <selection pane="bottomLeft"/>
      <selection pane="bottomRight" activeCell="M3" sqref="M3"/>
    </sheetView>
  </sheetViews>
  <sheetFormatPr defaultColWidth="9" defaultRowHeight="13" customHeight="1"/>
  <cols>
    <col min="1" max="1" width="3.125" style="174" customWidth="1"/>
    <col min="2" max="2" width="9.375" style="3" customWidth="1"/>
    <col min="3" max="3" width="20.875" style="174" customWidth="1"/>
    <col min="4" max="4" width="11.625" style="174" customWidth="1"/>
    <col min="5" max="5" width="5.125" style="3" customWidth="1"/>
    <col min="6" max="7" width="5.375" style="3" customWidth="1"/>
    <col min="8" max="8" width="7.875" style="174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4" customWidth="1"/>
    <col min="19" max="19" width="9.625" style="174" customWidth="1"/>
    <col min="20" max="20" width="9" style="174"/>
    <col min="21" max="22" width="9.375" style="174"/>
    <col min="23" max="24" width="9" style="174"/>
    <col min="25" max="26" width="10.375" style="174"/>
    <col min="27" max="27" width="9.375" style="174"/>
    <col min="28" max="29" width="10.375" style="174"/>
    <col min="30" max="30" width="9.25" style="174"/>
    <col min="31" max="31" width="9" style="174"/>
    <col min="32" max="34" width="12.625" style="174"/>
    <col min="35" max="35" width="9.25" style="174"/>
    <col min="36" max="36" width="9.375" style="174"/>
    <col min="37" max="127" width="9" style="174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3.05" customHeight="1" spans="1:36">
      <c r="A3" s="184">
        <v>63</v>
      </c>
      <c r="B3" s="7">
        <v>571</v>
      </c>
      <c r="C3" s="184" t="s">
        <v>18</v>
      </c>
      <c r="D3" s="184" t="s">
        <v>19</v>
      </c>
      <c r="E3" s="9">
        <v>4</v>
      </c>
      <c r="F3" s="9">
        <v>5</v>
      </c>
      <c r="G3" s="9">
        <v>6</v>
      </c>
      <c r="H3" s="185">
        <v>1</v>
      </c>
      <c r="I3" s="9">
        <v>4</v>
      </c>
      <c r="J3" s="202">
        <v>3613</v>
      </c>
      <c r="K3" s="203">
        <v>3974.3</v>
      </c>
      <c r="L3" s="203">
        <v>4335.6</v>
      </c>
      <c r="M3" s="203">
        <v>1</v>
      </c>
      <c r="N3" s="202">
        <v>3613</v>
      </c>
      <c r="O3" s="9">
        <v>258</v>
      </c>
      <c r="P3" s="204">
        <v>284</v>
      </c>
      <c r="Q3" s="204">
        <v>310</v>
      </c>
      <c r="R3" s="189">
        <v>3</v>
      </c>
      <c r="S3" s="208">
        <v>310</v>
      </c>
      <c r="T3" s="184">
        <v>1529.1</v>
      </c>
      <c r="U3" s="184">
        <v>1682.01</v>
      </c>
      <c r="V3" s="184">
        <v>1834.92</v>
      </c>
      <c r="W3" s="184">
        <v>1</v>
      </c>
      <c r="X3" s="184">
        <v>1529.1</v>
      </c>
      <c r="Y3" s="210">
        <f>VLOOKUP(B:B,[1]查询时间段分门店销售明细!$B$1:$X$65536,23,0)</f>
        <v>12464.6</v>
      </c>
      <c r="Z3" s="184"/>
      <c r="AA3" s="184">
        <v>3996.72</v>
      </c>
      <c r="AB3" s="184">
        <v>4396.392</v>
      </c>
      <c r="AC3" s="184">
        <v>4796.064</v>
      </c>
      <c r="AD3" s="184">
        <v>1</v>
      </c>
      <c r="AE3" s="184">
        <v>3996.72</v>
      </c>
      <c r="AF3" s="184">
        <v>36903.6</v>
      </c>
      <c r="AG3" s="184">
        <v>40593.96</v>
      </c>
      <c r="AH3" s="184">
        <v>44284.32</v>
      </c>
      <c r="AI3" s="184">
        <v>2</v>
      </c>
      <c r="AJ3" s="184">
        <v>40593.96</v>
      </c>
    </row>
    <row r="4" s="175" customFormat="1" ht="12.95" customHeight="1" spans="1:36">
      <c r="A4" s="186">
        <v>2</v>
      </c>
      <c r="B4" s="187">
        <v>549</v>
      </c>
      <c r="C4" s="188" t="s">
        <v>20</v>
      </c>
      <c r="D4" s="188" t="s">
        <v>21</v>
      </c>
      <c r="E4" s="9">
        <v>1</v>
      </c>
      <c r="F4" s="9">
        <v>2</v>
      </c>
      <c r="G4" s="9">
        <v>3</v>
      </c>
      <c r="H4" s="185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9"/>
      <c r="S4" s="208"/>
      <c r="T4" s="188">
        <v>266.4</v>
      </c>
      <c r="U4" s="188">
        <v>293.04</v>
      </c>
      <c r="V4" s="188">
        <v>319.68</v>
      </c>
      <c r="W4" s="188"/>
      <c r="X4" s="188"/>
      <c r="Y4" s="210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6" customFormat="1" ht="12" spans="1:171">
      <c r="A5" s="186">
        <v>3</v>
      </c>
      <c r="B5" s="187">
        <v>746</v>
      </c>
      <c r="C5" s="188" t="s">
        <v>22</v>
      </c>
      <c r="D5" s="188" t="s">
        <v>21</v>
      </c>
      <c r="E5" s="9">
        <v>2</v>
      </c>
      <c r="F5" s="9">
        <v>3</v>
      </c>
      <c r="G5" s="9">
        <v>4</v>
      </c>
      <c r="H5" s="185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9"/>
      <c r="S5" s="208"/>
      <c r="T5" s="188">
        <v>504</v>
      </c>
      <c r="U5" s="188">
        <v>554.4</v>
      </c>
      <c r="V5" s="188">
        <v>604.8</v>
      </c>
      <c r="W5" s="188"/>
      <c r="X5" s="188"/>
      <c r="Y5" s="210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6">
        <v>4</v>
      </c>
      <c r="B6" s="187">
        <v>716</v>
      </c>
      <c r="C6" s="188" t="s">
        <v>23</v>
      </c>
      <c r="D6" s="188" t="s">
        <v>21</v>
      </c>
      <c r="E6" s="9">
        <v>1</v>
      </c>
      <c r="F6" s="9">
        <v>2</v>
      </c>
      <c r="G6" s="9">
        <v>3</v>
      </c>
      <c r="H6" s="185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9"/>
      <c r="S6" s="208"/>
      <c r="T6" s="188">
        <v>394.2</v>
      </c>
      <c r="U6" s="188">
        <v>433.62</v>
      </c>
      <c r="V6" s="188">
        <v>473.04</v>
      </c>
      <c r="W6" s="188"/>
      <c r="X6" s="188"/>
      <c r="Y6" s="210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6" customFormat="1" ht="14.25" spans="1:173">
      <c r="A7" s="186">
        <v>5</v>
      </c>
      <c r="B7" s="189">
        <v>717</v>
      </c>
      <c r="C7" s="186" t="s">
        <v>24</v>
      </c>
      <c r="D7" s="186" t="s">
        <v>21</v>
      </c>
      <c r="E7" s="9">
        <v>2</v>
      </c>
      <c r="F7" s="9">
        <v>3</v>
      </c>
      <c r="G7" s="9">
        <v>4</v>
      </c>
      <c r="H7" s="185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9"/>
      <c r="S7" s="208"/>
      <c r="T7" s="186">
        <v>385.2</v>
      </c>
      <c r="U7" s="186">
        <v>423.72</v>
      </c>
      <c r="V7" s="186">
        <v>462.24</v>
      </c>
      <c r="W7" s="186"/>
      <c r="X7" s="186"/>
      <c r="Y7" s="210">
        <f>VLOOKUP(B:B,[1]查询时间段分门店销售明细!$B$1:$X$65536,23,0)</f>
        <v>3038.04</v>
      </c>
      <c r="Z7" s="186"/>
      <c r="AA7" s="186">
        <v>1265.76</v>
      </c>
      <c r="AB7" s="186">
        <v>1392.336</v>
      </c>
      <c r="AC7" s="186">
        <v>1518.912</v>
      </c>
      <c r="AD7" s="186"/>
      <c r="AE7" s="186"/>
      <c r="AF7" s="186">
        <v>11819.7</v>
      </c>
      <c r="AG7" s="186">
        <v>13001.67</v>
      </c>
      <c r="AH7" s="186">
        <v>14183.64</v>
      </c>
      <c r="AI7" s="186"/>
      <c r="AJ7" s="186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  <c r="BA7" s="213"/>
      <c r="BB7" s="213"/>
      <c r="BC7" s="213"/>
      <c r="BD7" s="213"/>
      <c r="BE7" s="213"/>
      <c r="BF7" s="213"/>
      <c r="BG7" s="213"/>
      <c r="BH7" s="213"/>
      <c r="BI7" s="213"/>
      <c r="BJ7" s="213"/>
      <c r="BK7" s="213"/>
      <c r="BL7" s="213"/>
      <c r="BM7" s="213"/>
      <c r="BN7" s="213"/>
      <c r="BO7" s="213"/>
      <c r="BP7" s="213"/>
      <c r="BQ7" s="213"/>
      <c r="BR7" s="213"/>
      <c r="BS7" s="213"/>
      <c r="BT7" s="213"/>
      <c r="BU7" s="213"/>
      <c r="BV7" s="213"/>
      <c r="BW7" s="213"/>
      <c r="BX7" s="213"/>
      <c r="BY7" s="213"/>
      <c r="BZ7" s="213"/>
      <c r="CA7" s="213"/>
      <c r="CB7" s="213"/>
      <c r="CC7" s="213"/>
      <c r="CD7" s="213"/>
      <c r="CE7" s="213"/>
      <c r="CF7" s="213"/>
      <c r="CG7" s="213"/>
      <c r="CH7" s="213"/>
      <c r="CI7" s="213"/>
      <c r="CJ7" s="213"/>
      <c r="CK7" s="213"/>
      <c r="CL7" s="213"/>
      <c r="CM7" s="213"/>
      <c r="CN7" s="213"/>
      <c r="CO7" s="213"/>
      <c r="CP7" s="213"/>
      <c r="CQ7" s="213"/>
      <c r="CR7" s="213"/>
      <c r="CS7" s="213"/>
      <c r="CT7" s="213"/>
      <c r="CU7" s="213"/>
      <c r="CV7" s="213"/>
      <c r="CW7" s="213"/>
      <c r="CX7" s="213"/>
      <c r="CY7" s="213"/>
      <c r="CZ7" s="213"/>
      <c r="DA7" s="213"/>
      <c r="DB7" s="213"/>
      <c r="DC7" s="213"/>
      <c r="DD7" s="213"/>
      <c r="DE7" s="213"/>
      <c r="DF7" s="213"/>
      <c r="DG7" s="213"/>
      <c r="DH7" s="213"/>
      <c r="DI7" s="213"/>
      <c r="DJ7" s="213"/>
      <c r="DK7" s="213"/>
      <c r="DL7" s="213"/>
      <c r="DM7" s="213"/>
      <c r="DN7" s="213"/>
      <c r="DO7" s="213"/>
      <c r="DP7" s="213"/>
      <c r="DQ7" s="213"/>
      <c r="DR7" s="213"/>
      <c r="DS7" s="213"/>
      <c r="DT7" s="213"/>
      <c r="DU7" s="213"/>
      <c r="DV7" s="213"/>
      <c r="DW7" s="213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6">
        <v>6</v>
      </c>
      <c r="B8" s="187">
        <v>720</v>
      </c>
      <c r="C8" s="188" t="s">
        <v>25</v>
      </c>
      <c r="D8" s="188" t="s">
        <v>21</v>
      </c>
      <c r="E8" s="9">
        <v>1</v>
      </c>
      <c r="F8" s="9">
        <v>2</v>
      </c>
      <c r="G8" s="9">
        <v>3</v>
      </c>
      <c r="H8" s="185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9"/>
      <c r="S8" s="208"/>
      <c r="T8" s="188">
        <v>252</v>
      </c>
      <c r="U8" s="188">
        <v>277.2</v>
      </c>
      <c r="V8" s="188">
        <v>302.4</v>
      </c>
      <c r="W8" s="188"/>
      <c r="X8" s="188"/>
      <c r="Y8" s="210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6" customFormat="1" ht="12" spans="1:36">
      <c r="A9" s="186">
        <v>7</v>
      </c>
      <c r="B9" s="187">
        <v>539</v>
      </c>
      <c r="C9" s="188" t="s">
        <v>26</v>
      </c>
      <c r="D9" s="188" t="s">
        <v>21</v>
      </c>
      <c r="E9" s="9">
        <v>1</v>
      </c>
      <c r="F9" s="9">
        <v>2</v>
      </c>
      <c r="G9" s="9">
        <v>3</v>
      </c>
      <c r="H9" s="185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9"/>
      <c r="S9" s="208"/>
      <c r="T9" s="209">
        <v>277.2</v>
      </c>
      <c r="U9" s="209">
        <v>304.92</v>
      </c>
      <c r="V9" s="209">
        <v>332.64</v>
      </c>
      <c r="W9" s="209"/>
      <c r="X9" s="209"/>
      <c r="Y9" s="210">
        <f>VLOOKUP(B:B,[1]查询时间段分门店销售明细!$B$1:$X$65536,23,0)</f>
        <v>2895.43</v>
      </c>
      <c r="Z9" s="209"/>
      <c r="AA9" s="209">
        <v>1076.4</v>
      </c>
      <c r="AB9" s="209">
        <v>1184.04</v>
      </c>
      <c r="AC9" s="209">
        <v>1291.68</v>
      </c>
      <c r="AD9" s="209"/>
      <c r="AE9" s="209"/>
      <c r="AF9" s="209">
        <v>15384.6</v>
      </c>
      <c r="AG9" s="209">
        <v>16923.06</v>
      </c>
      <c r="AH9" s="209">
        <v>18461.52</v>
      </c>
      <c r="AI9" s="209"/>
      <c r="AJ9" s="209"/>
    </row>
    <row r="10" s="175" customFormat="1" ht="12.95" customHeight="1" spans="1:36">
      <c r="A10" s="186">
        <v>8</v>
      </c>
      <c r="B10" s="187">
        <v>721</v>
      </c>
      <c r="C10" s="188" t="s">
        <v>27</v>
      </c>
      <c r="D10" s="188" t="s">
        <v>21</v>
      </c>
      <c r="E10" s="9">
        <v>2</v>
      </c>
      <c r="F10" s="9">
        <v>3</v>
      </c>
      <c r="G10" s="9">
        <v>4</v>
      </c>
      <c r="H10" s="185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9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10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6" customFormat="1" ht="12" spans="1:171">
      <c r="A11" s="186">
        <v>9</v>
      </c>
      <c r="B11" s="189">
        <v>732</v>
      </c>
      <c r="C11" s="186" t="s">
        <v>28</v>
      </c>
      <c r="D11" s="186" t="s">
        <v>21</v>
      </c>
      <c r="E11" s="9">
        <v>1</v>
      </c>
      <c r="F11" s="9">
        <v>2</v>
      </c>
      <c r="G11" s="9">
        <v>3</v>
      </c>
      <c r="H11" s="185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9"/>
      <c r="S11" s="208"/>
      <c r="T11" s="210">
        <v>290.7</v>
      </c>
      <c r="U11" s="210">
        <v>319.77</v>
      </c>
      <c r="V11" s="210">
        <v>348.84</v>
      </c>
      <c r="W11" s="210"/>
      <c r="X11" s="210"/>
      <c r="Y11" s="210">
        <f>VLOOKUP(B:B,[1]查询时间段分门店销售明细!$B$1:$X$65536,23,0)</f>
        <v>12551</v>
      </c>
      <c r="Z11" s="210"/>
      <c r="AA11" s="210">
        <v>827.28</v>
      </c>
      <c r="AB11" s="210">
        <v>910.008</v>
      </c>
      <c r="AC11" s="210">
        <v>992.736</v>
      </c>
      <c r="AD11" s="210"/>
      <c r="AE11" s="210"/>
      <c r="AF11" s="210">
        <v>7065</v>
      </c>
      <c r="AG11" s="210">
        <v>7771.5</v>
      </c>
      <c r="AH11" s="210">
        <v>8478</v>
      </c>
      <c r="AI11" s="210"/>
      <c r="AJ11" s="210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4"/>
      <c r="DG11" s="214"/>
      <c r="DH11" s="214"/>
      <c r="DI11" s="214"/>
      <c r="DJ11" s="214"/>
      <c r="DK11" s="214"/>
      <c r="DL11" s="214"/>
      <c r="DM11" s="214"/>
      <c r="DN11" s="214"/>
      <c r="DO11" s="214"/>
      <c r="DP11" s="214"/>
      <c r="DQ11" s="214"/>
      <c r="DR11" s="214"/>
      <c r="DS11" s="214"/>
      <c r="DT11" s="214"/>
      <c r="DU11" s="214"/>
      <c r="DV11" s="214"/>
      <c r="DW11" s="214"/>
      <c r="DX11" s="214"/>
      <c r="DY11" s="214"/>
      <c r="DZ11" s="214"/>
      <c r="EA11" s="214"/>
      <c r="EB11" s="214"/>
      <c r="EC11" s="214"/>
      <c r="ED11" s="214"/>
      <c r="EE11" s="214"/>
      <c r="EF11" s="214"/>
      <c r="EG11" s="214"/>
      <c r="EH11" s="214"/>
      <c r="EI11" s="214"/>
      <c r="EJ11" s="214"/>
      <c r="EK11" s="214"/>
      <c r="EL11" s="214"/>
      <c r="EM11" s="214"/>
      <c r="EN11" s="214"/>
      <c r="EO11" s="214"/>
      <c r="EP11" s="214"/>
      <c r="EQ11" s="214"/>
      <c r="ER11" s="214"/>
      <c r="ES11" s="214"/>
      <c r="ET11" s="214"/>
      <c r="EU11" s="214"/>
      <c r="EV11" s="214"/>
      <c r="EW11" s="214"/>
      <c r="EX11" s="214"/>
      <c r="EY11" s="214"/>
      <c r="EZ11" s="214"/>
      <c r="FA11" s="214"/>
      <c r="FB11" s="214"/>
      <c r="FC11" s="214"/>
      <c r="FD11" s="214"/>
      <c r="FE11" s="214"/>
      <c r="FF11" s="214"/>
      <c r="FG11" s="214"/>
      <c r="FH11" s="214"/>
      <c r="FI11" s="214"/>
      <c r="FJ11" s="214"/>
      <c r="FK11" s="214"/>
      <c r="FL11" s="214"/>
      <c r="FM11" s="214"/>
      <c r="FN11" s="214"/>
      <c r="FO11" s="214"/>
    </row>
    <row r="12" s="175" customFormat="1" ht="12.95" customHeight="1" spans="1:36">
      <c r="A12" s="186">
        <v>10</v>
      </c>
      <c r="B12" s="187">
        <v>591</v>
      </c>
      <c r="C12" s="188" t="s">
        <v>29</v>
      </c>
      <c r="D12" s="188" t="s">
        <v>21</v>
      </c>
      <c r="E12" s="9">
        <v>3</v>
      </c>
      <c r="F12" s="9">
        <v>4</v>
      </c>
      <c r="G12" s="9">
        <v>5</v>
      </c>
      <c r="H12" s="185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9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10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6">
        <v>11</v>
      </c>
      <c r="B13" s="187">
        <v>341</v>
      </c>
      <c r="C13" s="188" t="s">
        <v>30</v>
      </c>
      <c r="D13" s="188" t="s">
        <v>21</v>
      </c>
      <c r="E13" s="9">
        <v>5</v>
      </c>
      <c r="F13" s="9">
        <v>6</v>
      </c>
      <c r="G13" s="9">
        <v>7</v>
      </c>
      <c r="H13" s="185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9"/>
      <c r="S13" s="208"/>
      <c r="T13" s="184">
        <v>801.9</v>
      </c>
      <c r="U13" s="184">
        <v>882.09</v>
      </c>
      <c r="V13" s="184">
        <v>962.28</v>
      </c>
      <c r="W13" s="184"/>
      <c r="X13" s="184"/>
      <c r="Y13" s="210">
        <f>VLOOKUP(B:B,[1]查询时间段分门店销售明细!$B$1:$X$65536,23,0)</f>
        <v>1364.37</v>
      </c>
      <c r="Z13" s="184"/>
      <c r="AA13" s="184">
        <v>3594.24</v>
      </c>
      <c r="AB13" s="184">
        <v>3953.664</v>
      </c>
      <c r="AC13" s="184">
        <v>4313.088</v>
      </c>
      <c r="AD13" s="184"/>
      <c r="AE13" s="184"/>
      <c r="AF13" s="184">
        <v>54600.3</v>
      </c>
      <c r="AG13" s="184">
        <v>60060.33</v>
      </c>
      <c r="AH13" s="184">
        <v>65520.36</v>
      </c>
      <c r="AI13" s="184"/>
      <c r="AJ13" s="18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174"/>
      <c r="BS13" s="174"/>
      <c r="BT13" s="174"/>
      <c r="BU13" s="174"/>
      <c r="BV13" s="174"/>
      <c r="BW13" s="174"/>
      <c r="BX13" s="174"/>
      <c r="BY13" s="174"/>
      <c r="BZ13" s="174"/>
      <c r="CA13" s="174"/>
      <c r="CB13" s="174"/>
      <c r="CC13" s="174"/>
      <c r="CD13" s="174"/>
      <c r="CE13" s="174"/>
      <c r="CF13" s="174"/>
      <c r="CG13" s="174"/>
      <c r="CH13" s="174"/>
      <c r="CI13" s="174"/>
      <c r="CJ13" s="174"/>
      <c r="CK13" s="174"/>
      <c r="CL13" s="174"/>
      <c r="CM13" s="174"/>
      <c r="CN13" s="174"/>
      <c r="CO13" s="174"/>
      <c r="CP13" s="174"/>
      <c r="CQ13" s="174"/>
      <c r="CR13" s="174"/>
      <c r="CS13" s="174"/>
      <c r="CT13" s="174"/>
      <c r="CU13" s="174"/>
      <c r="CV13" s="174"/>
      <c r="CW13" s="174"/>
      <c r="CX13" s="174"/>
      <c r="CY13" s="174"/>
      <c r="CZ13" s="174"/>
      <c r="DA13" s="174"/>
      <c r="DB13" s="174"/>
      <c r="DC13" s="174"/>
      <c r="DD13" s="174"/>
      <c r="DE13" s="174"/>
      <c r="DF13" s="174"/>
      <c r="DG13" s="174"/>
      <c r="DH13" s="174"/>
      <c r="DI13" s="174"/>
      <c r="DJ13" s="174"/>
      <c r="DK13" s="174"/>
      <c r="DL13" s="174"/>
      <c r="DM13" s="174"/>
      <c r="DN13" s="174"/>
      <c r="DO13" s="174"/>
      <c r="DP13" s="174"/>
      <c r="DQ13" s="174"/>
      <c r="DR13" s="174"/>
      <c r="DS13" s="174"/>
      <c r="DT13" s="174"/>
      <c r="DU13" s="174"/>
      <c r="DV13" s="174"/>
      <c r="DW13" s="17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6" customFormat="1" ht="14.25" spans="1:201">
      <c r="A14" s="186">
        <v>12</v>
      </c>
      <c r="B14" s="190">
        <v>385</v>
      </c>
      <c r="C14" s="191" t="s">
        <v>31</v>
      </c>
      <c r="D14" s="191" t="s">
        <v>21</v>
      </c>
      <c r="E14" s="9">
        <v>3</v>
      </c>
      <c r="F14" s="9">
        <v>4</v>
      </c>
      <c r="G14" s="9">
        <v>5</v>
      </c>
      <c r="H14" s="185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9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10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6">
        <v>13</v>
      </c>
      <c r="B15" s="187">
        <v>514</v>
      </c>
      <c r="C15" s="188" t="s">
        <v>32</v>
      </c>
      <c r="D15" s="188" t="s">
        <v>21</v>
      </c>
      <c r="E15" s="9">
        <v>3</v>
      </c>
      <c r="F15" s="9">
        <v>4</v>
      </c>
      <c r="G15" s="9">
        <v>5</v>
      </c>
      <c r="H15" s="185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9"/>
      <c r="S15" s="208"/>
      <c r="T15" s="188">
        <v>810</v>
      </c>
      <c r="U15" s="188">
        <v>891</v>
      </c>
      <c r="V15" s="188">
        <v>972</v>
      </c>
      <c r="W15" s="188"/>
      <c r="X15" s="188"/>
      <c r="Y15" s="210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6" customFormat="1" ht="14.25" spans="1:171">
      <c r="A16" s="186">
        <v>14</v>
      </c>
      <c r="B16" s="192">
        <v>371</v>
      </c>
      <c r="C16" s="193" t="s">
        <v>33</v>
      </c>
      <c r="D16" s="193" t="s">
        <v>21</v>
      </c>
      <c r="E16" s="9">
        <v>1</v>
      </c>
      <c r="F16" s="9">
        <v>2</v>
      </c>
      <c r="G16" s="9">
        <v>3</v>
      </c>
      <c r="H16" s="185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9"/>
      <c r="S16" s="208"/>
      <c r="T16" s="193">
        <v>333</v>
      </c>
      <c r="U16" s="193">
        <v>366.3</v>
      </c>
      <c r="V16" s="193">
        <v>399.6</v>
      </c>
      <c r="W16" s="193"/>
      <c r="X16" s="193"/>
      <c r="Y16" s="210">
        <f>VLOOKUP(B:B,[1]查询时间段分门店销售明细!$B$1:$X$65536,23,0)</f>
        <v>7023.41</v>
      </c>
      <c r="Z16" s="193"/>
      <c r="AA16" s="193">
        <v>861.12</v>
      </c>
      <c r="AB16" s="193">
        <v>947.232</v>
      </c>
      <c r="AC16" s="193">
        <v>1033.344</v>
      </c>
      <c r="AD16" s="193"/>
      <c r="AE16" s="193"/>
      <c r="AF16" s="193">
        <v>8603.1</v>
      </c>
      <c r="AG16" s="193">
        <v>9463.41</v>
      </c>
      <c r="AH16" s="193">
        <v>10323.72</v>
      </c>
      <c r="AI16" s="193"/>
      <c r="AJ16" s="193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6" customFormat="1" ht="14.25" spans="1:173">
      <c r="A17" s="186">
        <v>15</v>
      </c>
      <c r="B17" s="187">
        <v>748</v>
      </c>
      <c r="C17" s="188" t="s">
        <v>34</v>
      </c>
      <c r="D17" s="188" t="s">
        <v>21</v>
      </c>
      <c r="E17" s="9">
        <v>1</v>
      </c>
      <c r="F17" s="9">
        <v>2</v>
      </c>
      <c r="G17" s="9">
        <v>3</v>
      </c>
      <c r="H17" s="185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9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10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6" customFormat="1" ht="14.25" spans="1:173">
      <c r="A18" s="186">
        <v>16</v>
      </c>
      <c r="B18" s="194">
        <v>102567</v>
      </c>
      <c r="C18" s="194" t="s">
        <v>35</v>
      </c>
      <c r="D18" s="188" t="s">
        <v>21</v>
      </c>
      <c r="E18" s="9"/>
      <c r="F18" s="9"/>
      <c r="G18" s="9"/>
      <c r="H18" s="185"/>
      <c r="I18" s="9"/>
      <c r="J18" s="202"/>
      <c r="K18" s="203"/>
      <c r="L18" s="203"/>
      <c r="M18" s="203"/>
      <c r="N18" s="202"/>
      <c r="O18" s="9"/>
      <c r="P18" s="204"/>
      <c r="Q18" s="204"/>
      <c r="R18" s="189"/>
      <c r="S18" s="208"/>
      <c r="T18" s="188"/>
      <c r="U18" s="188"/>
      <c r="V18" s="188"/>
      <c r="W18" s="188"/>
      <c r="X18" s="188"/>
      <c r="Y18" s="210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6" customFormat="1" ht="14.25" spans="1:173">
      <c r="A19" s="186">
        <v>17</v>
      </c>
      <c r="B19" s="195">
        <v>102564</v>
      </c>
      <c r="C19" s="195" t="s">
        <v>36</v>
      </c>
      <c r="D19" s="188" t="s">
        <v>21</v>
      </c>
      <c r="E19" s="9"/>
      <c r="F19" s="9"/>
      <c r="G19" s="9"/>
      <c r="H19" s="185"/>
      <c r="I19" s="9"/>
      <c r="J19" s="202"/>
      <c r="K19" s="203"/>
      <c r="L19" s="203"/>
      <c r="M19" s="203"/>
      <c r="N19" s="202"/>
      <c r="O19" s="9"/>
      <c r="P19" s="204"/>
      <c r="Q19" s="204"/>
      <c r="R19" s="189"/>
      <c r="S19" s="208"/>
      <c r="T19" s="188"/>
      <c r="U19" s="188"/>
      <c r="V19" s="188"/>
      <c r="W19" s="188"/>
      <c r="X19" s="188"/>
      <c r="Y19" s="210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21</v>
      </c>
      <c r="E20" s="196">
        <f>SUM(E3:E19)</f>
        <v>31</v>
      </c>
      <c r="F20" s="196">
        <f t="shared" ref="F20:AJ20" si="0">SUM(F3:F19)</f>
        <v>46</v>
      </c>
      <c r="G20" s="196">
        <f t="shared" si="0"/>
        <v>61</v>
      </c>
      <c r="H20" s="196">
        <f t="shared" si="0"/>
        <v>1</v>
      </c>
      <c r="I20" s="196">
        <f t="shared" si="0"/>
        <v>4</v>
      </c>
      <c r="J20" s="196">
        <f t="shared" si="0"/>
        <v>41264</v>
      </c>
      <c r="K20" s="196">
        <f t="shared" si="0"/>
        <v>45390.4</v>
      </c>
      <c r="L20" s="196">
        <f t="shared" si="0"/>
        <v>49516.8</v>
      </c>
      <c r="M20" s="196">
        <f t="shared" si="0"/>
        <v>1</v>
      </c>
      <c r="N20" s="196">
        <f t="shared" si="0"/>
        <v>3613</v>
      </c>
      <c r="O20" s="196">
        <f t="shared" si="0"/>
        <v>1304</v>
      </c>
      <c r="P20" s="196">
        <f t="shared" si="0"/>
        <v>1436</v>
      </c>
      <c r="Q20" s="196">
        <f t="shared" si="0"/>
        <v>1566</v>
      </c>
      <c r="R20" s="196">
        <f t="shared" si="0"/>
        <v>3</v>
      </c>
      <c r="S20" s="196">
        <f t="shared" si="0"/>
        <v>310</v>
      </c>
      <c r="T20" s="196">
        <f t="shared" si="0"/>
        <v>7839.9</v>
      </c>
      <c r="U20" s="196">
        <f t="shared" si="0"/>
        <v>8623.89</v>
      </c>
      <c r="V20" s="196">
        <f t="shared" si="0"/>
        <v>9407.88</v>
      </c>
      <c r="W20" s="196">
        <f t="shared" si="0"/>
        <v>1</v>
      </c>
      <c r="X20" s="196">
        <f t="shared" si="0"/>
        <v>1529.1</v>
      </c>
      <c r="Y20" s="196">
        <f t="shared" si="0"/>
        <v>117240.42</v>
      </c>
      <c r="Z20" s="196">
        <f t="shared" si="0"/>
        <v>0</v>
      </c>
      <c r="AA20" s="196">
        <f t="shared" si="0"/>
        <v>24483.6</v>
      </c>
      <c r="AB20" s="196">
        <f t="shared" si="0"/>
        <v>26931.96</v>
      </c>
      <c r="AC20" s="196">
        <f t="shared" si="0"/>
        <v>29380.32</v>
      </c>
      <c r="AD20" s="196">
        <f t="shared" si="0"/>
        <v>1</v>
      </c>
      <c r="AE20" s="196">
        <f t="shared" si="0"/>
        <v>3996.72</v>
      </c>
      <c r="AF20" s="196">
        <f t="shared" si="0"/>
        <v>260255.7</v>
      </c>
      <c r="AG20" s="196">
        <f t="shared" si="0"/>
        <v>286281.27</v>
      </c>
      <c r="AH20" s="216">
        <f t="shared" si="0"/>
        <v>312306.84</v>
      </c>
      <c r="AI20" s="196">
        <f t="shared" si="0"/>
        <v>2</v>
      </c>
      <c r="AJ20" s="196">
        <f t="shared" si="0"/>
        <v>40593.96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4" customFormat="1" ht="12.95" customHeight="1" spans="1:201">
      <c r="A21" s="184">
        <v>18</v>
      </c>
      <c r="B21" s="7">
        <v>52</v>
      </c>
      <c r="C21" s="184" t="s">
        <v>37</v>
      </c>
      <c r="D21" s="184" t="s">
        <v>38</v>
      </c>
      <c r="E21" s="8">
        <v>3</v>
      </c>
      <c r="F21" s="9">
        <v>4</v>
      </c>
      <c r="G21" s="9">
        <v>5</v>
      </c>
      <c r="H21" s="185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9"/>
      <c r="S21" s="208"/>
      <c r="T21" s="184">
        <v>548.1</v>
      </c>
      <c r="U21" s="184">
        <v>602.91</v>
      </c>
      <c r="V21" s="184">
        <v>657.72</v>
      </c>
      <c r="W21" s="184"/>
      <c r="X21" s="184"/>
      <c r="Y21" s="210">
        <f>VLOOKUP(B:B,[1]查询时间段分门店销售明细!$B$1:$X$65536,23,0)</f>
        <v>7884.06</v>
      </c>
      <c r="Z21" s="184"/>
      <c r="AA21" s="184">
        <v>1675.44</v>
      </c>
      <c r="AB21" s="184">
        <v>1842.984</v>
      </c>
      <c r="AC21" s="184">
        <v>2010.528</v>
      </c>
      <c r="AD21" s="184"/>
      <c r="AE21" s="184"/>
      <c r="AF21" s="184">
        <v>11778.3</v>
      </c>
      <c r="AG21" s="184">
        <v>12956.13</v>
      </c>
      <c r="AH21" s="184">
        <v>14133.96</v>
      </c>
      <c r="AI21" s="184"/>
      <c r="AJ21" s="18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4" customFormat="1" ht="12.95" customHeight="1" spans="1:201">
      <c r="A22" s="184">
        <v>19</v>
      </c>
      <c r="B22" s="7">
        <v>54</v>
      </c>
      <c r="C22" s="184" t="s">
        <v>39</v>
      </c>
      <c r="D22" s="184" t="s">
        <v>38</v>
      </c>
      <c r="E22" s="8">
        <v>6</v>
      </c>
      <c r="F22" s="9">
        <v>7</v>
      </c>
      <c r="G22" s="9">
        <v>8</v>
      </c>
      <c r="H22" s="185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9"/>
      <c r="S22" s="208"/>
      <c r="T22" s="184">
        <v>544.5</v>
      </c>
      <c r="U22" s="184">
        <v>598.95</v>
      </c>
      <c r="V22" s="184">
        <v>653.4</v>
      </c>
      <c r="W22" s="184"/>
      <c r="X22" s="184"/>
      <c r="Y22" s="210">
        <f>VLOOKUP(B:B,[1]查询时间段分门店销售明细!$B$1:$X$65536,23,0)</f>
        <v>7991.74</v>
      </c>
      <c r="Z22" s="184"/>
      <c r="AA22" s="184">
        <v>1659.6</v>
      </c>
      <c r="AB22" s="184">
        <v>1825.56</v>
      </c>
      <c r="AC22" s="184">
        <v>1991.52</v>
      </c>
      <c r="AD22" s="184"/>
      <c r="AE22" s="184"/>
      <c r="AF22" s="184">
        <v>24984.9</v>
      </c>
      <c r="AG22" s="184">
        <v>27483.39</v>
      </c>
      <c r="AH22" s="184">
        <v>29981.88</v>
      </c>
      <c r="AI22" s="184"/>
      <c r="AJ22" s="18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4" customFormat="1" ht="12.95" customHeight="1" spans="1:173">
      <c r="A23" s="184">
        <v>20</v>
      </c>
      <c r="B23" s="7">
        <v>56</v>
      </c>
      <c r="C23" s="184" t="s">
        <v>40</v>
      </c>
      <c r="D23" s="184" t="s">
        <v>38</v>
      </c>
      <c r="E23" s="8">
        <v>2</v>
      </c>
      <c r="F23" s="9">
        <v>3</v>
      </c>
      <c r="G23" s="9">
        <v>4</v>
      </c>
      <c r="H23" s="185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9"/>
      <c r="S23" s="208"/>
      <c r="T23" s="184">
        <v>324</v>
      </c>
      <c r="U23" s="184">
        <v>356.4</v>
      </c>
      <c r="V23" s="184">
        <v>388.8</v>
      </c>
      <c r="W23" s="184"/>
      <c r="X23" s="184"/>
      <c r="Y23" s="210">
        <f>VLOOKUP(B:B,[1]查询时间段分门店销售明细!$B$1:$X$65536,23,0)</f>
        <v>4972.13</v>
      </c>
      <c r="Z23" s="184"/>
      <c r="AA23" s="184">
        <v>969.84</v>
      </c>
      <c r="AB23" s="184">
        <v>1066.824</v>
      </c>
      <c r="AC23" s="184">
        <v>1163.808</v>
      </c>
      <c r="AD23" s="184"/>
      <c r="AE23" s="184"/>
      <c r="AF23" s="184">
        <v>8718.3</v>
      </c>
      <c r="AG23" s="184">
        <v>9590.13</v>
      </c>
      <c r="AH23" s="184">
        <v>10461.96</v>
      </c>
      <c r="AI23" s="184"/>
      <c r="AJ23" s="18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4" customFormat="1" ht="12.95" customHeight="1" spans="1:201">
      <c r="A24" s="184">
        <v>21</v>
      </c>
      <c r="B24" s="7">
        <v>351</v>
      </c>
      <c r="C24" s="184" t="s">
        <v>41</v>
      </c>
      <c r="D24" s="184" t="s">
        <v>38</v>
      </c>
      <c r="E24" s="8">
        <v>3</v>
      </c>
      <c r="F24" s="9">
        <v>4</v>
      </c>
      <c r="G24" s="9">
        <v>5</v>
      </c>
      <c r="H24" s="185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9"/>
      <c r="S24" s="208"/>
      <c r="T24" s="184">
        <v>279</v>
      </c>
      <c r="U24" s="184">
        <v>306.9</v>
      </c>
      <c r="V24" s="184">
        <v>334.8</v>
      </c>
      <c r="W24" s="184"/>
      <c r="X24" s="184"/>
      <c r="Y24" s="210">
        <f>VLOOKUP(B:B,[1]查询时间段分门店销售明细!$B$1:$X$65536,23,0)</f>
        <v>2545.4</v>
      </c>
      <c r="Z24" s="184"/>
      <c r="AA24" s="184">
        <v>1267.2</v>
      </c>
      <c r="AB24" s="184">
        <v>1393.92</v>
      </c>
      <c r="AC24" s="184">
        <v>1520.64</v>
      </c>
      <c r="AD24" s="184"/>
      <c r="AE24" s="184"/>
      <c r="AF24" s="184">
        <v>15444.9</v>
      </c>
      <c r="AG24" s="184">
        <v>16989.39</v>
      </c>
      <c r="AH24" s="184">
        <v>18533.88</v>
      </c>
      <c r="AI24" s="184"/>
      <c r="AJ24" s="18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4" customFormat="1" ht="12.95" customHeight="1" spans="1:173">
      <c r="A25" s="184">
        <v>22</v>
      </c>
      <c r="B25" s="7">
        <v>367</v>
      </c>
      <c r="C25" s="184" t="s">
        <v>42</v>
      </c>
      <c r="D25" s="184" t="s">
        <v>38</v>
      </c>
      <c r="E25" s="8">
        <v>2</v>
      </c>
      <c r="F25" s="9">
        <v>3</v>
      </c>
      <c r="G25" s="9">
        <v>4</v>
      </c>
      <c r="H25" s="185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9"/>
      <c r="S25" s="208"/>
      <c r="T25" s="184">
        <v>558</v>
      </c>
      <c r="U25" s="184">
        <v>613.8</v>
      </c>
      <c r="V25" s="184">
        <v>669.6</v>
      </c>
      <c r="W25" s="184"/>
      <c r="X25" s="184"/>
      <c r="Y25" s="210">
        <f>VLOOKUP(B:B,[1]查询时间段分门店销售明细!$B$1:$X$65536,23,0)</f>
        <v>15098.4</v>
      </c>
      <c r="Z25" s="184"/>
      <c r="AA25" s="184">
        <v>1455.84</v>
      </c>
      <c r="AB25" s="184">
        <v>1601.424</v>
      </c>
      <c r="AC25" s="184">
        <v>1747.008</v>
      </c>
      <c r="AD25" s="184"/>
      <c r="AE25" s="184"/>
      <c r="AF25" s="184">
        <v>12486.6</v>
      </c>
      <c r="AG25" s="184">
        <v>13735.26</v>
      </c>
      <c r="AH25" s="184">
        <v>14983.92</v>
      </c>
      <c r="AI25" s="184"/>
      <c r="AJ25" s="18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4" customFormat="1" ht="12.95" customHeight="1" spans="1:173">
      <c r="A26" s="184">
        <v>23</v>
      </c>
      <c r="B26" s="7">
        <v>587</v>
      </c>
      <c r="C26" s="184" t="s">
        <v>43</v>
      </c>
      <c r="D26" s="184" t="s">
        <v>38</v>
      </c>
      <c r="E26" s="8">
        <v>2</v>
      </c>
      <c r="F26" s="9">
        <v>3</v>
      </c>
      <c r="G26" s="9">
        <v>4</v>
      </c>
      <c r="H26" s="185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9"/>
      <c r="S26" s="208"/>
      <c r="T26" s="184">
        <v>540</v>
      </c>
      <c r="U26" s="184">
        <v>594</v>
      </c>
      <c r="V26" s="184">
        <v>648</v>
      </c>
      <c r="W26" s="184"/>
      <c r="X26" s="184"/>
      <c r="Y26" s="210">
        <f>VLOOKUP(B:B,[1]查询时间段分门店销售明细!$B$1:$X$65536,23,0)</f>
        <v>5678.3</v>
      </c>
      <c r="Z26" s="184"/>
      <c r="AA26" s="184">
        <v>1657.44</v>
      </c>
      <c r="AB26" s="184">
        <v>1823.184</v>
      </c>
      <c r="AC26" s="184">
        <v>1988.928</v>
      </c>
      <c r="AD26" s="184"/>
      <c r="AE26" s="184"/>
      <c r="AF26" s="184">
        <v>15597.9</v>
      </c>
      <c r="AG26" s="184">
        <v>17157.69</v>
      </c>
      <c r="AH26" s="184">
        <v>18717.48</v>
      </c>
      <c r="AI26" s="184"/>
      <c r="AJ26" s="18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4" customFormat="1" ht="12.95" customHeight="1" spans="1:173">
      <c r="A27" s="184">
        <v>24</v>
      </c>
      <c r="B27" s="7">
        <v>704</v>
      </c>
      <c r="C27" s="184" t="s">
        <v>44</v>
      </c>
      <c r="D27" s="184" t="s">
        <v>38</v>
      </c>
      <c r="E27" s="8">
        <v>2</v>
      </c>
      <c r="F27" s="9">
        <v>3</v>
      </c>
      <c r="G27" s="9">
        <v>4</v>
      </c>
      <c r="H27" s="185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9"/>
      <c r="S27" s="208"/>
      <c r="T27" s="184">
        <v>392.4</v>
      </c>
      <c r="U27" s="184">
        <v>431.64</v>
      </c>
      <c r="V27" s="184">
        <v>470.88</v>
      </c>
      <c r="W27" s="184"/>
      <c r="X27" s="184"/>
      <c r="Y27" s="210">
        <f>VLOOKUP(B:B,[1]查询时间段分门店销售明细!$B$1:$X$65536,23,0)</f>
        <v>2931.1</v>
      </c>
      <c r="Z27" s="184"/>
      <c r="AA27" s="184">
        <v>1418.4</v>
      </c>
      <c r="AB27" s="184">
        <v>1560.24</v>
      </c>
      <c r="AC27" s="184">
        <v>1702.08</v>
      </c>
      <c r="AD27" s="184"/>
      <c r="AE27" s="184"/>
      <c r="AF27" s="184">
        <v>14818.5</v>
      </c>
      <c r="AG27" s="184">
        <v>16300.35</v>
      </c>
      <c r="AH27" s="184">
        <v>17782.2</v>
      </c>
      <c r="AI27" s="184"/>
      <c r="AJ27" s="18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4" customFormat="1" ht="12.95" customHeight="1" spans="1:36">
      <c r="A28" s="184">
        <v>25</v>
      </c>
      <c r="B28" s="7">
        <v>706</v>
      </c>
      <c r="C28" s="184" t="s">
        <v>45</v>
      </c>
      <c r="D28" s="184" t="s">
        <v>38</v>
      </c>
      <c r="E28" s="8">
        <v>2</v>
      </c>
      <c r="F28" s="9">
        <v>3</v>
      </c>
      <c r="G28" s="9">
        <v>4</v>
      </c>
      <c r="H28" s="185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9"/>
      <c r="S28" s="208"/>
      <c r="T28" s="184">
        <v>311.4</v>
      </c>
      <c r="U28" s="184">
        <v>342.54</v>
      </c>
      <c r="V28" s="184">
        <v>373.68</v>
      </c>
      <c r="W28" s="184"/>
      <c r="X28" s="184"/>
      <c r="Y28" s="210">
        <f>VLOOKUP(B:B,[1]查询时间段分门店销售明细!$B$1:$X$65536,23,0)</f>
        <v>3609.83</v>
      </c>
      <c r="Z28" s="184"/>
      <c r="AA28" s="184">
        <v>853.92</v>
      </c>
      <c r="AB28" s="184">
        <v>939.312</v>
      </c>
      <c r="AC28" s="184">
        <v>1024.704</v>
      </c>
      <c r="AD28" s="184"/>
      <c r="AE28" s="184"/>
      <c r="AF28" s="184">
        <v>8960.4</v>
      </c>
      <c r="AG28" s="184">
        <v>9856.44</v>
      </c>
      <c r="AH28" s="184">
        <v>10752.48</v>
      </c>
      <c r="AI28" s="184"/>
      <c r="AJ28" s="184"/>
    </row>
    <row r="29" s="174" customFormat="1" customHeight="1" spans="1:173">
      <c r="A29" s="184">
        <v>26</v>
      </c>
      <c r="B29" s="7">
        <v>710</v>
      </c>
      <c r="C29" s="184" t="s">
        <v>46</v>
      </c>
      <c r="D29" s="184" t="s">
        <v>38</v>
      </c>
      <c r="E29" s="8">
        <v>2</v>
      </c>
      <c r="F29" s="9">
        <v>3</v>
      </c>
      <c r="G29" s="9">
        <v>4</v>
      </c>
      <c r="H29" s="185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9"/>
      <c r="S29" s="208"/>
      <c r="T29" s="184">
        <v>329.4</v>
      </c>
      <c r="U29" s="184">
        <v>362.34</v>
      </c>
      <c r="V29" s="184">
        <v>395.28</v>
      </c>
      <c r="W29" s="184"/>
      <c r="X29" s="184"/>
      <c r="Y29" s="210">
        <f>VLOOKUP(B:B,[1]查询时间段分门店销售明细!$B$1:$X$65536,23,0)</f>
        <v>2723.4</v>
      </c>
      <c r="Z29" s="184"/>
      <c r="AA29" s="184">
        <v>858.24</v>
      </c>
      <c r="AB29" s="184">
        <v>944.064</v>
      </c>
      <c r="AC29" s="184">
        <v>1029.888</v>
      </c>
      <c r="AD29" s="184"/>
      <c r="AE29" s="184"/>
      <c r="AF29" s="184">
        <v>5038.2</v>
      </c>
      <c r="AG29" s="184">
        <v>5542.02</v>
      </c>
      <c r="AH29" s="184">
        <v>6045.84</v>
      </c>
      <c r="AI29" s="184"/>
      <c r="AJ29" s="18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4" customFormat="1" customHeight="1" spans="1:173">
      <c r="A30" s="184">
        <v>27</v>
      </c>
      <c r="B30" s="7">
        <v>713</v>
      </c>
      <c r="C30" s="184" t="s">
        <v>47</v>
      </c>
      <c r="D30" s="184" t="s">
        <v>38</v>
      </c>
      <c r="E30" s="8">
        <v>1</v>
      </c>
      <c r="F30" s="9">
        <v>2</v>
      </c>
      <c r="G30" s="9">
        <v>3</v>
      </c>
      <c r="H30" s="185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9"/>
      <c r="S30" s="208"/>
      <c r="T30" s="184">
        <v>202.5</v>
      </c>
      <c r="U30" s="184">
        <v>222.75</v>
      </c>
      <c r="V30" s="184">
        <v>243</v>
      </c>
      <c r="W30" s="184"/>
      <c r="X30" s="184"/>
      <c r="Y30" s="210">
        <f>VLOOKUP(B:B,[1]查询时间段分门店销售明细!$B$1:$X$65536,23,0)</f>
        <v>2225</v>
      </c>
      <c r="Z30" s="184"/>
      <c r="AA30" s="184">
        <v>591.84</v>
      </c>
      <c r="AB30" s="184">
        <v>651.024</v>
      </c>
      <c r="AC30" s="184">
        <v>710.208</v>
      </c>
      <c r="AD30" s="184"/>
      <c r="AE30" s="184"/>
      <c r="AF30" s="184">
        <v>8478</v>
      </c>
      <c r="AG30" s="184">
        <v>9325.8</v>
      </c>
      <c r="AH30" s="184">
        <v>10173.6</v>
      </c>
      <c r="AI30" s="184"/>
      <c r="AJ30" s="18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4" customFormat="1" customHeight="1" spans="1:173">
      <c r="A31" s="184">
        <v>28</v>
      </c>
      <c r="B31" s="7">
        <v>738</v>
      </c>
      <c r="C31" s="184" t="s">
        <v>48</v>
      </c>
      <c r="D31" s="184" t="s">
        <v>38</v>
      </c>
      <c r="E31" s="8">
        <v>2</v>
      </c>
      <c r="F31" s="9">
        <v>3</v>
      </c>
      <c r="G31" s="9">
        <v>4</v>
      </c>
      <c r="H31" s="185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9"/>
      <c r="S31" s="208"/>
      <c r="T31" s="184">
        <v>269.1</v>
      </c>
      <c r="U31" s="184">
        <v>296.01</v>
      </c>
      <c r="V31" s="184">
        <v>322.92</v>
      </c>
      <c r="W31" s="184"/>
      <c r="X31" s="184"/>
      <c r="Y31" s="210">
        <f>VLOOKUP(B:B,[1]查询时间段分门店销售明细!$B$1:$X$65536,23,0)</f>
        <v>3221.17</v>
      </c>
      <c r="Z31" s="184"/>
      <c r="AA31" s="184">
        <v>1026.72</v>
      </c>
      <c r="AB31" s="184">
        <v>1129.392</v>
      </c>
      <c r="AC31" s="184">
        <v>1232.064</v>
      </c>
      <c r="AD31" s="184"/>
      <c r="AE31" s="184"/>
      <c r="AF31" s="184">
        <v>10304.1</v>
      </c>
      <c r="AG31" s="184">
        <v>11334.51</v>
      </c>
      <c r="AH31" s="184">
        <v>12364.92</v>
      </c>
      <c r="AI31" s="184"/>
      <c r="AJ31" s="18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4" customFormat="1" customHeight="1" spans="1:201">
      <c r="A32" s="184">
        <v>29</v>
      </c>
      <c r="B32" s="7">
        <v>329</v>
      </c>
      <c r="C32" s="184" t="s">
        <v>49</v>
      </c>
      <c r="D32" s="184" t="s">
        <v>38</v>
      </c>
      <c r="E32" s="8">
        <v>3</v>
      </c>
      <c r="F32" s="9">
        <v>4</v>
      </c>
      <c r="G32" s="9">
        <v>5</v>
      </c>
      <c r="H32" s="185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9"/>
      <c r="S32" s="208"/>
      <c r="T32" s="184">
        <v>441</v>
      </c>
      <c r="U32" s="184">
        <v>485.1</v>
      </c>
      <c r="V32" s="184">
        <v>529.2</v>
      </c>
      <c r="W32" s="184"/>
      <c r="X32" s="184"/>
      <c r="Y32" s="210">
        <f>VLOOKUP(B:B,[1]查询时间段分门店销售明细!$B$1:$X$65536,23,0)</f>
        <v>4641.54</v>
      </c>
      <c r="Z32" s="184"/>
      <c r="AA32" s="184">
        <v>1838.16</v>
      </c>
      <c r="AB32" s="184">
        <v>2021.976</v>
      </c>
      <c r="AC32" s="184">
        <v>2205.792</v>
      </c>
      <c r="AD32" s="184"/>
      <c r="AE32" s="184"/>
      <c r="AF32" s="184">
        <v>28483.2</v>
      </c>
      <c r="AG32" s="184">
        <v>31331.52</v>
      </c>
      <c r="AH32" s="184">
        <v>34179.84</v>
      </c>
      <c r="AI32" s="184"/>
      <c r="AJ32" s="18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4" customFormat="1" customHeight="1" spans="1:173">
      <c r="A33" s="184">
        <v>30</v>
      </c>
      <c r="B33" s="80">
        <v>754</v>
      </c>
      <c r="C33" s="79" t="s">
        <v>50</v>
      </c>
      <c r="D33" s="184" t="s">
        <v>38</v>
      </c>
      <c r="E33" s="8">
        <v>2</v>
      </c>
      <c r="F33" s="9">
        <v>3</v>
      </c>
      <c r="G33" s="9">
        <v>4</v>
      </c>
      <c r="H33" s="185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9"/>
      <c r="S33" s="208"/>
      <c r="T33" s="184">
        <v>287.1</v>
      </c>
      <c r="U33" s="184">
        <v>315.81</v>
      </c>
      <c r="V33" s="184">
        <v>344.52</v>
      </c>
      <c r="W33" s="184"/>
      <c r="X33" s="184"/>
      <c r="Y33" s="210">
        <v>2000</v>
      </c>
      <c r="Z33" s="184"/>
      <c r="AA33" s="184">
        <v>1000.08</v>
      </c>
      <c r="AB33" s="184">
        <v>1100.088</v>
      </c>
      <c r="AC33" s="184">
        <v>1200.096</v>
      </c>
      <c r="AD33" s="184"/>
      <c r="AE33" s="184"/>
      <c r="AF33" s="184">
        <v>7475.34096</v>
      </c>
      <c r="AG33" s="184">
        <v>8222.875056</v>
      </c>
      <c r="AH33" s="184">
        <v>8970.409152</v>
      </c>
      <c r="AI33" s="184"/>
      <c r="AJ33" s="18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4" customFormat="1" ht="12.95" customHeight="1" spans="1:173">
      <c r="A34" s="184">
        <v>31</v>
      </c>
      <c r="B34" s="80">
        <v>755</v>
      </c>
      <c r="C34" s="79" t="s">
        <v>51</v>
      </c>
      <c r="D34" s="184" t="s">
        <v>38</v>
      </c>
      <c r="E34" s="8">
        <v>1</v>
      </c>
      <c r="F34" s="9">
        <v>2</v>
      </c>
      <c r="G34" s="9">
        <v>3</v>
      </c>
      <c r="H34" s="185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9"/>
      <c r="S34" s="208"/>
      <c r="T34" s="184">
        <v>175.5</v>
      </c>
      <c r="U34" s="184">
        <v>193.05</v>
      </c>
      <c r="V34" s="184">
        <v>210.6</v>
      </c>
      <c r="W34" s="184"/>
      <c r="X34" s="184"/>
      <c r="Y34" s="210">
        <v>800</v>
      </c>
      <c r="Z34" s="184"/>
      <c r="AA34" s="184">
        <v>396.72</v>
      </c>
      <c r="AB34" s="184">
        <v>436.392</v>
      </c>
      <c r="AC34" s="184">
        <v>476.064</v>
      </c>
      <c r="AD34" s="184"/>
      <c r="AE34" s="184"/>
      <c r="AF34" s="184">
        <v>6262.2</v>
      </c>
      <c r="AG34" s="184">
        <v>6888.42</v>
      </c>
      <c r="AH34" s="184">
        <v>7514.64</v>
      </c>
      <c r="AI34" s="184"/>
      <c r="AJ34" s="18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4" customFormat="1" ht="12.95" customHeight="1" spans="1:173">
      <c r="A35" s="184">
        <v>32</v>
      </c>
      <c r="B35" s="80">
        <v>101453</v>
      </c>
      <c r="C35" s="79" t="s">
        <v>52</v>
      </c>
      <c r="D35" s="184" t="s">
        <v>38</v>
      </c>
      <c r="E35" s="8">
        <v>1</v>
      </c>
      <c r="F35" s="9">
        <v>2</v>
      </c>
      <c r="G35" s="9">
        <v>3</v>
      </c>
      <c r="H35" s="185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9"/>
      <c r="S35" s="208"/>
      <c r="T35" s="184">
        <v>263.25</v>
      </c>
      <c r="U35" s="184">
        <v>289.575</v>
      </c>
      <c r="V35" s="184">
        <v>315.9</v>
      </c>
      <c r="W35" s="184"/>
      <c r="X35" s="184"/>
      <c r="Y35" s="210">
        <v>1200</v>
      </c>
      <c r="Z35" s="184"/>
      <c r="AA35" s="184">
        <v>595.08</v>
      </c>
      <c r="AB35" s="184">
        <v>654.588</v>
      </c>
      <c r="AC35" s="184">
        <v>714.096</v>
      </c>
      <c r="AD35" s="184"/>
      <c r="AE35" s="184"/>
      <c r="AF35" s="184">
        <v>9393.3</v>
      </c>
      <c r="AG35" s="184">
        <v>10332.63</v>
      </c>
      <c r="AH35" s="184">
        <v>11271.96</v>
      </c>
      <c r="AI35" s="184"/>
      <c r="AJ35" s="18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38</v>
      </c>
      <c r="E36" s="196">
        <f>SUM(E21:E35)</f>
        <v>34</v>
      </c>
      <c r="F36" s="196">
        <f>SUM(F21:F35)</f>
        <v>49</v>
      </c>
      <c r="G36" s="196">
        <f>SUM(G21:G35)</f>
        <v>64</v>
      </c>
      <c r="H36" s="196">
        <f t="shared" ref="H36:AJ36" si="1">SUM(H21:H35)</f>
        <v>0</v>
      </c>
      <c r="I36" s="196">
        <f t="shared" si="1"/>
        <v>0</v>
      </c>
      <c r="J36" s="196">
        <f t="shared" si="1"/>
        <v>31087.5</v>
      </c>
      <c r="K36" s="196">
        <f t="shared" si="1"/>
        <v>34196.25</v>
      </c>
      <c r="L36" s="196">
        <f t="shared" si="1"/>
        <v>37305</v>
      </c>
      <c r="M36" s="196">
        <f t="shared" si="1"/>
        <v>0</v>
      </c>
      <c r="N36" s="196">
        <f t="shared" si="1"/>
        <v>0</v>
      </c>
      <c r="O36" s="196">
        <f t="shared" si="1"/>
        <v>935</v>
      </c>
      <c r="P36" s="196">
        <f t="shared" si="1"/>
        <v>1031</v>
      </c>
      <c r="Q36" s="196">
        <f t="shared" si="1"/>
        <v>1122</v>
      </c>
      <c r="R36" s="196">
        <f t="shared" si="1"/>
        <v>0</v>
      </c>
      <c r="S36" s="196">
        <f t="shared" si="1"/>
        <v>0</v>
      </c>
      <c r="T36" s="196">
        <f t="shared" si="1"/>
        <v>5465.25</v>
      </c>
      <c r="U36" s="196">
        <f t="shared" si="1"/>
        <v>6011.775</v>
      </c>
      <c r="V36" s="196">
        <f t="shared" si="1"/>
        <v>6558.3</v>
      </c>
      <c r="W36" s="196">
        <f t="shared" si="1"/>
        <v>0</v>
      </c>
      <c r="X36" s="196">
        <f t="shared" si="1"/>
        <v>0</v>
      </c>
      <c r="Y36" s="196">
        <f t="shared" si="1"/>
        <v>67522.07</v>
      </c>
      <c r="Z36" s="196">
        <f t="shared" si="1"/>
        <v>0</v>
      </c>
      <c r="AA36" s="196">
        <f t="shared" si="1"/>
        <v>17264.52</v>
      </c>
      <c r="AB36" s="196">
        <f t="shared" si="1"/>
        <v>18990.972</v>
      </c>
      <c r="AC36" s="196">
        <f t="shared" si="1"/>
        <v>20717.424</v>
      </c>
      <c r="AD36" s="196">
        <f t="shared" si="1"/>
        <v>0</v>
      </c>
      <c r="AE36" s="196">
        <f t="shared" si="1"/>
        <v>0</v>
      </c>
      <c r="AF36" s="196">
        <f t="shared" si="1"/>
        <v>188224.14096</v>
      </c>
      <c r="AG36" s="196">
        <f t="shared" si="1"/>
        <v>207046.555056</v>
      </c>
      <c r="AH36" s="216">
        <f t="shared" si="1"/>
        <v>225868.969152</v>
      </c>
      <c r="AI36" s="196">
        <f t="shared" si="1"/>
        <v>0</v>
      </c>
      <c r="AJ36" s="196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84" t="s">
        <v>53</v>
      </c>
      <c r="D37" s="184" t="s">
        <v>54</v>
      </c>
      <c r="E37" s="8">
        <v>4</v>
      </c>
      <c r="F37" s="9">
        <v>5</v>
      </c>
      <c r="G37" s="9">
        <v>6</v>
      </c>
      <c r="H37" s="185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9"/>
      <c r="S37" s="208"/>
      <c r="T37" s="184">
        <v>657.9</v>
      </c>
      <c r="U37" s="184">
        <v>723.69</v>
      </c>
      <c r="V37" s="184">
        <v>789.48</v>
      </c>
      <c r="W37" s="184"/>
      <c r="X37" s="184"/>
      <c r="Y37" s="210">
        <f>VLOOKUP(B:B,[1]查询时间段分门店销售明细!$B$1:$X$65536,23,0)</f>
        <v>4856.38</v>
      </c>
      <c r="Z37" s="184"/>
      <c r="AA37" s="184">
        <v>2029.68</v>
      </c>
      <c r="AB37" s="184">
        <v>2232.648</v>
      </c>
      <c r="AC37" s="184">
        <v>2435.616</v>
      </c>
      <c r="AD37" s="184"/>
      <c r="AE37" s="184"/>
      <c r="AF37" s="184">
        <v>21113.1</v>
      </c>
      <c r="AG37" s="184">
        <v>23224.41</v>
      </c>
      <c r="AH37" s="184">
        <v>25335.72</v>
      </c>
      <c r="AI37" s="184"/>
      <c r="AJ37" s="184"/>
      <c r="AK37" s="174"/>
      <c r="AL37" s="174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4"/>
      <c r="BD37" s="174"/>
      <c r="BE37" s="174"/>
      <c r="BF37" s="174"/>
      <c r="BG37" s="174"/>
      <c r="BH37" s="174"/>
      <c r="BI37" s="174"/>
      <c r="BJ37" s="174"/>
      <c r="BK37" s="174"/>
      <c r="BL37" s="174"/>
      <c r="BM37" s="174"/>
      <c r="BN37" s="174"/>
      <c r="BO37" s="174"/>
      <c r="BP37" s="174"/>
      <c r="BQ37" s="174"/>
      <c r="BR37" s="174"/>
      <c r="BS37" s="174"/>
      <c r="BT37" s="174"/>
      <c r="BU37" s="174"/>
      <c r="BV37" s="174"/>
      <c r="BW37" s="174"/>
      <c r="BX37" s="174"/>
      <c r="BY37" s="174"/>
      <c r="BZ37" s="174"/>
      <c r="CA37" s="174"/>
      <c r="CB37" s="174"/>
      <c r="CC37" s="174"/>
      <c r="CD37" s="174"/>
      <c r="CE37" s="174"/>
      <c r="CF37" s="174"/>
      <c r="CG37" s="174"/>
      <c r="CH37" s="174"/>
      <c r="CI37" s="174"/>
      <c r="CJ37" s="174"/>
      <c r="CK37" s="174"/>
      <c r="CL37" s="174"/>
      <c r="CM37" s="174"/>
      <c r="CN37" s="174"/>
      <c r="CO37" s="174"/>
      <c r="CP37" s="174"/>
      <c r="CQ37" s="174"/>
      <c r="CR37" s="174"/>
      <c r="CS37" s="174"/>
      <c r="CT37" s="174"/>
      <c r="CU37" s="174"/>
      <c r="CV37" s="174"/>
      <c r="CW37" s="174"/>
      <c r="CX37" s="174"/>
      <c r="CY37" s="174"/>
      <c r="CZ37" s="174"/>
      <c r="DA37" s="174"/>
      <c r="DB37" s="174"/>
      <c r="DC37" s="174"/>
      <c r="DD37" s="174"/>
      <c r="DE37" s="174"/>
      <c r="DF37" s="174"/>
      <c r="DG37" s="174"/>
      <c r="DH37" s="174"/>
      <c r="DI37" s="174"/>
      <c r="DJ37" s="174"/>
      <c r="DK37" s="174"/>
      <c r="DL37" s="174"/>
      <c r="DM37" s="174"/>
      <c r="DN37" s="174"/>
      <c r="DO37" s="174"/>
      <c r="DP37" s="174"/>
      <c r="DQ37" s="174"/>
      <c r="DR37" s="174"/>
      <c r="DS37" s="174"/>
      <c r="DT37" s="174"/>
      <c r="DU37" s="174"/>
      <c r="DV37" s="174"/>
      <c r="DW37" s="17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84" t="s">
        <v>55</v>
      </c>
      <c r="D38" s="184" t="s">
        <v>54</v>
      </c>
      <c r="E38" s="8">
        <v>3</v>
      </c>
      <c r="F38" s="9">
        <v>4</v>
      </c>
      <c r="G38" s="9">
        <v>5</v>
      </c>
      <c r="H38" s="185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9"/>
      <c r="S38" s="208"/>
      <c r="T38" s="7">
        <v>828</v>
      </c>
      <c r="U38" s="7">
        <v>910.8</v>
      </c>
      <c r="V38" s="7">
        <v>993.6</v>
      </c>
      <c r="W38" s="7"/>
      <c r="X38" s="7"/>
      <c r="Y38" s="210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84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84" t="s">
        <v>56</v>
      </c>
      <c r="D39" s="184" t="s">
        <v>54</v>
      </c>
      <c r="E39" s="8">
        <v>3</v>
      </c>
      <c r="F39" s="9">
        <v>4</v>
      </c>
      <c r="G39" s="9">
        <v>5</v>
      </c>
      <c r="H39" s="185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9"/>
      <c r="S39" s="208"/>
      <c r="T39" s="184">
        <v>518.4</v>
      </c>
      <c r="U39" s="184">
        <v>570.24</v>
      </c>
      <c r="V39" s="184">
        <v>622.08</v>
      </c>
      <c r="W39" s="184"/>
      <c r="X39" s="184"/>
      <c r="Y39" s="210">
        <f>VLOOKUP(B:B,[1]查询时间段分门店销售明细!$B$1:$X$65536,23,0)</f>
        <v>4569.95</v>
      </c>
      <c r="Z39" s="184"/>
      <c r="AA39" s="184">
        <v>1460.16</v>
      </c>
      <c r="AB39" s="184">
        <v>1606.176</v>
      </c>
      <c r="AC39" s="184">
        <v>1752.192</v>
      </c>
      <c r="AD39" s="184"/>
      <c r="AE39" s="184"/>
      <c r="AF39" s="184">
        <v>8979.3</v>
      </c>
      <c r="AG39" s="184">
        <v>9877.23</v>
      </c>
      <c r="AH39" s="184">
        <v>10775.16</v>
      </c>
      <c r="AI39" s="184"/>
      <c r="AJ39" s="184"/>
      <c r="AK39" s="174"/>
      <c r="AL39" s="174"/>
      <c r="AM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174"/>
      <c r="BD39" s="174"/>
      <c r="BE39" s="174"/>
      <c r="BF39" s="174"/>
      <c r="BG39" s="174"/>
      <c r="BH39" s="174"/>
      <c r="BI39" s="174"/>
      <c r="BJ39" s="174"/>
      <c r="BK39" s="174"/>
      <c r="BL39" s="174"/>
      <c r="BM39" s="174"/>
      <c r="BN39" s="174"/>
      <c r="BO39" s="174"/>
      <c r="BP39" s="174"/>
      <c r="BQ39" s="174"/>
      <c r="BR39" s="174"/>
      <c r="BS39" s="174"/>
      <c r="BT39" s="174"/>
      <c r="BU39" s="174"/>
      <c r="BV39" s="174"/>
      <c r="BW39" s="174"/>
      <c r="BX39" s="174"/>
      <c r="BY39" s="174"/>
      <c r="BZ39" s="174"/>
      <c r="CA39" s="174"/>
      <c r="CB39" s="174"/>
      <c r="CC39" s="174"/>
      <c r="CD39" s="174"/>
      <c r="CE39" s="174"/>
      <c r="CF39" s="174"/>
      <c r="CG39" s="174"/>
      <c r="CH39" s="174"/>
      <c r="CI39" s="174"/>
      <c r="CJ39" s="174"/>
      <c r="CK39" s="174"/>
      <c r="CL39" s="174"/>
      <c r="CM39" s="174"/>
      <c r="CN39" s="174"/>
      <c r="CO39" s="174"/>
      <c r="CP39" s="174"/>
      <c r="CQ39" s="174"/>
      <c r="CR39" s="174"/>
      <c r="CS39" s="174"/>
      <c r="CT39" s="174"/>
      <c r="CU39" s="174"/>
      <c r="CV39" s="174"/>
      <c r="CW39" s="174"/>
      <c r="CX39" s="174"/>
      <c r="CY39" s="174"/>
      <c r="CZ39" s="174"/>
      <c r="DA39" s="174"/>
      <c r="DB39" s="174"/>
      <c r="DC39" s="174"/>
      <c r="DD39" s="174"/>
      <c r="DE39" s="174"/>
      <c r="DF39" s="174"/>
      <c r="DG39" s="174"/>
      <c r="DH39" s="174"/>
      <c r="DI39" s="174"/>
      <c r="DJ39" s="174"/>
      <c r="DK39" s="174"/>
      <c r="DL39" s="174"/>
      <c r="DM39" s="174"/>
      <c r="DN39" s="174"/>
      <c r="DO39" s="174"/>
      <c r="DP39" s="174"/>
      <c r="DQ39" s="174"/>
      <c r="DR39" s="174"/>
      <c r="DS39" s="174"/>
      <c r="DT39" s="174"/>
      <c r="DU39" s="174"/>
      <c r="DV39" s="174"/>
      <c r="DW39" s="17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84" t="s">
        <v>57</v>
      </c>
      <c r="D40" s="184" t="s">
        <v>54</v>
      </c>
      <c r="E40" s="8">
        <v>2</v>
      </c>
      <c r="F40" s="9">
        <v>3</v>
      </c>
      <c r="G40" s="9">
        <v>4</v>
      </c>
      <c r="H40" s="185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9"/>
      <c r="S40" s="208"/>
      <c r="T40" s="7">
        <v>641.7</v>
      </c>
      <c r="U40" s="7">
        <v>705.87</v>
      </c>
      <c r="V40" s="7">
        <v>770.04</v>
      </c>
      <c r="W40" s="7"/>
      <c r="X40" s="7"/>
      <c r="Y40" s="210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84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84" t="s">
        <v>58</v>
      </c>
      <c r="D41" s="184" t="s">
        <v>54</v>
      </c>
      <c r="E41" s="8">
        <v>2</v>
      </c>
      <c r="F41" s="9">
        <v>3</v>
      </c>
      <c r="G41" s="9">
        <v>4</v>
      </c>
      <c r="H41" s="185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9"/>
      <c r="S41" s="208"/>
      <c r="T41" s="7">
        <v>483.3</v>
      </c>
      <c r="U41" s="7">
        <v>531.63</v>
      </c>
      <c r="V41" s="7">
        <v>579.96</v>
      </c>
      <c r="W41" s="7"/>
      <c r="X41" s="7"/>
      <c r="Y41" s="210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84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84" t="s">
        <v>59</v>
      </c>
      <c r="D42" s="184" t="s">
        <v>54</v>
      </c>
      <c r="E42" s="8">
        <v>2</v>
      </c>
      <c r="F42" s="9">
        <v>3</v>
      </c>
      <c r="G42" s="9">
        <v>4</v>
      </c>
      <c r="H42" s="185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9"/>
      <c r="S42" s="208"/>
      <c r="T42" s="7">
        <v>714.6</v>
      </c>
      <c r="U42" s="7">
        <v>786.06</v>
      </c>
      <c r="V42" s="7">
        <v>857.52</v>
      </c>
      <c r="W42" s="7"/>
      <c r="X42" s="7"/>
      <c r="Y42" s="210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84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84" t="s">
        <v>60</v>
      </c>
      <c r="D43" s="184" t="s">
        <v>54</v>
      </c>
      <c r="E43" s="8">
        <v>1</v>
      </c>
      <c r="F43" s="9">
        <v>2</v>
      </c>
      <c r="G43" s="9">
        <v>3</v>
      </c>
      <c r="H43" s="185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9"/>
      <c r="S43" s="208"/>
      <c r="T43" s="7">
        <v>282.6</v>
      </c>
      <c r="U43" s="7">
        <v>310.86</v>
      </c>
      <c r="V43" s="7">
        <v>339.12</v>
      </c>
      <c r="W43" s="7"/>
      <c r="X43" s="7"/>
      <c r="Y43" s="210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84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84" t="s">
        <v>61</v>
      </c>
      <c r="D44" s="184" t="s">
        <v>54</v>
      </c>
      <c r="E44" s="8">
        <v>2</v>
      </c>
      <c r="F44" s="9">
        <v>3</v>
      </c>
      <c r="G44" s="9">
        <v>4</v>
      </c>
      <c r="H44" s="185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9"/>
      <c r="S44" s="208"/>
      <c r="T44" s="7">
        <v>234.9</v>
      </c>
      <c r="U44" s="7">
        <v>258.39</v>
      </c>
      <c r="V44" s="7">
        <v>281.88</v>
      </c>
      <c r="W44" s="7"/>
      <c r="X44" s="7"/>
      <c r="Y44" s="210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84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84" t="s">
        <v>62</v>
      </c>
      <c r="D45" s="184" t="s">
        <v>54</v>
      </c>
      <c r="E45" s="8">
        <v>2</v>
      </c>
      <c r="F45" s="9">
        <v>3</v>
      </c>
      <c r="G45" s="9">
        <v>4</v>
      </c>
      <c r="H45" s="185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9"/>
      <c r="S45" s="208"/>
      <c r="T45" s="7">
        <v>351</v>
      </c>
      <c r="U45" s="7">
        <v>386.1</v>
      </c>
      <c r="V45" s="7">
        <v>421.2</v>
      </c>
      <c r="W45" s="7"/>
      <c r="X45" s="7"/>
      <c r="Y45" s="210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84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84" t="s">
        <v>63</v>
      </c>
      <c r="D46" s="184" t="s">
        <v>54</v>
      </c>
      <c r="E46" s="8">
        <v>5</v>
      </c>
      <c r="F46" s="9">
        <v>6</v>
      </c>
      <c r="G46" s="9">
        <v>7</v>
      </c>
      <c r="H46" s="185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9"/>
      <c r="S46" s="208"/>
      <c r="T46" s="184">
        <v>1757.7</v>
      </c>
      <c r="U46" s="184">
        <v>1933.47</v>
      </c>
      <c r="V46" s="184">
        <v>2109.24</v>
      </c>
      <c r="W46" s="184"/>
      <c r="X46" s="184"/>
      <c r="Y46" s="210">
        <f>VLOOKUP(B:B,[1]查询时间段分门店销售明细!$B$1:$X$65536,23,0)</f>
        <v>22023.86</v>
      </c>
      <c r="Z46" s="184"/>
      <c r="AA46" s="184">
        <v>6292.08</v>
      </c>
      <c r="AB46" s="184">
        <v>6921.288</v>
      </c>
      <c r="AC46" s="184">
        <v>7550.496</v>
      </c>
      <c r="AD46" s="184"/>
      <c r="AE46" s="184"/>
      <c r="AF46" s="184">
        <v>52536.6</v>
      </c>
      <c r="AG46" s="184">
        <v>57790.26</v>
      </c>
      <c r="AH46" s="184">
        <v>63043.92</v>
      </c>
      <c r="AI46" s="184"/>
      <c r="AJ46" s="18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4"/>
      <c r="BE46" s="174"/>
      <c r="BF46" s="174"/>
      <c r="BG46" s="174"/>
      <c r="BH46" s="174"/>
      <c r="BI46" s="174"/>
      <c r="BJ46" s="174"/>
      <c r="BK46" s="174"/>
      <c r="BL46" s="174"/>
      <c r="BM46" s="174"/>
      <c r="BN46" s="174"/>
      <c r="BO46" s="174"/>
      <c r="BP46" s="174"/>
      <c r="BQ46" s="174"/>
      <c r="BR46" s="174"/>
      <c r="BS46" s="174"/>
      <c r="BT46" s="174"/>
      <c r="BU46" s="174"/>
      <c r="BV46" s="174"/>
      <c r="BW46" s="174"/>
      <c r="BX46" s="174"/>
      <c r="BY46" s="174"/>
      <c r="BZ46" s="174"/>
      <c r="CA46" s="174"/>
      <c r="CB46" s="174"/>
      <c r="CC46" s="174"/>
      <c r="CD46" s="174"/>
      <c r="CE46" s="174"/>
      <c r="CF46" s="174"/>
      <c r="CG46" s="174"/>
      <c r="CH46" s="174"/>
      <c r="CI46" s="174"/>
      <c r="CJ46" s="174"/>
      <c r="CK46" s="174"/>
      <c r="CL46" s="174"/>
      <c r="CM46" s="174"/>
      <c r="CN46" s="174"/>
      <c r="CO46" s="174"/>
      <c r="CP46" s="174"/>
      <c r="CQ46" s="174"/>
      <c r="CR46" s="174"/>
      <c r="CS46" s="174"/>
      <c r="CT46" s="174"/>
      <c r="CU46" s="174"/>
      <c r="CV46" s="174"/>
      <c r="CW46" s="174"/>
      <c r="CX46" s="174"/>
      <c r="CY46" s="174"/>
      <c r="CZ46" s="174"/>
      <c r="DA46" s="174"/>
      <c r="DB46" s="174"/>
      <c r="DC46" s="174"/>
      <c r="DD46" s="174"/>
      <c r="DE46" s="174"/>
      <c r="DF46" s="174"/>
      <c r="DG46" s="174"/>
      <c r="DH46" s="174"/>
      <c r="DI46" s="174"/>
      <c r="DJ46" s="174"/>
      <c r="DK46" s="174"/>
      <c r="DL46" s="174"/>
      <c r="DM46" s="174"/>
      <c r="DN46" s="174"/>
      <c r="DO46" s="174"/>
      <c r="DP46" s="174"/>
      <c r="DQ46" s="174"/>
      <c r="DR46" s="174"/>
      <c r="DS46" s="174"/>
      <c r="DT46" s="174"/>
      <c r="DU46" s="174"/>
      <c r="DV46" s="174"/>
      <c r="DW46" s="17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84" t="s">
        <v>64</v>
      </c>
      <c r="D47" s="184" t="s">
        <v>54</v>
      </c>
      <c r="E47" s="8">
        <v>3</v>
      </c>
      <c r="F47" s="9">
        <v>4</v>
      </c>
      <c r="G47" s="9">
        <v>5</v>
      </c>
      <c r="H47" s="185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9"/>
      <c r="S47" s="208"/>
      <c r="T47" s="184">
        <v>472.5</v>
      </c>
      <c r="U47" s="184">
        <v>519.75</v>
      </c>
      <c r="V47" s="184">
        <v>567</v>
      </c>
      <c r="W47" s="184"/>
      <c r="X47" s="184"/>
      <c r="Y47" s="210">
        <f>VLOOKUP(B:B,[1]查询时间段分门店销售明细!$B$1:$X$65536,23,0)</f>
        <v>5259.81</v>
      </c>
      <c r="Z47" s="184"/>
      <c r="AA47" s="184">
        <v>1800.72</v>
      </c>
      <c r="AB47" s="184">
        <v>1980.792</v>
      </c>
      <c r="AC47" s="184">
        <v>2160.864</v>
      </c>
      <c r="AD47" s="184"/>
      <c r="AE47" s="184"/>
      <c r="AF47" s="184">
        <v>14518.8</v>
      </c>
      <c r="AG47" s="184">
        <v>15970.68</v>
      </c>
      <c r="AH47" s="184">
        <v>17422.56</v>
      </c>
      <c r="AI47" s="184"/>
      <c r="AJ47" s="18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 s="174"/>
      <c r="BE47" s="174"/>
      <c r="BF47" s="174"/>
      <c r="BG47" s="174"/>
      <c r="BH47" s="174"/>
      <c r="BI47" s="174"/>
      <c r="BJ47" s="174"/>
      <c r="BK47" s="174"/>
      <c r="BL47" s="174"/>
      <c r="BM47" s="174"/>
      <c r="BN47" s="174"/>
      <c r="BO47" s="174"/>
      <c r="BP47" s="174"/>
      <c r="BQ47" s="174"/>
      <c r="BR47" s="174"/>
      <c r="BS47" s="174"/>
      <c r="BT47" s="174"/>
      <c r="BU47" s="174"/>
      <c r="BV47" s="174"/>
      <c r="BW47" s="174"/>
      <c r="BX47" s="174"/>
      <c r="BY47" s="174"/>
      <c r="BZ47" s="174"/>
      <c r="CA47" s="174"/>
      <c r="CB47" s="174"/>
      <c r="CC47" s="174"/>
      <c r="CD47" s="174"/>
      <c r="CE47" s="174"/>
      <c r="CF47" s="174"/>
      <c r="CG47" s="174"/>
      <c r="CH47" s="174"/>
      <c r="CI47" s="174"/>
      <c r="CJ47" s="174"/>
      <c r="CK47" s="174"/>
      <c r="CL47" s="174"/>
      <c r="CM47" s="174"/>
      <c r="CN47" s="174"/>
      <c r="CO47" s="174"/>
      <c r="CP47" s="174"/>
      <c r="CQ47" s="174"/>
      <c r="CR47" s="174"/>
      <c r="CS47" s="174"/>
      <c r="CT47" s="174"/>
      <c r="CU47" s="174"/>
      <c r="CV47" s="174"/>
      <c r="CW47" s="174"/>
      <c r="CX47" s="174"/>
      <c r="CY47" s="174"/>
      <c r="CZ47" s="174"/>
      <c r="DA47" s="174"/>
      <c r="DB47" s="174"/>
      <c r="DC47" s="174"/>
      <c r="DD47" s="174"/>
      <c r="DE47" s="174"/>
      <c r="DF47" s="174"/>
      <c r="DG47" s="174"/>
      <c r="DH47" s="174"/>
      <c r="DI47" s="174"/>
      <c r="DJ47" s="174"/>
      <c r="DK47" s="174"/>
      <c r="DL47" s="174"/>
      <c r="DM47" s="174"/>
      <c r="DN47" s="174"/>
      <c r="DO47" s="174"/>
      <c r="DP47" s="174"/>
      <c r="DQ47" s="174"/>
      <c r="DR47" s="174"/>
      <c r="DS47" s="174"/>
      <c r="DT47" s="174"/>
      <c r="DU47" s="174"/>
      <c r="DV47" s="174"/>
      <c r="DW47" s="17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84" t="s">
        <v>65</v>
      </c>
      <c r="D48" s="184" t="s">
        <v>54</v>
      </c>
      <c r="E48" s="8">
        <v>2</v>
      </c>
      <c r="F48" s="9">
        <v>3</v>
      </c>
      <c r="G48" s="9">
        <v>4</v>
      </c>
      <c r="H48" s="185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9"/>
      <c r="S48" s="208"/>
      <c r="T48" s="7">
        <v>502.2</v>
      </c>
      <c r="U48" s="7">
        <v>552.42</v>
      </c>
      <c r="V48" s="7">
        <v>602.64</v>
      </c>
      <c r="W48" s="7"/>
      <c r="X48" s="7"/>
      <c r="Y48" s="210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84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84" t="s">
        <v>66</v>
      </c>
      <c r="D49" s="184" t="s">
        <v>54</v>
      </c>
      <c r="E49" s="8">
        <v>2</v>
      </c>
      <c r="F49" s="9">
        <v>3</v>
      </c>
      <c r="G49" s="9">
        <v>4</v>
      </c>
      <c r="H49" s="185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9"/>
      <c r="S49" s="208"/>
      <c r="T49" s="7">
        <v>643.5</v>
      </c>
      <c r="U49" s="7">
        <v>707.85</v>
      </c>
      <c r="V49" s="7">
        <v>772.2</v>
      </c>
      <c r="W49" s="7"/>
      <c r="X49" s="7"/>
      <c r="Y49" s="210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84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84" t="s">
        <v>67</v>
      </c>
      <c r="D50" s="184" t="s">
        <v>54</v>
      </c>
      <c r="E50" s="8">
        <v>3</v>
      </c>
      <c r="F50" s="9">
        <v>4</v>
      </c>
      <c r="G50" s="9">
        <v>5</v>
      </c>
      <c r="H50" s="185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9"/>
      <c r="S50" s="208"/>
      <c r="T50" s="184">
        <v>832.5</v>
      </c>
      <c r="U50" s="184">
        <v>915.75</v>
      </c>
      <c r="V50" s="184">
        <v>999</v>
      </c>
      <c r="W50" s="184"/>
      <c r="X50" s="184"/>
      <c r="Y50" s="210">
        <f>VLOOKUP(B:B,[1]查询时间段分门店销售明细!$B$1:$X$65536,23,0)</f>
        <v>9297.99</v>
      </c>
      <c r="Z50" s="184"/>
      <c r="AA50" s="184">
        <v>3181.68</v>
      </c>
      <c r="AB50" s="184">
        <v>3499.848</v>
      </c>
      <c r="AC50" s="184">
        <v>3818.016</v>
      </c>
      <c r="AD50" s="184"/>
      <c r="AE50" s="184"/>
      <c r="AF50" s="184">
        <v>15926.4</v>
      </c>
      <c r="AG50" s="184">
        <v>17519.04</v>
      </c>
      <c r="AH50" s="184">
        <v>19111.68</v>
      </c>
      <c r="AI50" s="184"/>
      <c r="AJ50" s="18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4"/>
      <c r="BR50" s="174"/>
      <c r="BS50" s="174"/>
      <c r="BT50" s="174"/>
      <c r="BU50" s="174"/>
      <c r="BV50" s="174"/>
      <c r="BW50" s="174"/>
      <c r="BX50" s="174"/>
      <c r="BY50" s="174"/>
      <c r="BZ50" s="174"/>
      <c r="CA50" s="174"/>
      <c r="CB50" s="174"/>
      <c r="CC50" s="174"/>
      <c r="CD50" s="174"/>
      <c r="CE50" s="174"/>
      <c r="CF50" s="174"/>
      <c r="CG50" s="174"/>
      <c r="CH50" s="174"/>
      <c r="CI50" s="174"/>
      <c r="CJ50" s="174"/>
      <c r="CK50" s="174"/>
      <c r="CL50" s="174"/>
      <c r="CM50" s="174"/>
      <c r="CN50" s="174"/>
      <c r="CO50" s="174"/>
      <c r="CP50" s="174"/>
      <c r="CQ50" s="174"/>
      <c r="CR50" s="174"/>
      <c r="CS50" s="174"/>
      <c r="CT50" s="174"/>
      <c r="CU50" s="174"/>
      <c r="CV50" s="174"/>
      <c r="CW50" s="174"/>
      <c r="CX50" s="174"/>
      <c r="CY50" s="174"/>
      <c r="CZ50" s="174"/>
      <c r="DA50" s="174"/>
      <c r="DB50" s="174"/>
      <c r="DC50" s="174"/>
      <c r="DD50" s="174"/>
      <c r="DE50" s="174"/>
      <c r="DF50" s="174"/>
      <c r="DG50" s="174"/>
      <c r="DH50" s="174"/>
      <c r="DI50" s="174"/>
      <c r="DJ50" s="174"/>
      <c r="DK50" s="174"/>
      <c r="DL50" s="174"/>
      <c r="DM50" s="174"/>
      <c r="DN50" s="174"/>
      <c r="DO50" s="174"/>
      <c r="DP50" s="174"/>
      <c r="DQ50" s="174"/>
      <c r="DR50" s="174"/>
      <c r="DS50" s="174"/>
      <c r="DT50" s="174"/>
      <c r="DU50" s="174"/>
      <c r="DV50" s="174"/>
      <c r="DW50" s="17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84" t="s">
        <v>68</v>
      </c>
      <c r="D51" s="184" t="s">
        <v>54</v>
      </c>
      <c r="E51" s="8">
        <v>2</v>
      </c>
      <c r="F51" s="9">
        <v>3</v>
      </c>
      <c r="G51" s="9">
        <v>4</v>
      </c>
      <c r="H51" s="185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9"/>
      <c r="S51" s="208"/>
      <c r="T51" s="7">
        <v>703.8</v>
      </c>
      <c r="U51" s="7">
        <v>774.18</v>
      </c>
      <c r="V51" s="7">
        <v>844.56</v>
      </c>
      <c r="W51" s="7"/>
      <c r="X51" s="7"/>
      <c r="Y51" s="210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84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84" t="s">
        <v>69</v>
      </c>
      <c r="D52" s="184" t="s">
        <v>54</v>
      </c>
      <c r="E52" s="8">
        <v>3</v>
      </c>
      <c r="F52" s="9">
        <v>4</v>
      </c>
      <c r="G52" s="9">
        <v>5</v>
      </c>
      <c r="H52" s="185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9"/>
      <c r="S52" s="208"/>
      <c r="T52" s="184">
        <v>540.9</v>
      </c>
      <c r="U52" s="184">
        <v>594.99</v>
      </c>
      <c r="V52" s="184">
        <v>649.08</v>
      </c>
      <c r="W52" s="184"/>
      <c r="X52" s="184"/>
      <c r="Y52" s="210">
        <f>VLOOKUP(B:B,[1]查询时间段分门店销售明细!$B$1:$X$65536,23,0)</f>
        <v>21052.41</v>
      </c>
      <c r="Z52" s="184"/>
      <c r="AA52" s="184">
        <v>1992.96</v>
      </c>
      <c r="AB52" s="184">
        <v>2192.256</v>
      </c>
      <c r="AC52" s="184">
        <v>2391.552</v>
      </c>
      <c r="AD52" s="184"/>
      <c r="AE52" s="184"/>
      <c r="AF52" s="184">
        <v>11927.7</v>
      </c>
      <c r="AG52" s="184">
        <v>13120.47</v>
      </c>
      <c r="AH52" s="184">
        <v>14313.24</v>
      </c>
      <c r="AI52" s="184"/>
      <c r="AJ52" s="184"/>
      <c r="AK52" s="174"/>
      <c r="AL52" s="174"/>
      <c r="AM52" s="174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4"/>
      <c r="BQ52" s="174"/>
      <c r="BR52" s="174"/>
      <c r="BS52" s="174"/>
      <c r="BT52" s="174"/>
      <c r="BU52" s="174"/>
      <c r="BV52" s="174"/>
      <c r="BW52" s="174"/>
      <c r="BX52" s="174"/>
      <c r="BY52" s="174"/>
      <c r="BZ52" s="174"/>
      <c r="CA52" s="174"/>
      <c r="CB52" s="174"/>
      <c r="CC52" s="174"/>
      <c r="CD52" s="174"/>
      <c r="CE52" s="174"/>
      <c r="CF52" s="174"/>
      <c r="CG52" s="174"/>
      <c r="CH52" s="174"/>
      <c r="CI52" s="174"/>
      <c r="CJ52" s="174"/>
      <c r="CK52" s="174"/>
      <c r="CL52" s="174"/>
      <c r="CM52" s="174"/>
      <c r="CN52" s="174"/>
      <c r="CO52" s="174"/>
      <c r="CP52" s="174"/>
      <c r="CQ52" s="174"/>
      <c r="CR52" s="174"/>
      <c r="CS52" s="174"/>
      <c r="CT52" s="174"/>
      <c r="CU52" s="174"/>
      <c r="CV52" s="174"/>
      <c r="CW52" s="174"/>
      <c r="CX52" s="174"/>
      <c r="CY52" s="174"/>
      <c r="CZ52" s="174"/>
      <c r="DA52" s="174"/>
      <c r="DB52" s="174"/>
      <c r="DC52" s="174"/>
      <c r="DD52" s="174"/>
      <c r="DE52" s="174"/>
      <c r="DF52" s="174"/>
      <c r="DG52" s="174"/>
      <c r="DH52" s="174"/>
      <c r="DI52" s="174"/>
      <c r="DJ52" s="174"/>
      <c r="DK52" s="174"/>
      <c r="DL52" s="174"/>
      <c r="DM52" s="174"/>
      <c r="DN52" s="174"/>
      <c r="DO52" s="174"/>
      <c r="DP52" s="174"/>
      <c r="DQ52" s="174"/>
      <c r="DR52" s="174"/>
      <c r="DS52" s="174"/>
      <c r="DT52" s="174"/>
      <c r="DU52" s="174"/>
      <c r="DV52" s="174"/>
      <c r="DW52" s="17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84" t="s">
        <v>70</v>
      </c>
      <c r="D53" s="184" t="s">
        <v>54</v>
      </c>
      <c r="E53" s="197">
        <v>0</v>
      </c>
      <c r="F53" s="189">
        <v>0</v>
      </c>
      <c r="G53" s="189">
        <v>0</v>
      </c>
      <c r="H53" s="185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9"/>
      <c r="S53" s="208"/>
      <c r="T53" s="184">
        <v>0</v>
      </c>
      <c r="U53" s="184">
        <v>0</v>
      </c>
      <c r="V53" s="184">
        <v>0</v>
      </c>
      <c r="W53" s="184"/>
      <c r="X53" s="184"/>
      <c r="Y53" s="210"/>
      <c r="Z53" s="184"/>
      <c r="AA53" s="184">
        <v>0</v>
      </c>
      <c r="AB53" s="184">
        <v>0</v>
      </c>
      <c r="AC53" s="184">
        <v>0</v>
      </c>
      <c r="AD53" s="184"/>
      <c r="AE53" s="184"/>
      <c r="AF53" s="184">
        <v>0</v>
      </c>
      <c r="AG53" s="184">
        <v>0</v>
      </c>
      <c r="AH53" s="184">
        <v>0</v>
      </c>
      <c r="AI53" s="184"/>
      <c r="AJ53" s="184"/>
      <c r="AK53" s="174"/>
      <c r="AL53" s="174"/>
      <c r="AM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4"/>
      <c r="BQ53" s="174"/>
      <c r="BR53" s="174"/>
      <c r="BS53" s="174"/>
      <c r="BT53" s="174"/>
      <c r="BU53" s="174"/>
      <c r="BV53" s="174"/>
      <c r="BW53" s="174"/>
      <c r="BX53" s="174"/>
      <c r="BY53" s="174"/>
      <c r="BZ53" s="174"/>
      <c r="CA53" s="174"/>
      <c r="CB53" s="174"/>
      <c r="CC53" s="174"/>
      <c r="CD53" s="174"/>
      <c r="CE53" s="174"/>
      <c r="CF53" s="174"/>
      <c r="CG53" s="174"/>
      <c r="CH53" s="174"/>
      <c r="CI53" s="174"/>
      <c r="CJ53" s="174"/>
      <c r="CK53" s="174"/>
      <c r="CL53" s="174"/>
      <c r="CM53" s="174"/>
      <c r="CN53" s="174"/>
      <c r="CO53" s="174"/>
      <c r="CP53" s="174"/>
      <c r="CQ53" s="174"/>
      <c r="CR53" s="174"/>
      <c r="CS53" s="174"/>
      <c r="CT53" s="174"/>
      <c r="CU53" s="174"/>
      <c r="CV53" s="174"/>
      <c r="CW53" s="174"/>
      <c r="CX53" s="174"/>
      <c r="CY53" s="174"/>
      <c r="CZ53" s="174"/>
      <c r="DA53" s="174"/>
      <c r="DB53" s="174"/>
      <c r="DC53" s="174"/>
      <c r="DD53" s="174"/>
      <c r="DE53" s="174"/>
      <c r="DF53" s="174"/>
      <c r="DG53" s="174"/>
      <c r="DH53" s="174"/>
      <c r="DI53" s="174"/>
      <c r="DJ53" s="174"/>
      <c r="DK53" s="174"/>
      <c r="DL53" s="174"/>
      <c r="DM53" s="174"/>
      <c r="DN53" s="174"/>
      <c r="DO53" s="174"/>
      <c r="DP53" s="174"/>
      <c r="DQ53" s="174"/>
      <c r="DR53" s="174"/>
      <c r="DS53" s="174"/>
      <c r="DT53" s="174"/>
      <c r="DU53" s="174"/>
      <c r="DV53" s="174"/>
      <c r="DW53" s="17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84" t="s">
        <v>71</v>
      </c>
      <c r="D54" s="184" t="s">
        <v>54</v>
      </c>
      <c r="E54" s="197">
        <v>0</v>
      </c>
      <c r="F54" s="189">
        <v>0</v>
      </c>
      <c r="G54" s="189">
        <v>0</v>
      </c>
      <c r="H54" s="185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9"/>
      <c r="S54" s="208"/>
      <c r="T54" s="184">
        <v>0</v>
      </c>
      <c r="U54" s="184">
        <v>0</v>
      </c>
      <c r="V54" s="184">
        <v>0</v>
      </c>
      <c r="W54" s="184"/>
      <c r="X54" s="184"/>
      <c r="Y54" s="210"/>
      <c r="Z54" s="184"/>
      <c r="AA54" s="184">
        <v>0</v>
      </c>
      <c r="AB54" s="184">
        <v>0</v>
      </c>
      <c r="AC54" s="184">
        <v>0</v>
      </c>
      <c r="AD54" s="184"/>
      <c r="AE54" s="184"/>
      <c r="AF54" s="184">
        <v>0</v>
      </c>
      <c r="AG54" s="184">
        <v>0</v>
      </c>
      <c r="AH54" s="184">
        <v>0</v>
      </c>
      <c r="AI54" s="184"/>
      <c r="AJ54" s="18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4"/>
      <c r="BR54" s="174"/>
      <c r="BS54" s="174"/>
      <c r="BT54" s="174"/>
      <c r="BU54" s="174"/>
      <c r="BV54" s="174"/>
      <c r="BW54" s="174"/>
      <c r="BX54" s="174"/>
      <c r="BY54" s="174"/>
      <c r="BZ54" s="174"/>
      <c r="CA54" s="174"/>
      <c r="CB54" s="174"/>
      <c r="CC54" s="174"/>
      <c r="CD54" s="174"/>
      <c r="CE54" s="174"/>
      <c r="CF54" s="174"/>
      <c r="CG54" s="174"/>
      <c r="CH54" s="174"/>
      <c r="CI54" s="174"/>
      <c r="CJ54" s="174"/>
      <c r="CK54" s="174"/>
      <c r="CL54" s="174"/>
      <c r="CM54" s="174"/>
      <c r="CN54" s="174"/>
      <c r="CO54" s="174"/>
      <c r="CP54" s="174"/>
      <c r="CQ54" s="174"/>
      <c r="CR54" s="174"/>
      <c r="CS54" s="174"/>
      <c r="CT54" s="174"/>
      <c r="CU54" s="174"/>
      <c r="CV54" s="174"/>
      <c r="CW54" s="174"/>
      <c r="CX54" s="174"/>
      <c r="CY54" s="174"/>
      <c r="CZ54" s="174"/>
      <c r="DA54" s="174"/>
      <c r="DB54" s="174"/>
      <c r="DC54" s="174"/>
      <c r="DD54" s="174"/>
      <c r="DE54" s="174"/>
      <c r="DF54" s="174"/>
      <c r="DG54" s="174"/>
      <c r="DH54" s="174"/>
      <c r="DI54" s="174"/>
      <c r="DJ54" s="174"/>
      <c r="DK54" s="174"/>
      <c r="DL54" s="174"/>
      <c r="DM54" s="174"/>
      <c r="DN54" s="174"/>
      <c r="DO54" s="174"/>
      <c r="DP54" s="174"/>
      <c r="DQ54" s="174"/>
      <c r="DR54" s="174"/>
      <c r="DS54" s="174"/>
      <c r="DT54" s="174"/>
      <c r="DU54" s="174"/>
      <c r="DV54" s="174"/>
      <c r="DW54" s="17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4" customFormat="1" customHeight="1" spans="1:142">
      <c r="A55" s="184">
        <v>51</v>
      </c>
      <c r="B55" s="7">
        <v>102935</v>
      </c>
      <c r="C55" s="184" t="s">
        <v>72</v>
      </c>
      <c r="D55" s="184" t="s">
        <v>54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84"/>
      <c r="U55" s="184"/>
      <c r="V55" s="184"/>
      <c r="W55" s="184"/>
      <c r="X55" s="184"/>
      <c r="Y55" s="210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54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4" customFormat="1" ht="12.95" customHeight="1" spans="1:36">
      <c r="A57" s="184">
        <v>52</v>
      </c>
      <c r="B57" s="7">
        <v>545</v>
      </c>
      <c r="C57" s="184" t="s">
        <v>73</v>
      </c>
      <c r="D57" s="184" t="s">
        <v>19</v>
      </c>
      <c r="E57" s="8">
        <v>1</v>
      </c>
      <c r="F57" s="9">
        <v>2</v>
      </c>
      <c r="G57" s="9">
        <v>3</v>
      </c>
      <c r="H57" s="185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9"/>
      <c r="S57" s="208"/>
      <c r="T57" s="184">
        <v>284.4</v>
      </c>
      <c r="U57" s="184">
        <v>312.84</v>
      </c>
      <c r="V57" s="184">
        <v>341.28</v>
      </c>
      <c r="W57" s="184"/>
      <c r="X57" s="184"/>
      <c r="Y57" s="210">
        <f>VLOOKUP(B:B,[1]查询时间段分门店销售明细!$B$1:$X$65536,23,0)</f>
        <v>3996.16</v>
      </c>
      <c r="Z57" s="184"/>
      <c r="AA57" s="184">
        <v>770.4</v>
      </c>
      <c r="AB57" s="184">
        <v>847.44</v>
      </c>
      <c r="AC57" s="184">
        <v>924.48</v>
      </c>
      <c r="AD57" s="184"/>
      <c r="AE57" s="184"/>
      <c r="AF57" s="184">
        <v>5892.3</v>
      </c>
      <c r="AG57" s="184">
        <v>6481.53</v>
      </c>
      <c r="AH57" s="184">
        <v>7070.76</v>
      </c>
      <c r="AI57" s="184"/>
      <c r="AJ57" s="184"/>
    </row>
    <row r="58" s="174" customFormat="1" ht="13.05" customHeight="1" spans="1:201">
      <c r="A58" s="184">
        <v>53</v>
      </c>
      <c r="B58" s="7">
        <v>598</v>
      </c>
      <c r="C58" s="184" t="s">
        <v>74</v>
      </c>
      <c r="D58" s="184" t="s">
        <v>19</v>
      </c>
      <c r="E58" s="8">
        <v>2</v>
      </c>
      <c r="F58" s="9">
        <v>3</v>
      </c>
      <c r="G58" s="9">
        <v>4</v>
      </c>
      <c r="H58" s="185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9"/>
      <c r="S58" s="208"/>
      <c r="T58" s="184">
        <v>590.4</v>
      </c>
      <c r="U58" s="184">
        <v>649.44</v>
      </c>
      <c r="V58" s="184">
        <v>708.48</v>
      </c>
      <c r="W58" s="184"/>
      <c r="X58" s="184"/>
      <c r="Y58" s="210">
        <f>VLOOKUP(B:B,[1]查询时间段分门店销售明细!$B$1:$X$65536,23,0)</f>
        <v>7058.94</v>
      </c>
      <c r="Z58" s="184"/>
      <c r="AA58" s="184">
        <v>1491.84</v>
      </c>
      <c r="AB58" s="184">
        <v>1641.024</v>
      </c>
      <c r="AC58" s="184">
        <v>1790.208</v>
      </c>
      <c r="AD58" s="184"/>
      <c r="AE58" s="184"/>
      <c r="AF58" s="184">
        <v>17755.2</v>
      </c>
      <c r="AG58" s="184">
        <v>19530.72</v>
      </c>
      <c r="AH58" s="184">
        <v>21306.24</v>
      </c>
      <c r="AI58" s="184"/>
      <c r="AJ58" s="18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4" customFormat="1" ht="13.05" customHeight="1" spans="1:201">
      <c r="A59" s="184">
        <v>54</v>
      </c>
      <c r="B59" s="7">
        <v>707</v>
      </c>
      <c r="C59" s="184" t="s">
        <v>75</v>
      </c>
      <c r="D59" s="184" t="s">
        <v>19</v>
      </c>
      <c r="E59" s="9">
        <v>4</v>
      </c>
      <c r="F59" s="9">
        <v>5</v>
      </c>
      <c r="G59" s="9">
        <v>6</v>
      </c>
      <c r="H59" s="185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9"/>
      <c r="S59" s="208"/>
      <c r="T59" s="184">
        <v>890.1</v>
      </c>
      <c r="U59" s="184">
        <v>979.11</v>
      </c>
      <c r="V59" s="184">
        <v>1068.12</v>
      </c>
      <c r="W59" s="184"/>
      <c r="X59" s="184"/>
      <c r="Y59" s="210">
        <f>VLOOKUP(B:B,[1]查询时间段分门店销售明细!$B$1:$X$65536,23,0)</f>
        <v>8663.43</v>
      </c>
      <c r="Z59" s="184"/>
      <c r="AA59" s="184">
        <v>2566.08</v>
      </c>
      <c r="AB59" s="184">
        <v>2822.688</v>
      </c>
      <c r="AC59" s="184">
        <v>3079.296</v>
      </c>
      <c r="AD59" s="184"/>
      <c r="AE59" s="184"/>
      <c r="AF59" s="184">
        <v>21058.2</v>
      </c>
      <c r="AG59" s="184">
        <v>23164.02</v>
      </c>
      <c r="AH59" s="184">
        <v>25269.84</v>
      </c>
      <c r="AI59" s="184"/>
      <c r="AJ59" s="18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4" customFormat="1" ht="13.05" customHeight="1" spans="1:201">
      <c r="A60" s="184">
        <v>55</v>
      </c>
      <c r="B60" s="7">
        <v>712</v>
      </c>
      <c r="C60" s="184" t="s">
        <v>76</v>
      </c>
      <c r="D60" s="184" t="s">
        <v>19</v>
      </c>
      <c r="E60" s="8">
        <v>4</v>
      </c>
      <c r="F60" s="9">
        <v>5</v>
      </c>
      <c r="G60" s="9">
        <v>6</v>
      </c>
      <c r="H60" s="185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9"/>
      <c r="S60" s="208"/>
      <c r="T60" s="184">
        <v>981.9</v>
      </c>
      <c r="U60" s="184">
        <v>1080.09</v>
      </c>
      <c r="V60" s="184">
        <v>1178.28</v>
      </c>
      <c r="W60" s="184"/>
      <c r="X60" s="184"/>
      <c r="Y60" s="210">
        <f>VLOOKUP(B:B,[1]查询时间段分门店销售明细!$B$1:$X$65536,23,0)</f>
        <v>16619.1</v>
      </c>
      <c r="Z60" s="184"/>
      <c r="AA60" s="184">
        <v>3008.16</v>
      </c>
      <c r="AB60" s="184">
        <v>3308.976</v>
      </c>
      <c r="AC60" s="184">
        <v>3609.792</v>
      </c>
      <c r="AD60" s="184"/>
      <c r="AE60" s="184"/>
      <c r="AF60" s="184">
        <v>30089.7</v>
      </c>
      <c r="AG60" s="184">
        <v>33098.67</v>
      </c>
      <c r="AH60" s="184">
        <v>36107.64</v>
      </c>
      <c r="AI60" s="184"/>
      <c r="AJ60" s="18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4" customFormat="1" ht="13.05" customHeight="1" spans="1:173">
      <c r="A61" s="184">
        <v>56</v>
      </c>
      <c r="B61" s="7">
        <v>724</v>
      </c>
      <c r="C61" s="184" t="s">
        <v>77</v>
      </c>
      <c r="D61" s="184" t="s">
        <v>19</v>
      </c>
      <c r="E61" s="9">
        <v>3</v>
      </c>
      <c r="F61" s="9">
        <v>4</v>
      </c>
      <c r="G61" s="9">
        <v>5</v>
      </c>
      <c r="H61" s="185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9"/>
      <c r="S61" s="208"/>
      <c r="T61" s="184">
        <v>828</v>
      </c>
      <c r="U61" s="184">
        <v>910.8</v>
      </c>
      <c r="V61" s="184">
        <v>993.6</v>
      </c>
      <c r="W61" s="184"/>
      <c r="X61" s="184"/>
      <c r="Y61" s="210">
        <f>VLOOKUP(B:B,[1]查询时间段分门店销售明细!$B$1:$X$65536,23,0)</f>
        <v>6023.44</v>
      </c>
      <c r="Z61" s="184"/>
      <c r="AA61" s="184">
        <v>2306.16</v>
      </c>
      <c r="AB61" s="184">
        <v>2536.776</v>
      </c>
      <c r="AC61" s="184">
        <v>2767.392</v>
      </c>
      <c r="AD61" s="184"/>
      <c r="AE61" s="184"/>
      <c r="AF61" s="184">
        <v>18337.5</v>
      </c>
      <c r="AG61" s="184">
        <v>20171.25</v>
      </c>
      <c r="AH61" s="184">
        <v>22005</v>
      </c>
      <c r="AI61" s="184"/>
      <c r="AJ61" s="18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4" customFormat="1" ht="13.2" customHeight="1" spans="1:173">
      <c r="A62" s="184">
        <v>57</v>
      </c>
      <c r="B62" s="200">
        <v>740</v>
      </c>
      <c r="C62" s="201" t="s">
        <v>78</v>
      </c>
      <c r="D62" s="201" t="s">
        <v>19</v>
      </c>
      <c r="E62" s="9">
        <v>1</v>
      </c>
      <c r="F62" s="9">
        <v>2</v>
      </c>
      <c r="G62" s="9">
        <v>3</v>
      </c>
      <c r="H62" s="185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9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10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4" customFormat="1" ht="13.05" customHeight="1" spans="1:36">
      <c r="A63" s="184">
        <v>58</v>
      </c>
      <c r="B63" s="7">
        <v>743</v>
      </c>
      <c r="C63" s="184" t="s">
        <v>79</v>
      </c>
      <c r="D63" s="184" t="s">
        <v>19</v>
      </c>
      <c r="E63" s="9">
        <v>1</v>
      </c>
      <c r="F63" s="9">
        <v>2</v>
      </c>
      <c r="G63" s="9">
        <v>3</v>
      </c>
      <c r="H63" s="185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9"/>
      <c r="S63" s="208"/>
      <c r="T63" s="184">
        <v>367.2</v>
      </c>
      <c r="U63" s="184">
        <v>403.92</v>
      </c>
      <c r="V63" s="184">
        <v>440.64</v>
      </c>
      <c r="W63" s="184"/>
      <c r="X63" s="184"/>
      <c r="Y63" s="210">
        <f>VLOOKUP(B:B,[1]查询时间段分门店销售明细!$B$1:$X$65536,23,0)</f>
        <v>4315</v>
      </c>
      <c r="Z63" s="184"/>
      <c r="AA63" s="184">
        <v>1030.32</v>
      </c>
      <c r="AB63" s="184">
        <v>1133.352</v>
      </c>
      <c r="AC63" s="184">
        <v>1236.384</v>
      </c>
      <c r="AD63" s="184"/>
      <c r="AE63" s="184"/>
      <c r="AF63" s="184">
        <v>8591.4</v>
      </c>
      <c r="AG63" s="184">
        <v>9450.54</v>
      </c>
      <c r="AH63" s="184">
        <v>10309.68</v>
      </c>
      <c r="AI63" s="184"/>
      <c r="AJ63" s="184"/>
    </row>
    <row r="64" s="174" customFormat="1" ht="12.95" customHeight="1" spans="1:201">
      <c r="A64" s="184">
        <v>59</v>
      </c>
      <c r="B64" s="7">
        <v>377</v>
      </c>
      <c r="C64" s="184" t="s">
        <v>80</v>
      </c>
      <c r="D64" s="184" t="s">
        <v>19</v>
      </c>
      <c r="E64" s="9">
        <v>3</v>
      </c>
      <c r="F64" s="9">
        <v>4</v>
      </c>
      <c r="G64" s="9">
        <v>5</v>
      </c>
      <c r="H64" s="185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9"/>
      <c r="S64" s="208"/>
      <c r="T64" s="184">
        <v>653.4</v>
      </c>
      <c r="U64" s="184">
        <v>718.74</v>
      </c>
      <c r="V64" s="184">
        <v>784.08</v>
      </c>
      <c r="W64" s="184"/>
      <c r="X64" s="184"/>
      <c r="Y64" s="210">
        <f>VLOOKUP(B:B,[1]查询时间段分门店销售明细!$B$1:$X$65536,23,0)</f>
        <v>7778.6</v>
      </c>
      <c r="Z64" s="184"/>
      <c r="AA64" s="184">
        <v>1895.76</v>
      </c>
      <c r="AB64" s="184">
        <v>2085.336</v>
      </c>
      <c r="AC64" s="184">
        <v>2274.912</v>
      </c>
      <c r="AD64" s="184"/>
      <c r="AE64" s="184"/>
      <c r="AF64" s="184">
        <v>15975.9</v>
      </c>
      <c r="AG64" s="184">
        <v>17573.49</v>
      </c>
      <c r="AH64" s="184">
        <v>19171.08</v>
      </c>
      <c r="AI64" s="184"/>
      <c r="AJ64" s="18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4" customFormat="1" ht="13.5" spans="1:201">
      <c r="A65" s="184">
        <v>60</v>
      </c>
      <c r="B65" s="222">
        <v>387</v>
      </c>
      <c r="C65" s="223" t="s">
        <v>81</v>
      </c>
      <c r="D65" s="223" t="s">
        <v>19</v>
      </c>
      <c r="E65" s="9">
        <v>4</v>
      </c>
      <c r="F65" s="9">
        <v>5</v>
      </c>
      <c r="G65" s="9">
        <v>6</v>
      </c>
      <c r="H65" s="185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9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10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4" customFormat="1" ht="13.05" customHeight="1" spans="1:201">
      <c r="A66" s="184">
        <v>61</v>
      </c>
      <c r="B66" s="7">
        <v>399</v>
      </c>
      <c r="C66" s="184" t="s">
        <v>82</v>
      </c>
      <c r="D66" s="184" t="s">
        <v>19</v>
      </c>
      <c r="E66" s="8">
        <v>2</v>
      </c>
      <c r="F66" s="9">
        <v>3</v>
      </c>
      <c r="G66" s="9">
        <v>4</v>
      </c>
      <c r="H66" s="185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9"/>
      <c r="S66" s="208"/>
      <c r="T66" s="184">
        <v>564.3</v>
      </c>
      <c r="U66" s="184">
        <v>620.73</v>
      </c>
      <c r="V66" s="184">
        <v>677.16</v>
      </c>
      <c r="W66" s="184"/>
      <c r="X66" s="184"/>
      <c r="Y66" s="210">
        <f>VLOOKUP(B:B,[1]查询时间段分门店销售明细!$B$1:$X$65536,23,0)</f>
        <v>4018.59</v>
      </c>
      <c r="Z66" s="184"/>
      <c r="AA66" s="184">
        <v>1876.32</v>
      </c>
      <c r="AB66" s="184">
        <v>2063.952</v>
      </c>
      <c r="AC66" s="184">
        <v>2251.584</v>
      </c>
      <c r="AD66" s="184"/>
      <c r="AE66" s="184"/>
      <c r="AF66" s="184">
        <v>15026.4</v>
      </c>
      <c r="AG66" s="184">
        <v>16529.04</v>
      </c>
      <c r="AH66" s="184">
        <v>18031.68</v>
      </c>
      <c r="AI66" s="184"/>
      <c r="AJ66" s="18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4" customFormat="1" ht="13.05" customHeight="1" spans="1:201">
      <c r="A67" s="184">
        <v>62</v>
      </c>
      <c r="B67" s="7">
        <v>541</v>
      </c>
      <c r="C67" s="184" t="s">
        <v>83</v>
      </c>
      <c r="D67" s="184" t="s">
        <v>19</v>
      </c>
      <c r="E67" s="8">
        <v>3</v>
      </c>
      <c r="F67" s="9">
        <v>4</v>
      </c>
      <c r="G67" s="9">
        <v>5</v>
      </c>
      <c r="H67" s="185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9"/>
      <c r="S67" s="208"/>
      <c r="T67" s="184">
        <v>946.8</v>
      </c>
      <c r="U67" s="184">
        <v>1041.48</v>
      </c>
      <c r="V67" s="184">
        <v>1136.16</v>
      </c>
      <c r="W67" s="184"/>
      <c r="X67" s="184"/>
      <c r="Y67" s="210">
        <f>VLOOKUP(B:B,[1]查询时间段分门店销售明细!$B$1:$X$65536,23,0)</f>
        <v>7214.53</v>
      </c>
      <c r="Z67" s="184"/>
      <c r="AA67" s="184">
        <v>2827.44</v>
      </c>
      <c r="AB67" s="184">
        <v>3110.184</v>
      </c>
      <c r="AC67" s="184">
        <v>3392.928</v>
      </c>
      <c r="AD67" s="184"/>
      <c r="AE67" s="184"/>
      <c r="AF67" s="184">
        <v>25188.3</v>
      </c>
      <c r="AG67" s="184">
        <v>27707.13</v>
      </c>
      <c r="AH67" s="184">
        <v>30225.96</v>
      </c>
      <c r="AI67" s="184"/>
      <c r="AJ67" s="18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4" customFormat="1" ht="13.05" customHeight="1" spans="1:36">
      <c r="A68" s="184">
        <v>63</v>
      </c>
      <c r="B68" s="7">
        <v>571</v>
      </c>
      <c r="C68" s="184" t="s">
        <v>18</v>
      </c>
      <c r="D68" s="184" t="s">
        <v>19</v>
      </c>
      <c r="E68" s="9">
        <v>4</v>
      </c>
      <c r="F68" s="9">
        <v>5</v>
      </c>
      <c r="G68" s="9">
        <v>6</v>
      </c>
      <c r="H68" s="185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9"/>
      <c r="S68" s="208"/>
      <c r="T68" s="184">
        <v>1529.1</v>
      </c>
      <c r="U68" s="184">
        <v>1682.01</v>
      </c>
      <c r="V68" s="184">
        <v>1834.92</v>
      </c>
      <c r="W68" s="184"/>
      <c r="X68" s="184"/>
      <c r="Y68" s="210">
        <f>VLOOKUP(B:B,[1]查询时间段分门店销售明细!$B$1:$X$65536,23,0)</f>
        <v>12464.6</v>
      </c>
      <c r="Z68" s="184"/>
      <c r="AA68" s="184">
        <v>3996.72</v>
      </c>
      <c r="AB68" s="184">
        <v>4396.392</v>
      </c>
      <c r="AC68" s="184">
        <v>4796.064</v>
      </c>
      <c r="AD68" s="184"/>
      <c r="AE68" s="184"/>
      <c r="AF68" s="184">
        <v>36903.6</v>
      </c>
      <c r="AG68" s="184">
        <v>40593.96</v>
      </c>
      <c r="AH68" s="184">
        <v>44284.32</v>
      </c>
      <c r="AI68" s="184"/>
      <c r="AJ68" s="184"/>
    </row>
    <row r="69" s="174" customFormat="1" ht="13.05" customHeight="1" spans="1:36">
      <c r="A69" s="184">
        <v>64</v>
      </c>
      <c r="B69" s="7">
        <v>573</v>
      </c>
      <c r="C69" s="184" t="s">
        <v>84</v>
      </c>
      <c r="D69" s="184" t="s">
        <v>19</v>
      </c>
      <c r="E69" s="8">
        <v>2</v>
      </c>
      <c r="F69" s="9">
        <v>3</v>
      </c>
      <c r="G69" s="9">
        <v>4</v>
      </c>
      <c r="H69" s="185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9"/>
      <c r="S69" s="208"/>
      <c r="T69" s="184">
        <v>441</v>
      </c>
      <c r="U69" s="184">
        <v>485.1</v>
      </c>
      <c r="V69" s="184">
        <v>529.2</v>
      </c>
      <c r="W69" s="184"/>
      <c r="X69" s="184"/>
      <c r="Y69" s="210">
        <f>VLOOKUP(B:B,[1]查询时间段分门店销售明细!$B$1:$X$65536,23,0)</f>
        <v>3021.56</v>
      </c>
      <c r="Z69" s="184"/>
      <c r="AA69" s="184">
        <v>1246.32</v>
      </c>
      <c r="AB69" s="184">
        <v>1370.952</v>
      </c>
      <c r="AC69" s="184">
        <v>1495.584</v>
      </c>
      <c r="AD69" s="184"/>
      <c r="AE69" s="184"/>
      <c r="AF69" s="184">
        <v>11430.9</v>
      </c>
      <c r="AG69" s="184">
        <v>12573.99</v>
      </c>
      <c r="AH69" s="184">
        <v>13717.08</v>
      </c>
      <c r="AI69" s="184"/>
      <c r="AJ69" s="184"/>
    </row>
    <row r="70" s="174" customFormat="1" ht="13.8" customHeight="1" spans="1:173">
      <c r="A70" s="184">
        <v>65</v>
      </c>
      <c r="B70" s="7">
        <v>584</v>
      </c>
      <c r="C70" s="184" t="s">
        <v>85</v>
      </c>
      <c r="D70" s="184" t="s">
        <v>19</v>
      </c>
      <c r="E70" s="9">
        <v>2</v>
      </c>
      <c r="F70" s="9">
        <v>3</v>
      </c>
      <c r="G70" s="9">
        <v>4</v>
      </c>
      <c r="H70" s="185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9"/>
      <c r="S70" s="208"/>
      <c r="T70" s="184">
        <v>313.2</v>
      </c>
      <c r="U70" s="184">
        <v>344.52</v>
      </c>
      <c r="V70" s="184">
        <v>375.84</v>
      </c>
      <c r="W70" s="184"/>
      <c r="X70" s="184"/>
      <c r="Y70" s="210">
        <f>VLOOKUP(B:B,[1]查询时间段分门店销售明细!$B$1:$X$65536,23,0)</f>
        <v>3610.59</v>
      </c>
      <c r="Z70" s="184"/>
      <c r="AA70" s="184">
        <v>1031.76</v>
      </c>
      <c r="AB70" s="184">
        <v>1134.936</v>
      </c>
      <c r="AC70" s="184">
        <v>1238.112</v>
      </c>
      <c r="AD70" s="184"/>
      <c r="AE70" s="184"/>
      <c r="AF70" s="184">
        <v>6723</v>
      </c>
      <c r="AG70" s="184">
        <v>7395.3</v>
      </c>
      <c r="AH70" s="184">
        <v>8067.6</v>
      </c>
      <c r="AI70" s="184"/>
      <c r="AJ70" s="18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4" customFormat="1" ht="13.05" customHeight="1" spans="1:172">
      <c r="A71" s="184">
        <v>66</v>
      </c>
      <c r="B71" s="7">
        <v>737</v>
      </c>
      <c r="C71" s="184" t="s">
        <v>86</v>
      </c>
      <c r="D71" s="184" t="s">
        <v>19</v>
      </c>
      <c r="E71" s="9">
        <v>2</v>
      </c>
      <c r="F71" s="9">
        <v>3</v>
      </c>
      <c r="G71" s="9">
        <v>4</v>
      </c>
      <c r="H71" s="185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9"/>
      <c r="S71" s="208"/>
      <c r="T71" s="184">
        <v>516.6</v>
      </c>
      <c r="U71" s="184">
        <v>568.26</v>
      </c>
      <c r="V71" s="184">
        <v>619.92</v>
      </c>
      <c r="W71" s="184"/>
      <c r="X71" s="184"/>
      <c r="Y71" s="210">
        <f>VLOOKUP(B:B,[1]查询时间段分门店销售明细!$B$1:$X$65536,23,0)</f>
        <v>5193.2</v>
      </c>
      <c r="Z71" s="184"/>
      <c r="AA71" s="184">
        <v>1427.76</v>
      </c>
      <c r="AB71" s="184">
        <v>1570.536</v>
      </c>
      <c r="AC71" s="184">
        <v>1713.312</v>
      </c>
      <c r="AD71" s="184"/>
      <c r="AE71" s="184"/>
      <c r="AF71" s="184">
        <v>11531.7</v>
      </c>
      <c r="AG71" s="184">
        <v>12684.87</v>
      </c>
      <c r="AH71" s="184">
        <v>13838.04</v>
      </c>
      <c r="AI71" s="184"/>
      <c r="AJ71" s="18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4" customFormat="1" ht="13.05" customHeight="1" spans="1:172">
      <c r="A72" s="184">
        <v>67</v>
      </c>
      <c r="B72" s="7">
        <v>546</v>
      </c>
      <c r="C72" s="184" t="s">
        <v>87</v>
      </c>
      <c r="D72" s="184" t="s">
        <v>19</v>
      </c>
      <c r="E72" s="9">
        <v>2</v>
      </c>
      <c r="F72" s="9">
        <v>3</v>
      </c>
      <c r="G72" s="9">
        <v>4</v>
      </c>
      <c r="H72" s="185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9"/>
      <c r="S72" s="208"/>
      <c r="T72" s="184">
        <v>817.2</v>
      </c>
      <c r="U72" s="184">
        <v>898.92</v>
      </c>
      <c r="V72" s="184">
        <v>980.64</v>
      </c>
      <c r="W72" s="184"/>
      <c r="X72" s="184"/>
      <c r="Y72" s="210">
        <f>VLOOKUP(B:B,[1]查询时间段分门店销售明细!$B$1:$X$65536,23,0)</f>
        <v>16861.6</v>
      </c>
      <c r="Z72" s="184"/>
      <c r="AA72" s="184">
        <v>2101.68</v>
      </c>
      <c r="AB72" s="184">
        <v>2311.848</v>
      </c>
      <c r="AC72" s="184">
        <v>2522.016</v>
      </c>
      <c r="AD72" s="184"/>
      <c r="AE72" s="184"/>
      <c r="AF72" s="184">
        <v>24993.036</v>
      </c>
      <c r="AG72" s="184">
        <v>27492.3396</v>
      </c>
      <c r="AH72" s="184">
        <v>29991.6432</v>
      </c>
      <c r="AI72" s="184"/>
      <c r="AJ72" s="18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4" customFormat="1" ht="14" customHeight="1" spans="1:201">
      <c r="A73" s="184">
        <v>68</v>
      </c>
      <c r="B73" s="7">
        <v>733</v>
      </c>
      <c r="C73" s="184" t="s">
        <v>88</v>
      </c>
      <c r="D73" s="184" t="s">
        <v>19</v>
      </c>
      <c r="E73" s="9">
        <v>2</v>
      </c>
      <c r="F73" s="9">
        <v>3</v>
      </c>
      <c r="G73" s="9">
        <v>4</v>
      </c>
      <c r="H73" s="185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9"/>
      <c r="S73" s="208"/>
      <c r="T73" s="184">
        <v>295.2</v>
      </c>
      <c r="U73" s="184">
        <v>324.72</v>
      </c>
      <c r="V73" s="184">
        <v>354.24</v>
      </c>
      <c r="W73" s="184"/>
      <c r="X73" s="184"/>
      <c r="Y73" s="210">
        <f>VLOOKUP(B:B,[1]查询时间段分门店销售明细!$B$1:$X$65536,23,0)</f>
        <v>7630.5</v>
      </c>
      <c r="Z73" s="184"/>
      <c r="AA73" s="184">
        <v>989.28</v>
      </c>
      <c r="AB73" s="184">
        <v>1088.208</v>
      </c>
      <c r="AC73" s="184">
        <v>1187.136</v>
      </c>
      <c r="AD73" s="184"/>
      <c r="AE73" s="184"/>
      <c r="AF73" s="184">
        <v>6048.9</v>
      </c>
      <c r="AG73" s="184">
        <v>6653.79</v>
      </c>
      <c r="AH73" s="184">
        <v>7258.68</v>
      </c>
      <c r="AI73" s="184"/>
      <c r="AJ73" s="18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4" customFormat="1" ht="13.05" customHeight="1" spans="1:173">
      <c r="A74" s="184">
        <v>69</v>
      </c>
      <c r="B74" s="79">
        <v>750</v>
      </c>
      <c r="C74" s="79" t="s">
        <v>89</v>
      </c>
      <c r="D74" s="79" t="s">
        <v>19</v>
      </c>
      <c r="E74" s="9">
        <v>6</v>
      </c>
      <c r="F74" s="9">
        <v>7</v>
      </c>
      <c r="G74" s="9">
        <v>8</v>
      </c>
      <c r="H74" s="185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9"/>
      <c r="S74" s="208"/>
      <c r="T74" s="184">
        <v>819</v>
      </c>
      <c r="U74" s="184">
        <v>900.9</v>
      </c>
      <c r="V74" s="184">
        <v>982.8</v>
      </c>
      <c r="W74" s="184"/>
      <c r="X74" s="184"/>
      <c r="Y74" s="210">
        <f>VLOOKUP(B:B,[1]查询时间段分门店销售明细!$B$1:$X$65536,23,0)</f>
        <v>4252.79</v>
      </c>
      <c r="Z74" s="184"/>
      <c r="AA74" s="184">
        <v>2921.6</v>
      </c>
      <c r="AB74" s="184">
        <v>3213.76</v>
      </c>
      <c r="AC74" s="184">
        <v>3505.92</v>
      </c>
      <c r="AD74" s="184"/>
      <c r="AE74" s="184"/>
      <c r="AF74" s="184">
        <v>41004</v>
      </c>
      <c r="AG74" s="184">
        <v>44284.32</v>
      </c>
      <c r="AH74" s="184">
        <v>47827.0656</v>
      </c>
      <c r="AI74" s="184"/>
      <c r="AJ74" s="184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4" customFormat="1" customHeight="1" spans="1:142">
      <c r="A75" s="184">
        <v>70</v>
      </c>
      <c r="B75" s="7">
        <v>753</v>
      </c>
      <c r="C75" s="184" t="s">
        <v>90</v>
      </c>
      <c r="D75" s="79" t="s">
        <v>19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84">
        <v>180</v>
      </c>
      <c r="U75" s="184">
        <v>198</v>
      </c>
      <c r="V75" s="184">
        <v>216</v>
      </c>
      <c r="W75" s="184"/>
      <c r="X75" s="184"/>
      <c r="Y75" s="210">
        <v>1500</v>
      </c>
      <c r="Z75" s="184"/>
      <c r="AA75" s="184">
        <v>501.84</v>
      </c>
      <c r="AB75" s="184">
        <v>552.024</v>
      </c>
      <c r="AC75" s="184">
        <v>602.208</v>
      </c>
      <c r="AD75" s="184"/>
      <c r="AE75" s="184"/>
      <c r="AF75" s="184">
        <v>3281.54976</v>
      </c>
      <c r="AG75" s="184">
        <v>3609.704736</v>
      </c>
      <c r="AH75" s="184">
        <v>3937.859712</v>
      </c>
      <c r="AI75" s="184"/>
      <c r="AJ75" s="184"/>
      <c r="EH75" s="4"/>
      <c r="EI75" s="4"/>
      <c r="EJ75" s="4"/>
      <c r="EK75" s="4"/>
      <c r="EL75" s="4"/>
    </row>
    <row r="76" s="177" customFormat="1" customHeight="1" spans="1:142">
      <c r="A76" s="184">
        <v>71</v>
      </c>
      <c r="B76" s="7">
        <v>103639</v>
      </c>
      <c r="C76" s="184" t="s">
        <v>91</v>
      </c>
      <c r="D76" s="79" t="s">
        <v>19</v>
      </c>
      <c r="E76" s="9"/>
      <c r="F76" s="9"/>
      <c r="G76" s="9"/>
      <c r="H76" s="185"/>
      <c r="I76" s="9"/>
      <c r="J76" s="202"/>
      <c r="K76" s="203"/>
      <c r="L76" s="203"/>
      <c r="M76" s="203"/>
      <c r="N76" s="202"/>
      <c r="O76" s="9"/>
      <c r="P76" s="204"/>
      <c r="Q76" s="204"/>
      <c r="R76" s="189"/>
      <c r="S76" s="208"/>
      <c r="T76" s="184"/>
      <c r="U76" s="184"/>
      <c r="V76" s="184"/>
      <c r="W76" s="184"/>
      <c r="X76" s="184"/>
      <c r="Y76" s="210"/>
      <c r="Z76" s="184"/>
      <c r="AA76" s="184"/>
      <c r="AB76" s="184"/>
      <c r="AC76" s="184"/>
      <c r="AD76" s="184"/>
      <c r="AE76" s="184"/>
      <c r="AF76" s="184"/>
      <c r="AG76" s="184"/>
      <c r="AH76" s="184"/>
      <c r="AI76" s="184"/>
      <c r="AJ76" s="184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174"/>
      <c r="BF76" s="174"/>
      <c r="BG76" s="174"/>
      <c r="BH76" s="174"/>
      <c r="BI76" s="174"/>
      <c r="BJ76" s="174"/>
      <c r="BK76" s="174"/>
      <c r="BL76" s="174"/>
      <c r="BM76" s="174"/>
      <c r="BN76" s="174"/>
      <c r="BO76" s="174"/>
      <c r="BP76" s="174"/>
      <c r="BQ76" s="174"/>
      <c r="BR76" s="174"/>
      <c r="BS76" s="174"/>
      <c r="BT76" s="174"/>
      <c r="BU76" s="174"/>
      <c r="BV76" s="174"/>
      <c r="BW76" s="174"/>
      <c r="BX76" s="174"/>
      <c r="BY76" s="174"/>
      <c r="BZ76" s="174"/>
      <c r="CA76" s="174"/>
      <c r="CB76" s="174"/>
      <c r="CC76" s="174"/>
      <c r="CD76" s="174"/>
      <c r="CE76" s="174"/>
      <c r="CF76" s="174"/>
      <c r="CG76" s="174"/>
      <c r="CH76" s="174"/>
      <c r="CI76" s="174"/>
      <c r="CJ76" s="174"/>
      <c r="CK76" s="174"/>
      <c r="CL76" s="174"/>
      <c r="CM76" s="174"/>
      <c r="CN76" s="174"/>
      <c r="CO76" s="174"/>
      <c r="CP76" s="174"/>
      <c r="CQ76" s="174"/>
      <c r="CR76" s="174"/>
      <c r="CS76" s="174"/>
      <c r="CT76" s="174"/>
      <c r="CU76" s="174"/>
      <c r="CV76" s="174"/>
      <c r="CW76" s="174"/>
      <c r="CX76" s="174"/>
      <c r="CY76" s="174"/>
      <c r="CZ76" s="174"/>
      <c r="DA76" s="174"/>
      <c r="DB76" s="174"/>
      <c r="DC76" s="174"/>
      <c r="DD76" s="174"/>
      <c r="DE76" s="174"/>
      <c r="DF76" s="174"/>
      <c r="DG76" s="174"/>
      <c r="DH76" s="174"/>
      <c r="DI76" s="174"/>
      <c r="DJ76" s="174"/>
      <c r="DK76" s="174"/>
      <c r="DL76" s="174"/>
      <c r="DM76" s="174"/>
      <c r="DN76" s="174"/>
      <c r="DO76" s="174"/>
      <c r="DP76" s="174"/>
      <c r="DQ76" s="174"/>
      <c r="DR76" s="174"/>
      <c r="DS76" s="174"/>
      <c r="DT76" s="174"/>
      <c r="DU76" s="174"/>
      <c r="DV76" s="174"/>
      <c r="DW76" s="174"/>
      <c r="DX76" s="174"/>
      <c r="DY76" s="174"/>
      <c r="DZ76" s="174"/>
      <c r="EA76" s="174"/>
      <c r="EB76" s="174"/>
      <c r="EC76" s="174"/>
      <c r="ED76" s="174"/>
      <c r="EE76" s="174"/>
      <c r="EF76" s="174"/>
      <c r="EG76" s="174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19</v>
      </c>
      <c r="E77" s="196">
        <f>SUM(E57:E76)</f>
        <v>49</v>
      </c>
      <c r="F77" s="196">
        <f t="shared" ref="F77:AJ77" si="3">SUM(F57:F76)</f>
        <v>68</v>
      </c>
      <c r="G77" s="196">
        <f t="shared" si="3"/>
        <v>87</v>
      </c>
      <c r="H77" s="196">
        <f t="shared" si="3"/>
        <v>0</v>
      </c>
      <c r="I77" s="196">
        <f t="shared" si="3"/>
        <v>0</v>
      </c>
      <c r="J77" s="196">
        <f t="shared" si="3"/>
        <v>46455</v>
      </c>
      <c r="K77" s="196">
        <f t="shared" si="3"/>
        <v>51100.5</v>
      </c>
      <c r="L77" s="196">
        <f t="shared" si="3"/>
        <v>55746</v>
      </c>
      <c r="M77" s="196">
        <f t="shared" si="3"/>
        <v>0</v>
      </c>
      <c r="N77" s="196">
        <f t="shared" si="3"/>
        <v>0</v>
      </c>
      <c r="O77" s="196">
        <f t="shared" si="3"/>
        <v>2351</v>
      </c>
      <c r="P77" s="196">
        <f t="shared" si="3"/>
        <v>2586</v>
      </c>
      <c r="Q77" s="196">
        <f t="shared" si="3"/>
        <v>2827</v>
      </c>
      <c r="R77" s="196">
        <f t="shared" si="3"/>
        <v>0</v>
      </c>
      <c r="S77" s="196">
        <f t="shared" si="3"/>
        <v>0</v>
      </c>
      <c r="T77" s="196">
        <f t="shared" si="3"/>
        <v>12372.3</v>
      </c>
      <c r="U77" s="196">
        <f t="shared" si="3"/>
        <v>13609.53</v>
      </c>
      <c r="V77" s="196">
        <f t="shared" si="3"/>
        <v>14846.76</v>
      </c>
      <c r="W77" s="196">
        <f t="shared" si="3"/>
        <v>0</v>
      </c>
      <c r="X77" s="196">
        <f t="shared" si="3"/>
        <v>0</v>
      </c>
      <c r="Y77" s="196">
        <f t="shared" si="3"/>
        <v>131039.85</v>
      </c>
      <c r="Z77" s="196">
        <f t="shared" si="3"/>
        <v>0</v>
      </c>
      <c r="AA77" s="196">
        <f t="shared" si="3"/>
        <v>35933.6</v>
      </c>
      <c r="AB77" s="196">
        <f t="shared" si="3"/>
        <v>39526.96</v>
      </c>
      <c r="AC77" s="196">
        <f t="shared" si="3"/>
        <v>43120.32</v>
      </c>
      <c r="AD77" s="196">
        <f t="shared" si="3"/>
        <v>0</v>
      </c>
      <c r="AE77" s="196">
        <f t="shared" si="3"/>
        <v>0</v>
      </c>
      <c r="AF77" s="196">
        <f t="shared" si="3"/>
        <v>332634.78576</v>
      </c>
      <c r="AG77" s="196">
        <f t="shared" si="3"/>
        <v>365078.184336</v>
      </c>
      <c r="AH77" s="216">
        <f t="shared" si="3"/>
        <v>397784.008512</v>
      </c>
      <c r="AI77" s="196">
        <f t="shared" si="3"/>
        <v>0</v>
      </c>
      <c r="AJ77" s="196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84">
        <v>72</v>
      </c>
      <c r="B78" s="7">
        <v>307</v>
      </c>
      <c r="C78" s="184" t="s">
        <v>92</v>
      </c>
      <c r="D78" s="184" t="s">
        <v>93</v>
      </c>
      <c r="E78" s="9">
        <v>56</v>
      </c>
      <c r="F78" s="9">
        <v>62</v>
      </c>
      <c r="G78" s="9">
        <v>70</v>
      </c>
      <c r="H78" s="185"/>
      <c r="I78" s="9"/>
      <c r="J78" s="197">
        <v>29148</v>
      </c>
      <c r="K78" s="189">
        <f>J78*1.1</f>
        <v>32062.8</v>
      </c>
      <c r="L78" s="189">
        <f>J78*1.2</f>
        <v>34977.6</v>
      </c>
      <c r="M78" s="185"/>
      <c r="N78" s="185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10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9">
        <v>160787.7</v>
      </c>
      <c r="AG78" s="208">
        <f>AF78*1.1</f>
        <v>176866.47</v>
      </c>
      <c r="AH78" s="226">
        <f>AF78*1.2</f>
        <v>192945.24</v>
      </c>
      <c r="AI78" s="189"/>
      <c r="AJ78" s="189"/>
      <c r="AK78" s="174"/>
      <c r="AL78" s="174"/>
      <c r="AM78" s="174"/>
      <c r="AN78" s="174"/>
      <c r="AO78" s="174"/>
      <c r="AP78" s="174"/>
      <c r="AQ78" s="174"/>
      <c r="AR78" s="174"/>
      <c r="AS78" s="174"/>
      <c r="AT78" s="174"/>
      <c r="AU78" s="174"/>
      <c r="AV78" s="174"/>
      <c r="AW78" s="174"/>
      <c r="AX78" s="174"/>
      <c r="AY78" s="174"/>
      <c r="AZ78" s="174"/>
      <c r="BA78" s="174"/>
      <c r="BB78" s="174"/>
      <c r="BC78" s="174"/>
      <c r="BD78" s="174"/>
      <c r="BE78" s="174"/>
      <c r="BF78" s="174"/>
      <c r="BG78" s="174"/>
      <c r="BH78" s="174"/>
      <c r="BI78" s="174"/>
      <c r="BJ78" s="174"/>
      <c r="BK78" s="174"/>
      <c r="BL78" s="174"/>
      <c r="BM78" s="174"/>
      <c r="BN78" s="174"/>
      <c r="BO78" s="174"/>
      <c r="BP78" s="174"/>
      <c r="BQ78" s="174"/>
      <c r="BR78" s="174"/>
      <c r="BS78" s="174"/>
      <c r="BT78" s="174"/>
      <c r="BU78" s="174"/>
      <c r="BV78" s="174"/>
      <c r="BW78" s="174"/>
      <c r="BX78" s="174"/>
      <c r="BY78" s="174"/>
      <c r="BZ78" s="174"/>
      <c r="CA78" s="174"/>
      <c r="CB78" s="174"/>
      <c r="CC78" s="174"/>
      <c r="CD78" s="174"/>
      <c r="CE78" s="174"/>
      <c r="CF78" s="174"/>
      <c r="CG78" s="174"/>
      <c r="CH78" s="174"/>
      <c r="CI78" s="174"/>
      <c r="CJ78" s="174"/>
      <c r="CK78" s="174"/>
      <c r="CL78" s="174"/>
      <c r="CM78" s="174"/>
      <c r="CN78" s="174"/>
      <c r="CO78" s="174"/>
      <c r="CP78" s="174"/>
      <c r="CQ78" s="174"/>
      <c r="CR78" s="174"/>
      <c r="CS78" s="174"/>
      <c r="CT78" s="174"/>
      <c r="CU78" s="174"/>
      <c r="CV78" s="174"/>
      <c r="CW78" s="174"/>
      <c r="CX78" s="174"/>
      <c r="CY78" s="174"/>
      <c r="CZ78" s="174"/>
      <c r="DA78" s="174"/>
      <c r="DB78" s="174"/>
      <c r="DC78" s="174"/>
      <c r="DD78" s="174"/>
      <c r="DE78" s="174"/>
      <c r="DF78" s="174"/>
      <c r="DG78" s="174"/>
      <c r="DH78" s="174"/>
      <c r="DI78" s="174"/>
      <c r="DJ78" s="174"/>
      <c r="DK78" s="174"/>
      <c r="DL78" s="174"/>
      <c r="DM78" s="174"/>
      <c r="DN78" s="174"/>
      <c r="DO78" s="174"/>
      <c r="DP78" s="174"/>
      <c r="DQ78" s="174"/>
      <c r="DR78" s="174"/>
      <c r="DS78" s="174"/>
      <c r="DT78" s="174"/>
      <c r="DU78" s="174"/>
      <c r="DV78" s="174"/>
      <c r="DW78" s="174"/>
      <c r="DX78" s="174"/>
      <c r="DY78" s="174"/>
      <c r="DZ78" s="174"/>
      <c r="EA78" s="174"/>
      <c r="EB78" s="174"/>
      <c r="EC78" s="174"/>
      <c r="ED78" s="174"/>
      <c r="EE78" s="174"/>
      <c r="EF78" s="174"/>
      <c r="EG78" s="174"/>
      <c r="EH78" s="174"/>
      <c r="EI78" s="174"/>
      <c r="EJ78" s="174"/>
      <c r="EK78" s="174"/>
      <c r="EL78" s="174"/>
      <c r="EM78" s="174"/>
      <c r="EN78" s="174"/>
      <c r="EO78" s="174"/>
      <c r="EP78" s="174"/>
      <c r="EQ78" s="174"/>
      <c r="ER78" s="174"/>
      <c r="ES78" s="174"/>
      <c r="ET78" s="174"/>
      <c r="EU78" s="174"/>
      <c r="EV78" s="174"/>
      <c r="EW78" s="174"/>
      <c r="EX78" s="174"/>
      <c r="EY78" s="174"/>
      <c r="EZ78" s="174"/>
      <c r="FA78" s="174"/>
      <c r="FB78" s="174"/>
      <c r="FC78" s="174"/>
      <c r="FD78" s="174"/>
      <c r="FE78" s="174"/>
      <c r="FF78" s="174"/>
      <c r="FG78" s="174"/>
      <c r="FH78" s="174"/>
      <c r="FI78" s="174"/>
      <c r="FJ78" s="174"/>
      <c r="FK78" s="174"/>
      <c r="FL78" s="174"/>
      <c r="FM78" s="174"/>
      <c r="FN78" s="174"/>
      <c r="FO78" s="174"/>
      <c r="FP78" s="174"/>
      <c r="FQ78" s="174"/>
      <c r="FR78" s="174"/>
      <c r="FS78" s="174"/>
      <c r="FT78" s="174"/>
      <c r="FU78" s="174"/>
      <c r="FV78" s="174"/>
      <c r="FW78" s="174"/>
      <c r="FX78" s="174"/>
      <c r="FY78" s="174"/>
      <c r="FZ78" s="174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93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4" customFormat="1" ht="12.95" customHeight="1" spans="1:36">
      <c r="A80" s="184">
        <v>73</v>
      </c>
      <c r="B80" s="7">
        <v>343</v>
      </c>
      <c r="C80" s="184" t="s">
        <v>94</v>
      </c>
      <c r="D80" s="184" t="s">
        <v>95</v>
      </c>
      <c r="E80" s="9">
        <v>5</v>
      </c>
      <c r="F80" s="9">
        <v>6</v>
      </c>
      <c r="G80" s="9">
        <v>7</v>
      </c>
      <c r="H80" s="185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9"/>
      <c r="S80" s="208"/>
      <c r="T80" s="184">
        <v>1188</v>
      </c>
      <c r="U80" s="184">
        <v>1306.8</v>
      </c>
      <c r="V80" s="184">
        <v>1425.6</v>
      </c>
      <c r="W80" s="184"/>
      <c r="X80" s="184"/>
      <c r="Y80" s="210">
        <f>VLOOKUP(B:B,[1]查询时间段分门店销售明细!$B$1:$X$65536,23,0)</f>
        <v>9807.77</v>
      </c>
      <c r="Z80" s="184"/>
      <c r="AA80" s="184">
        <v>4780.8</v>
      </c>
      <c r="AB80" s="184">
        <v>5258.88</v>
      </c>
      <c r="AC80" s="184">
        <v>5736.96</v>
      </c>
      <c r="AD80" s="184"/>
      <c r="AE80" s="184"/>
      <c r="AF80" s="184">
        <v>57716.1</v>
      </c>
      <c r="AG80" s="184">
        <v>63487.71</v>
      </c>
      <c r="AH80" s="184">
        <v>69259.32</v>
      </c>
      <c r="AI80" s="184"/>
      <c r="AJ80" s="184"/>
    </row>
    <row r="81" s="174" customFormat="1" ht="12.95" customHeight="1" spans="1:173">
      <c r="A81" s="184">
        <v>74</v>
      </c>
      <c r="B81" s="7">
        <v>357</v>
      </c>
      <c r="C81" s="184" t="s">
        <v>96</v>
      </c>
      <c r="D81" s="184" t="s">
        <v>95</v>
      </c>
      <c r="E81" s="9">
        <v>3</v>
      </c>
      <c r="F81" s="9">
        <v>4</v>
      </c>
      <c r="G81" s="9">
        <v>5</v>
      </c>
      <c r="H81" s="185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9"/>
      <c r="S81" s="208"/>
      <c r="T81" s="184">
        <v>532.8</v>
      </c>
      <c r="U81" s="184">
        <v>586.08</v>
      </c>
      <c r="V81" s="184">
        <v>639.36</v>
      </c>
      <c r="W81" s="184"/>
      <c r="X81" s="184"/>
      <c r="Y81" s="210">
        <f>VLOOKUP(B:B,[1]查询时间段分门店销售明细!$B$1:$X$65536,23,0)</f>
        <v>11537.82</v>
      </c>
      <c r="Z81" s="184"/>
      <c r="AA81" s="184">
        <v>1818</v>
      </c>
      <c r="AB81" s="184">
        <v>1999.8</v>
      </c>
      <c r="AC81" s="184">
        <v>2181.6</v>
      </c>
      <c r="AD81" s="184"/>
      <c r="AE81" s="184"/>
      <c r="AF81" s="184">
        <v>17032.5</v>
      </c>
      <c r="AG81" s="184">
        <v>18735.75</v>
      </c>
      <c r="AH81" s="184">
        <v>20439</v>
      </c>
      <c r="AI81" s="184"/>
      <c r="AJ81" s="18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4" customFormat="1" ht="12.95" customHeight="1" spans="1:36">
      <c r="A82" s="184">
        <v>75</v>
      </c>
      <c r="B82" s="7">
        <v>359</v>
      </c>
      <c r="C82" s="184" t="s">
        <v>97</v>
      </c>
      <c r="D82" s="184" t="s">
        <v>95</v>
      </c>
      <c r="E82" s="9">
        <v>2</v>
      </c>
      <c r="F82" s="9">
        <v>3</v>
      </c>
      <c r="G82" s="9">
        <v>4</v>
      </c>
      <c r="H82" s="185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9"/>
      <c r="S82" s="208"/>
      <c r="T82" s="184">
        <v>720</v>
      </c>
      <c r="U82" s="184">
        <v>792</v>
      </c>
      <c r="V82" s="184">
        <v>864</v>
      </c>
      <c r="W82" s="184"/>
      <c r="X82" s="184"/>
      <c r="Y82" s="210">
        <f>VLOOKUP(B:B,[1]查询时间段分门店销售明细!$B$1:$X$65536,23,0)</f>
        <v>5186.34</v>
      </c>
      <c r="Z82" s="184"/>
      <c r="AA82" s="184">
        <v>2187.36</v>
      </c>
      <c r="AB82" s="184">
        <v>2406.096</v>
      </c>
      <c r="AC82" s="184">
        <v>2624.832</v>
      </c>
      <c r="AD82" s="184"/>
      <c r="AE82" s="184"/>
      <c r="AF82" s="184">
        <v>16254.756</v>
      </c>
      <c r="AG82" s="184">
        <v>17880.2316</v>
      </c>
      <c r="AH82" s="184">
        <v>19505.7072</v>
      </c>
      <c r="AI82" s="184"/>
      <c r="AJ82" s="184"/>
    </row>
    <row r="83" s="174" customFormat="1" ht="14.25" spans="1:173">
      <c r="A83" s="184">
        <v>76</v>
      </c>
      <c r="B83" s="7">
        <v>365</v>
      </c>
      <c r="C83" s="184" t="s">
        <v>98</v>
      </c>
      <c r="D83" s="184" t="s">
        <v>95</v>
      </c>
      <c r="E83" s="9">
        <v>5</v>
      </c>
      <c r="F83" s="9">
        <v>6</v>
      </c>
      <c r="G83" s="9">
        <v>7</v>
      </c>
      <c r="H83" s="185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9"/>
      <c r="S83" s="208"/>
      <c r="T83" s="184">
        <v>736.2</v>
      </c>
      <c r="U83" s="184">
        <v>809.82</v>
      </c>
      <c r="V83" s="184">
        <v>883.44</v>
      </c>
      <c r="W83" s="184"/>
      <c r="X83" s="184"/>
      <c r="Y83" s="210">
        <f>VLOOKUP(B:B,[1]查询时间段分门店销售明细!$B$1:$X$65536,23,0)</f>
        <v>5070.03</v>
      </c>
      <c r="Z83" s="184"/>
      <c r="AA83" s="184">
        <v>2524.32</v>
      </c>
      <c r="AB83" s="184">
        <v>2776.752</v>
      </c>
      <c r="AC83" s="184">
        <v>3029.184</v>
      </c>
      <c r="AD83" s="184"/>
      <c r="AE83" s="184"/>
      <c r="AF83" s="184">
        <v>22463.1</v>
      </c>
      <c r="AG83" s="184">
        <v>24709.41</v>
      </c>
      <c r="AH83" s="184">
        <v>26955.72</v>
      </c>
      <c r="AI83" s="184"/>
      <c r="AJ83" s="18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4" customFormat="1" ht="12.95" customHeight="1" spans="1:173">
      <c r="A84" s="184">
        <v>77</v>
      </c>
      <c r="B84" s="7">
        <v>379</v>
      </c>
      <c r="C84" s="184" t="s">
        <v>99</v>
      </c>
      <c r="D84" s="184" t="s">
        <v>95</v>
      </c>
      <c r="E84" s="9">
        <v>4</v>
      </c>
      <c r="F84" s="9">
        <v>5</v>
      </c>
      <c r="G84" s="9">
        <v>6</v>
      </c>
      <c r="H84" s="185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9"/>
      <c r="S84" s="208"/>
      <c r="T84" s="184">
        <v>537.3</v>
      </c>
      <c r="U84" s="184">
        <v>591.03</v>
      </c>
      <c r="V84" s="184">
        <v>644.76</v>
      </c>
      <c r="W84" s="184"/>
      <c r="X84" s="184"/>
      <c r="Y84" s="210">
        <f>VLOOKUP(B:B,[1]查询时间段分门店销售明细!$B$1:$X$65536,23,0)</f>
        <v>6056.59</v>
      </c>
      <c r="Z84" s="184"/>
      <c r="AA84" s="184">
        <v>1679.76</v>
      </c>
      <c r="AB84" s="184">
        <v>1847.736</v>
      </c>
      <c r="AC84" s="184">
        <v>2015.712</v>
      </c>
      <c r="AD84" s="184"/>
      <c r="AE84" s="184"/>
      <c r="AF84" s="184">
        <v>10587.6</v>
      </c>
      <c r="AG84" s="184">
        <v>11646.36</v>
      </c>
      <c r="AH84" s="184">
        <v>12705.12</v>
      </c>
      <c r="AI84" s="184"/>
      <c r="AJ84" s="18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4" customFormat="1" ht="12.95" customHeight="1" spans="1:36">
      <c r="A85" s="184">
        <v>78</v>
      </c>
      <c r="B85" s="7">
        <v>513</v>
      </c>
      <c r="C85" s="184" t="s">
        <v>100</v>
      </c>
      <c r="D85" s="184" t="s">
        <v>95</v>
      </c>
      <c r="E85" s="9">
        <v>4</v>
      </c>
      <c r="F85" s="9">
        <v>5</v>
      </c>
      <c r="G85" s="9">
        <v>6</v>
      </c>
      <c r="H85" s="185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9"/>
      <c r="S85" s="208"/>
      <c r="T85" s="184">
        <v>677.7</v>
      </c>
      <c r="U85" s="184">
        <v>745.47</v>
      </c>
      <c r="V85" s="184">
        <v>813.24</v>
      </c>
      <c r="W85" s="184"/>
      <c r="X85" s="184"/>
      <c r="Y85" s="210">
        <f>VLOOKUP(B:B,[1]查询时间段分门店销售明细!$B$1:$X$65536,23,0)</f>
        <v>4840.39</v>
      </c>
      <c r="Z85" s="184"/>
      <c r="AA85" s="184">
        <v>2070.72</v>
      </c>
      <c r="AB85" s="184">
        <v>2277.792</v>
      </c>
      <c r="AC85" s="184">
        <v>2484.864</v>
      </c>
      <c r="AD85" s="184"/>
      <c r="AE85" s="184"/>
      <c r="AF85" s="184">
        <v>16047.9</v>
      </c>
      <c r="AG85" s="184">
        <v>17652.69</v>
      </c>
      <c r="AH85" s="184">
        <v>19257.48</v>
      </c>
      <c r="AI85" s="184"/>
      <c r="AJ85" s="184"/>
    </row>
    <row r="86" s="174" customFormat="1" ht="12.95" customHeight="1" spans="1:201">
      <c r="A86" s="184">
        <v>79</v>
      </c>
      <c r="B86" s="7">
        <v>570</v>
      </c>
      <c r="C86" s="184" t="s">
        <v>101</v>
      </c>
      <c r="D86" s="184" t="s">
        <v>95</v>
      </c>
      <c r="E86" s="9">
        <v>2</v>
      </c>
      <c r="F86" s="9">
        <v>3</v>
      </c>
      <c r="G86" s="9">
        <v>4</v>
      </c>
      <c r="H86" s="185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9"/>
      <c r="S86" s="208"/>
      <c r="T86" s="184">
        <v>396.9</v>
      </c>
      <c r="U86" s="184">
        <v>436.59</v>
      </c>
      <c r="V86" s="184">
        <v>476.28</v>
      </c>
      <c r="W86" s="184"/>
      <c r="X86" s="184"/>
      <c r="Y86" s="210">
        <f>VLOOKUP(B:B,[1]查询时间段分门店销售明细!$B$1:$X$65536,23,0)</f>
        <v>3156.21</v>
      </c>
      <c r="Z86" s="184"/>
      <c r="AA86" s="184">
        <v>1195.2</v>
      </c>
      <c r="AB86" s="184">
        <v>1314.72</v>
      </c>
      <c r="AC86" s="184">
        <v>1434.24</v>
      </c>
      <c r="AD86" s="184"/>
      <c r="AE86" s="184"/>
      <c r="AF86" s="184">
        <v>9069.3</v>
      </c>
      <c r="AG86" s="184">
        <v>9976.23</v>
      </c>
      <c r="AH86" s="184">
        <v>10883.16</v>
      </c>
      <c r="AI86" s="184"/>
      <c r="AJ86" s="18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4" customFormat="1" ht="12.95" customHeight="1" spans="1:173">
      <c r="A87" s="184">
        <v>80</v>
      </c>
      <c r="B87" s="7">
        <v>745</v>
      </c>
      <c r="C87" s="184" t="s">
        <v>102</v>
      </c>
      <c r="D87" s="184" t="s">
        <v>95</v>
      </c>
      <c r="E87" s="8">
        <v>2</v>
      </c>
      <c r="F87" s="9">
        <v>3</v>
      </c>
      <c r="G87" s="9">
        <v>4</v>
      </c>
      <c r="H87" s="185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9"/>
      <c r="S87" s="208"/>
      <c r="T87" s="184">
        <v>448.2</v>
      </c>
      <c r="U87" s="184">
        <v>493.02</v>
      </c>
      <c r="V87" s="184">
        <v>537.84</v>
      </c>
      <c r="W87" s="184"/>
      <c r="X87" s="184"/>
      <c r="Y87" s="210">
        <f>VLOOKUP(B:B,[1]查询时间段分门店销售明细!$B$1:$X$65536,23,0)</f>
        <v>2523.84</v>
      </c>
      <c r="Z87" s="184"/>
      <c r="AA87" s="184">
        <v>1342.08</v>
      </c>
      <c r="AB87" s="184">
        <v>1476.288</v>
      </c>
      <c r="AC87" s="184">
        <v>1610.496</v>
      </c>
      <c r="AD87" s="184"/>
      <c r="AE87" s="184"/>
      <c r="AF87" s="184">
        <v>14346.9</v>
      </c>
      <c r="AG87" s="184">
        <v>15781.59</v>
      </c>
      <c r="AH87" s="184">
        <v>17216.28</v>
      </c>
      <c r="AI87" s="184"/>
      <c r="AJ87" s="18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4" customFormat="1" ht="12.95" customHeight="1" spans="1:36">
      <c r="A88" s="184">
        <v>81</v>
      </c>
      <c r="B88" s="7">
        <v>582</v>
      </c>
      <c r="C88" s="184" t="s">
        <v>103</v>
      </c>
      <c r="D88" s="184" t="s">
        <v>95</v>
      </c>
      <c r="E88" s="9">
        <v>3</v>
      </c>
      <c r="F88" s="9">
        <v>4</v>
      </c>
      <c r="G88" s="9">
        <v>5</v>
      </c>
      <c r="H88" s="185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9"/>
      <c r="S88" s="208"/>
      <c r="T88" s="184">
        <v>1222.2</v>
      </c>
      <c r="U88" s="184">
        <v>1344.42</v>
      </c>
      <c r="V88" s="184">
        <v>1466.64</v>
      </c>
      <c r="W88" s="184"/>
      <c r="X88" s="184"/>
      <c r="Y88" s="210">
        <f>VLOOKUP(B:B,[1]查询时间段分门店销售明细!$B$1:$X$65536,23,0)</f>
        <v>5575.2</v>
      </c>
      <c r="Z88" s="184"/>
      <c r="AA88" s="184">
        <v>5752.8</v>
      </c>
      <c r="AB88" s="184">
        <v>6328.08</v>
      </c>
      <c r="AC88" s="184">
        <v>6903.36</v>
      </c>
      <c r="AD88" s="184"/>
      <c r="AE88" s="184"/>
      <c r="AF88" s="184">
        <v>43447.428</v>
      </c>
      <c r="AG88" s="184">
        <v>47792.1708</v>
      </c>
      <c r="AH88" s="184">
        <v>52136.9136</v>
      </c>
      <c r="AI88" s="184"/>
      <c r="AJ88" s="184"/>
    </row>
    <row r="89" s="174" customFormat="1" ht="12.95" customHeight="1" spans="1:36">
      <c r="A89" s="184">
        <v>82</v>
      </c>
      <c r="B89" s="7">
        <v>347</v>
      </c>
      <c r="C89" s="184" t="s">
        <v>104</v>
      </c>
      <c r="D89" s="184" t="s">
        <v>95</v>
      </c>
      <c r="E89" s="9">
        <v>2</v>
      </c>
      <c r="F89" s="9">
        <v>3</v>
      </c>
      <c r="G89" s="9">
        <v>4</v>
      </c>
      <c r="H89" s="185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9"/>
      <c r="S89" s="208"/>
      <c r="T89" s="184">
        <v>432</v>
      </c>
      <c r="U89" s="184">
        <v>475.2</v>
      </c>
      <c r="V89" s="184">
        <v>518.4</v>
      </c>
      <c r="W89" s="184"/>
      <c r="X89" s="184"/>
      <c r="Y89" s="210">
        <f>VLOOKUP(B:B,[1]查询时间段分门店销售明细!$B$1:$X$65536,23,0)</f>
        <v>2904.74</v>
      </c>
      <c r="Z89" s="184"/>
      <c r="AA89" s="184">
        <v>1415.52</v>
      </c>
      <c r="AB89" s="184">
        <v>1557.072</v>
      </c>
      <c r="AC89" s="184">
        <v>1698.624</v>
      </c>
      <c r="AD89" s="184"/>
      <c r="AE89" s="184"/>
      <c r="AF89" s="184">
        <v>15463.8</v>
      </c>
      <c r="AG89" s="184">
        <v>17010.18</v>
      </c>
      <c r="AH89" s="184">
        <v>18556.56</v>
      </c>
      <c r="AI89" s="184"/>
      <c r="AJ89" s="184"/>
    </row>
    <row r="90" s="174" customFormat="1" ht="12.95" customHeight="1" spans="1:173">
      <c r="A90" s="184">
        <v>83</v>
      </c>
      <c r="B90" s="7">
        <v>311</v>
      </c>
      <c r="C90" s="184" t="s">
        <v>105</v>
      </c>
      <c r="D90" s="184" t="s">
        <v>95</v>
      </c>
      <c r="E90" s="9">
        <v>2</v>
      </c>
      <c r="F90" s="9">
        <v>3</v>
      </c>
      <c r="G90" s="9">
        <v>4</v>
      </c>
      <c r="H90" s="185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9"/>
      <c r="S90" s="208"/>
      <c r="T90" s="184">
        <v>396.9</v>
      </c>
      <c r="U90" s="184">
        <v>436.59</v>
      </c>
      <c r="V90" s="184">
        <v>476.28</v>
      </c>
      <c r="W90" s="184"/>
      <c r="X90" s="184"/>
      <c r="Y90" s="210">
        <f>VLOOKUP(B:B,[1]查询时间段分门店销售明细!$B$1:$X$65536,23,0)</f>
        <v>18651.8</v>
      </c>
      <c r="Z90" s="184"/>
      <c r="AA90" s="184">
        <v>1719.36</v>
      </c>
      <c r="AB90" s="184">
        <v>1891.296</v>
      </c>
      <c r="AC90" s="184">
        <v>2063.232</v>
      </c>
      <c r="AD90" s="184"/>
      <c r="AE90" s="184"/>
      <c r="AF90" s="184">
        <v>7254.9</v>
      </c>
      <c r="AG90" s="184">
        <v>7980.39</v>
      </c>
      <c r="AH90" s="184">
        <v>8705.88</v>
      </c>
      <c r="AI90" s="184"/>
      <c r="AJ90" s="18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4" customFormat="1" ht="12.95" customHeight="1" spans="1:201">
      <c r="A91" s="184">
        <v>84</v>
      </c>
      <c r="B91" s="7">
        <v>339</v>
      </c>
      <c r="C91" s="184" t="s">
        <v>106</v>
      </c>
      <c r="D91" s="184" t="s">
        <v>95</v>
      </c>
      <c r="E91" s="9">
        <v>2</v>
      </c>
      <c r="F91" s="9">
        <v>3</v>
      </c>
      <c r="G91" s="9">
        <v>4</v>
      </c>
      <c r="H91" s="185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9"/>
      <c r="S91" s="208"/>
      <c r="T91" s="184">
        <v>367.2</v>
      </c>
      <c r="U91" s="184">
        <v>403.92</v>
      </c>
      <c r="V91" s="184">
        <v>440.64</v>
      </c>
      <c r="W91" s="184"/>
      <c r="X91" s="184"/>
      <c r="Y91" s="210">
        <f>VLOOKUP(B:B,[1]查询时间段分门店销售明细!$B$1:$X$65536,23,0)</f>
        <v>5207.32</v>
      </c>
      <c r="Z91" s="184"/>
      <c r="AA91" s="184">
        <v>1260.72</v>
      </c>
      <c r="AB91" s="184">
        <v>1386.792</v>
      </c>
      <c r="AC91" s="184">
        <v>1512.864</v>
      </c>
      <c r="AD91" s="184"/>
      <c r="AE91" s="184"/>
      <c r="AF91" s="184">
        <v>8464.5</v>
      </c>
      <c r="AG91" s="184">
        <v>9310.95</v>
      </c>
      <c r="AH91" s="184">
        <v>10157.4</v>
      </c>
      <c r="AI91" s="184"/>
      <c r="AJ91" s="18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84">
        <v>85</v>
      </c>
      <c r="B92" s="187">
        <v>581</v>
      </c>
      <c r="C92" s="188" t="s">
        <v>107</v>
      </c>
      <c r="D92" s="188" t="s">
        <v>95</v>
      </c>
      <c r="E92" s="9">
        <v>4</v>
      </c>
      <c r="F92" s="9">
        <v>5</v>
      </c>
      <c r="G92" s="9">
        <v>6</v>
      </c>
      <c r="H92" s="185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9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10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4" customFormat="1" ht="12.95" customHeight="1" spans="1:201">
      <c r="A93" s="184">
        <v>86</v>
      </c>
      <c r="B93" s="7">
        <v>585</v>
      </c>
      <c r="C93" s="184" t="s">
        <v>108</v>
      </c>
      <c r="D93" s="184" t="s">
        <v>95</v>
      </c>
      <c r="E93" s="9">
        <v>3</v>
      </c>
      <c r="F93" s="9">
        <v>4</v>
      </c>
      <c r="G93" s="9">
        <v>5</v>
      </c>
      <c r="H93" s="185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9"/>
      <c r="S93" s="208"/>
      <c r="T93" s="184">
        <v>890.1</v>
      </c>
      <c r="U93" s="184">
        <v>979.11</v>
      </c>
      <c r="V93" s="184">
        <v>1068.12</v>
      </c>
      <c r="W93" s="184"/>
      <c r="X93" s="184"/>
      <c r="Y93" s="210">
        <f>VLOOKUP(B:B,[1]查询时间段分门店销售明细!$B$1:$X$65536,23,0)</f>
        <v>11262.45</v>
      </c>
      <c r="Z93" s="184"/>
      <c r="AA93" s="184">
        <v>2743.92</v>
      </c>
      <c r="AB93" s="184">
        <v>3018.312</v>
      </c>
      <c r="AC93" s="184">
        <v>3292.704</v>
      </c>
      <c r="AD93" s="184"/>
      <c r="AE93" s="184"/>
      <c r="AF93" s="184">
        <v>20907</v>
      </c>
      <c r="AG93" s="184">
        <v>22997.7</v>
      </c>
      <c r="AH93" s="184">
        <v>25088.4</v>
      </c>
      <c r="AI93" s="184"/>
      <c r="AJ93" s="18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4" customFormat="1" ht="12.95" customHeight="1" spans="1:173">
      <c r="A94" s="184">
        <v>87</v>
      </c>
      <c r="B94" s="7">
        <v>709</v>
      </c>
      <c r="C94" s="184" t="s">
        <v>109</v>
      </c>
      <c r="D94" s="184" t="s">
        <v>95</v>
      </c>
      <c r="E94" s="9">
        <v>2</v>
      </c>
      <c r="F94" s="9">
        <v>3</v>
      </c>
      <c r="G94" s="9">
        <v>4</v>
      </c>
      <c r="H94" s="185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9"/>
      <c r="S94" s="208"/>
      <c r="T94" s="184">
        <v>426.6</v>
      </c>
      <c r="U94" s="184">
        <v>469.26</v>
      </c>
      <c r="V94" s="184">
        <v>511.92</v>
      </c>
      <c r="W94" s="184"/>
      <c r="X94" s="184"/>
      <c r="Y94" s="210">
        <f>VLOOKUP(B:B,[1]查询时间段分门店销售明细!$B$1:$X$65536,23,0)</f>
        <v>5631.57</v>
      </c>
      <c r="Z94" s="184"/>
      <c r="AA94" s="184">
        <v>1656</v>
      </c>
      <c r="AB94" s="184">
        <v>1821.6</v>
      </c>
      <c r="AC94" s="184">
        <v>1987.2</v>
      </c>
      <c r="AD94" s="184"/>
      <c r="AE94" s="184"/>
      <c r="AF94" s="184">
        <v>13328.1</v>
      </c>
      <c r="AG94" s="184">
        <v>14660.91</v>
      </c>
      <c r="AH94" s="184">
        <v>15993.72</v>
      </c>
      <c r="AI94" s="184"/>
      <c r="AJ94" s="18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4" customFormat="1" ht="12.95" customHeight="1" spans="1:201">
      <c r="A95" s="184">
        <v>88</v>
      </c>
      <c r="B95" s="7">
        <v>726</v>
      </c>
      <c r="C95" s="184" t="s">
        <v>110</v>
      </c>
      <c r="D95" s="184" t="s">
        <v>95</v>
      </c>
      <c r="E95" s="9">
        <v>5</v>
      </c>
      <c r="F95" s="9">
        <v>6</v>
      </c>
      <c r="G95" s="9">
        <v>7</v>
      </c>
      <c r="H95" s="185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9"/>
      <c r="S95" s="208"/>
      <c r="T95" s="184">
        <v>754.2</v>
      </c>
      <c r="U95" s="184">
        <v>829.62</v>
      </c>
      <c r="V95" s="184">
        <v>905.04</v>
      </c>
      <c r="W95" s="184"/>
      <c r="X95" s="184"/>
      <c r="Y95" s="210">
        <f>VLOOKUP(B:B,[1]查询时间段分门店销售明细!$B$1:$X$65536,23,0)</f>
        <v>18405.17</v>
      </c>
      <c r="Z95" s="184"/>
      <c r="AA95" s="184">
        <v>2294.64</v>
      </c>
      <c r="AB95" s="184">
        <v>2524.104</v>
      </c>
      <c r="AC95" s="184">
        <v>2753.568</v>
      </c>
      <c r="AD95" s="184"/>
      <c r="AE95" s="184"/>
      <c r="AF95" s="184">
        <v>19859.4</v>
      </c>
      <c r="AG95" s="184">
        <v>21845.34</v>
      </c>
      <c r="AH95" s="184">
        <v>23831.28</v>
      </c>
      <c r="AI95" s="184"/>
      <c r="AJ95" s="18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4" customFormat="1" ht="12.95" customHeight="1" spans="1:36">
      <c r="A96" s="184">
        <v>89</v>
      </c>
      <c r="B96" s="7">
        <v>727</v>
      </c>
      <c r="C96" s="184" t="s">
        <v>111</v>
      </c>
      <c r="D96" s="184" t="s">
        <v>95</v>
      </c>
      <c r="E96" s="9">
        <v>1</v>
      </c>
      <c r="F96" s="9">
        <v>2</v>
      </c>
      <c r="G96" s="9">
        <v>3</v>
      </c>
      <c r="H96" s="185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9"/>
      <c r="S96" s="208"/>
      <c r="T96" s="184">
        <v>371.7</v>
      </c>
      <c r="U96" s="184">
        <v>408.87</v>
      </c>
      <c r="V96" s="184">
        <v>446.04</v>
      </c>
      <c r="W96" s="184"/>
      <c r="X96" s="184"/>
      <c r="Y96" s="210">
        <f>VLOOKUP(B:B,[1]查询时间段分门店销售明细!$B$1:$X$65536,23,0)</f>
        <v>2384.4</v>
      </c>
      <c r="Z96" s="184"/>
      <c r="AA96" s="184">
        <v>1195.2</v>
      </c>
      <c r="AB96" s="184">
        <v>1314.72</v>
      </c>
      <c r="AC96" s="184">
        <v>1434.24</v>
      </c>
      <c r="AD96" s="184"/>
      <c r="AE96" s="184"/>
      <c r="AF96" s="184">
        <v>9583.2</v>
      </c>
      <c r="AG96" s="184">
        <v>10541.52</v>
      </c>
      <c r="AH96" s="184">
        <v>11499.84</v>
      </c>
      <c r="AI96" s="184"/>
      <c r="AJ96" s="184"/>
    </row>
    <row r="97" s="174" customFormat="1" ht="12.95" customHeight="1" spans="1:173">
      <c r="A97" s="184">
        <v>90</v>
      </c>
      <c r="B97" s="80">
        <v>730</v>
      </c>
      <c r="C97" s="79" t="s">
        <v>112</v>
      </c>
      <c r="D97" s="79" t="s">
        <v>95</v>
      </c>
      <c r="E97" s="9">
        <v>3</v>
      </c>
      <c r="F97" s="9">
        <v>4</v>
      </c>
      <c r="G97" s="9">
        <v>5</v>
      </c>
      <c r="H97" s="185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9"/>
      <c r="S97" s="208"/>
      <c r="T97" s="184">
        <v>704.7</v>
      </c>
      <c r="U97" s="184">
        <v>775.17</v>
      </c>
      <c r="V97" s="184">
        <v>845.64</v>
      </c>
      <c r="W97" s="184"/>
      <c r="X97" s="184"/>
      <c r="Y97" s="210">
        <f>VLOOKUP(B:B,[1]查询时间段分门店销售明细!$B$1:$X$65536,23,0)</f>
        <v>5841.73</v>
      </c>
      <c r="Z97" s="184"/>
      <c r="AA97" s="184">
        <v>2386.8</v>
      </c>
      <c r="AB97" s="184">
        <v>2625.48</v>
      </c>
      <c r="AC97" s="184">
        <v>2864.16</v>
      </c>
      <c r="AD97" s="184"/>
      <c r="AE97" s="184"/>
      <c r="AF97" s="184">
        <v>19345.5</v>
      </c>
      <c r="AG97" s="184">
        <v>21280.05</v>
      </c>
      <c r="AH97" s="184">
        <v>23214.6</v>
      </c>
      <c r="AI97" s="184"/>
      <c r="AJ97" s="18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4" customFormat="1" ht="12.95" customHeight="1" spans="1:142">
      <c r="A98" s="184">
        <v>91</v>
      </c>
      <c r="B98" s="7">
        <v>741</v>
      </c>
      <c r="C98" s="184" t="s">
        <v>113</v>
      </c>
      <c r="D98" s="79" t="s">
        <v>95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84">
        <v>253.8</v>
      </c>
      <c r="U98" s="184">
        <v>279.18</v>
      </c>
      <c r="V98" s="184">
        <v>304.56</v>
      </c>
      <c r="W98" s="184"/>
      <c r="X98" s="184"/>
      <c r="Y98" s="210">
        <f>VLOOKUP(B:B,[1]查询时间段分门店销售明细!$B$1:$X$65536,23,0)</f>
        <v>1988.55</v>
      </c>
      <c r="Z98" s="184"/>
      <c r="AA98" s="184">
        <v>826.56</v>
      </c>
      <c r="AB98" s="184">
        <v>909.216</v>
      </c>
      <c r="AC98" s="184">
        <v>991.872</v>
      </c>
      <c r="AD98" s="184"/>
      <c r="AE98" s="184"/>
      <c r="AF98" s="184">
        <v>6759.9</v>
      </c>
      <c r="AG98" s="184">
        <v>7435.89</v>
      </c>
      <c r="AH98" s="184">
        <v>8111.88</v>
      </c>
      <c r="AI98" s="184"/>
      <c r="AJ98" s="184"/>
      <c r="EH98" s="4"/>
      <c r="EI98" s="4"/>
      <c r="EJ98" s="4"/>
      <c r="EK98" s="4"/>
      <c r="EL98" s="4"/>
    </row>
    <row r="99" s="174" customFormat="1" customHeight="1" spans="1:36">
      <c r="A99" s="184">
        <v>92</v>
      </c>
      <c r="B99" s="7">
        <v>752</v>
      </c>
      <c r="C99" s="184" t="s">
        <v>114</v>
      </c>
      <c r="D99" s="184" t="s">
        <v>95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84">
        <v>195.3</v>
      </c>
      <c r="U99" s="184">
        <v>214.83</v>
      </c>
      <c r="V99" s="184">
        <v>234.36</v>
      </c>
      <c r="W99" s="184"/>
      <c r="X99" s="184"/>
      <c r="Y99" s="210">
        <v>1500</v>
      </c>
      <c r="Z99" s="184"/>
      <c r="AA99" s="184">
        <v>617.76</v>
      </c>
      <c r="AB99" s="184">
        <v>679.536</v>
      </c>
      <c r="AC99" s="184">
        <v>741.312</v>
      </c>
      <c r="AD99" s="184"/>
      <c r="AE99" s="184"/>
      <c r="AF99" s="184">
        <v>6084.72</v>
      </c>
      <c r="AG99" s="184">
        <v>6693.192</v>
      </c>
      <c r="AH99" s="184">
        <v>7301.664</v>
      </c>
      <c r="AI99" s="184"/>
      <c r="AJ99" s="184"/>
    </row>
    <row r="100" s="174" customFormat="1" customHeight="1" spans="1:36">
      <c r="A100" s="184">
        <v>93</v>
      </c>
      <c r="B100" s="7">
        <v>102934</v>
      </c>
      <c r="C100" s="184" t="s">
        <v>115</v>
      </c>
      <c r="D100" s="184" t="s">
        <v>95</v>
      </c>
      <c r="E100" s="7"/>
      <c r="F100" s="7"/>
      <c r="G100" s="7"/>
      <c r="H100" s="184"/>
      <c r="I100" s="7"/>
      <c r="J100" s="224"/>
      <c r="K100" s="7"/>
      <c r="L100" s="7"/>
      <c r="M100" s="7"/>
      <c r="N100" s="224"/>
      <c r="O100" s="7"/>
      <c r="P100" s="7"/>
      <c r="Q100" s="7"/>
      <c r="R100" s="184"/>
      <c r="S100" s="184"/>
      <c r="T100" s="184"/>
      <c r="U100" s="184"/>
      <c r="V100" s="184"/>
      <c r="W100" s="184"/>
      <c r="X100" s="184"/>
      <c r="Y100" s="210"/>
      <c r="Z100" s="184"/>
      <c r="AA100" s="184"/>
      <c r="AB100" s="184"/>
      <c r="AC100" s="184"/>
      <c r="AD100" s="184"/>
      <c r="AE100" s="184"/>
      <c r="AF100" s="184"/>
      <c r="AG100" s="184"/>
      <c r="AH100" s="184"/>
      <c r="AI100" s="184"/>
      <c r="AJ100" s="184"/>
    </row>
    <row r="101" s="174" customFormat="1" customHeight="1" spans="1:36">
      <c r="A101" s="184">
        <v>94</v>
      </c>
      <c r="B101" s="7">
        <v>103198</v>
      </c>
      <c r="C101" s="184" t="s">
        <v>116</v>
      </c>
      <c r="D101" s="184" t="s">
        <v>95</v>
      </c>
      <c r="E101" s="7"/>
      <c r="F101" s="7"/>
      <c r="G101" s="7"/>
      <c r="H101" s="184"/>
      <c r="I101" s="7"/>
      <c r="J101" s="224"/>
      <c r="K101" s="7"/>
      <c r="L101" s="7"/>
      <c r="M101" s="7"/>
      <c r="N101" s="224"/>
      <c r="O101" s="7"/>
      <c r="P101" s="7"/>
      <c r="Q101" s="7"/>
      <c r="R101" s="184"/>
      <c r="S101" s="184"/>
      <c r="T101" s="184"/>
      <c r="U101" s="184"/>
      <c r="V101" s="184"/>
      <c r="W101" s="184"/>
      <c r="X101" s="184"/>
      <c r="Y101" s="210"/>
      <c r="Z101" s="184"/>
      <c r="AA101" s="184"/>
      <c r="AB101" s="184"/>
      <c r="AC101" s="184"/>
      <c r="AD101" s="184"/>
      <c r="AE101" s="184"/>
      <c r="AF101" s="184"/>
      <c r="AG101" s="184"/>
      <c r="AH101" s="184"/>
      <c r="AI101" s="184"/>
      <c r="AJ101" s="184"/>
    </row>
    <row r="102" s="174" customFormat="1" customHeight="1" spans="1:36">
      <c r="A102" s="184">
        <v>95</v>
      </c>
      <c r="B102" s="7">
        <v>102565</v>
      </c>
      <c r="C102" s="184" t="s">
        <v>117</v>
      </c>
      <c r="D102" s="184" t="s">
        <v>95</v>
      </c>
      <c r="E102" s="7"/>
      <c r="F102" s="7"/>
      <c r="G102" s="7"/>
      <c r="H102" s="184"/>
      <c r="I102" s="7"/>
      <c r="J102" s="224"/>
      <c r="K102" s="7"/>
      <c r="L102" s="7"/>
      <c r="M102" s="7"/>
      <c r="N102" s="224"/>
      <c r="O102" s="7"/>
      <c r="P102" s="7"/>
      <c r="Q102" s="7"/>
      <c r="R102" s="184"/>
      <c r="S102" s="184"/>
      <c r="T102" s="184"/>
      <c r="U102" s="184"/>
      <c r="V102" s="184"/>
      <c r="W102" s="184"/>
      <c r="X102" s="184"/>
      <c r="Y102" s="210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4"/>
      <c r="AJ102" s="184"/>
    </row>
    <row r="103" customHeight="1" spans="1:36">
      <c r="A103" s="184">
        <v>96</v>
      </c>
      <c r="B103" s="7">
        <v>103199</v>
      </c>
      <c r="C103" s="184" t="s">
        <v>118</v>
      </c>
      <c r="D103" s="184" t="s">
        <v>95</v>
      </c>
      <c r="E103" s="7"/>
      <c r="F103" s="7"/>
      <c r="G103" s="7"/>
      <c r="H103" s="184"/>
      <c r="I103" s="7"/>
      <c r="J103" s="224"/>
      <c r="K103" s="7"/>
      <c r="L103" s="7"/>
      <c r="M103" s="7"/>
      <c r="N103" s="224"/>
      <c r="O103" s="7"/>
      <c r="P103" s="7"/>
      <c r="Q103" s="7"/>
      <c r="R103" s="184"/>
      <c r="S103" s="184"/>
      <c r="T103" s="184"/>
      <c r="U103" s="184"/>
      <c r="V103" s="184"/>
      <c r="W103" s="184"/>
      <c r="X103" s="184"/>
      <c r="Y103" s="210"/>
      <c r="Z103" s="184"/>
      <c r="AA103" s="184"/>
      <c r="AB103" s="184"/>
      <c r="AC103" s="184"/>
      <c r="AD103" s="184"/>
      <c r="AE103" s="184"/>
      <c r="AF103" s="184"/>
      <c r="AG103" s="184"/>
      <c r="AH103" s="184"/>
      <c r="AI103" s="184"/>
      <c r="AJ103" s="184"/>
    </row>
    <row r="104" s="178" customFormat="1" customHeight="1" spans="1:127">
      <c r="A104" s="180"/>
      <c r="B104" s="25"/>
      <c r="C104" s="180"/>
      <c r="D104" s="180" t="s">
        <v>95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84"/>
      <c r="B105" s="7"/>
      <c r="C105" s="184"/>
      <c r="D105" s="184" t="s">
        <v>119</v>
      </c>
      <c r="E105" s="7">
        <f>E20+E36+E56+E77+E79+E104</f>
        <v>267</v>
      </c>
      <c r="F105" s="7">
        <f t="shared" ref="F105:AJ105" si="6">F20+F36+F56+F77+F79+F104</f>
        <v>358</v>
      </c>
      <c r="G105" s="7">
        <f t="shared" si="6"/>
        <v>451</v>
      </c>
      <c r="H105" s="7">
        <f t="shared" si="6"/>
        <v>1</v>
      </c>
      <c r="I105" s="7">
        <f t="shared" si="6"/>
        <v>4</v>
      </c>
      <c r="J105" s="7">
        <f t="shared" si="6"/>
        <v>248818.5</v>
      </c>
      <c r="K105" s="7">
        <f t="shared" si="6"/>
        <v>273700.35</v>
      </c>
      <c r="L105" s="7">
        <f t="shared" si="6"/>
        <v>298582.2</v>
      </c>
      <c r="M105" s="7">
        <f t="shared" si="6"/>
        <v>1</v>
      </c>
      <c r="N105" s="7">
        <f t="shared" si="6"/>
        <v>3613</v>
      </c>
      <c r="O105" s="7">
        <f t="shared" si="6"/>
        <v>9433</v>
      </c>
      <c r="P105" s="7">
        <f t="shared" si="6"/>
        <v>10383</v>
      </c>
      <c r="Q105" s="7">
        <f t="shared" si="6"/>
        <v>11328</v>
      </c>
      <c r="R105" s="7">
        <f t="shared" si="6"/>
        <v>3</v>
      </c>
      <c r="S105" s="7">
        <f t="shared" si="6"/>
        <v>310</v>
      </c>
      <c r="T105" s="7">
        <f t="shared" si="6"/>
        <v>51096.15</v>
      </c>
      <c r="U105" s="7">
        <f t="shared" si="6"/>
        <v>56205.765</v>
      </c>
      <c r="V105" s="7">
        <f t="shared" si="6"/>
        <v>61315.38</v>
      </c>
      <c r="W105" s="7">
        <f t="shared" si="6"/>
        <v>1</v>
      </c>
      <c r="X105" s="7">
        <f t="shared" si="6"/>
        <v>1529.1</v>
      </c>
      <c r="Y105" s="7">
        <f t="shared" si="6"/>
        <v>611817.68</v>
      </c>
      <c r="Z105" s="7">
        <f t="shared" si="6"/>
        <v>0</v>
      </c>
      <c r="AA105" s="7">
        <f t="shared" si="6"/>
        <v>169063.4</v>
      </c>
      <c r="AB105" s="7">
        <f t="shared" si="6"/>
        <v>185969.74</v>
      </c>
      <c r="AC105" s="7">
        <f t="shared" si="6"/>
        <v>202876.08</v>
      </c>
      <c r="AD105" s="7">
        <f t="shared" si="6"/>
        <v>1</v>
      </c>
      <c r="AE105" s="7">
        <f t="shared" si="6"/>
        <v>3996.72</v>
      </c>
      <c r="AF105" s="7">
        <f t="shared" si="6"/>
        <v>1566038.43072</v>
      </c>
      <c r="AG105" s="7">
        <f t="shared" si="6"/>
        <v>1721822.193792</v>
      </c>
      <c r="AH105" s="184">
        <f t="shared" si="6"/>
        <v>1877868.382464</v>
      </c>
      <c r="AI105" s="7">
        <f t="shared" si="6"/>
        <v>2</v>
      </c>
      <c r="AJ105" s="7">
        <f t="shared" si="6"/>
        <v>40593.96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120</v>
      </c>
      <c r="B1" s="149" t="s">
        <v>121</v>
      </c>
      <c r="C1" s="149" t="s">
        <v>122</v>
      </c>
      <c r="D1" s="149"/>
      <c r="E1" s="149"/>
      <c r="F1" s="149" t="s">
        <v>123</v>
      </c>
      <c r="G1" s="149" t="s">
        <v>124</v>
      </c>
      <c r="H1" s="149" t="s">
        <v>125</v>
      </c>
      <c r="I1" s="149" t="s">
        <v>126</v>
      </c>
    </row>
    <row r="2" customHeight="1" spans="1:9">
      <c r="A2" s="77" t="s">
        <v>0</v>
      </c>
      <c r="B2" s="10" t="s">
        <v>127</v>
      </c>
      <c r="C2" s="80">
        <v>115733</v>
      </c>
      <c r="D2" s="80" t="s">
        <v>128</v>
      </c>
      <c r="E2" s="80" t="str">
        <f t="shared" ref="E2:E40" si="0">C2&amp;D2</f>
        <v>115733,</v>
      </c>
      <c r="F2" s="79" t="s">
        <v>129</v>
      </c>
      <c r="G2" s="79" t="s">
        <v>130</v>
      </c>
      <c r="H2" s="79" t="s">
        <v>131</v>
      </c>
      <c r="I2" s="80" t="s">
        <v>132</v>
      </c>
    </row>
    <row r="3" s="70" customFormat="1" customHeight="1" spans="1:9">
      <c r="A3" s="83" t="s">
        <v>133</v>
      </c>
      <c r="B3" s="134" t="s">
        <v>134</v>
      </c>
      <c r="C3" s="80">
        <v>84174</v>
      </c>
      <c r="D3" s="80" t="s">
        <v>128</v>
      </c>
      <c r="E3" s="80" t="str">
        <f t="shared" si="0"/>
        <v>84174,</v>
      </c>
      <c r="F3" s="79" t="s">
        <v>135</v>
      </c>
      <c r="G3" s="79" t="s">
        <v>136</v>
      </c>
      <c r="H3" s="79" t="s">
        <v>137</v>
      </c>
      <c r="I3" s="80"/>
    </row>
    <row r="4" s="70" customFormat="1" customHeight="1" spans="1:9">
      <c r="A4" s="83"/>
      <c r="B4" s="134"/>
      <c r="C4" s="80">
        <v>21580</v>
      </c>
      <c r="D4" s="80" t="s">
        <v>128</v>
      </c>
      <c r="E4" s="80" t="str">
        <f t="shared" si="0"/>
        <v>21580,</v>
      </c>
      <c r="F4" s="79" t="s">
        <v>138</v>
      </c>
      <c r="G4" s="79" t="s">
        <v>139</v>
      </c>
      <c r="H4" s="79" t="s">
        <v>140</v>
      </c>
      <c r="I4" s="80" t="s">
        <v>132</v>
      </c>
    </row>
    <row r="5" s="70" customFormat="1" customHeight="1" spans="1:9">
      <c r="A5" s="83"/>
      <c r="B5" s="134"/>
      <c r="C5" s="86">
        <v>166880</v>
      </c>
      <c r="D5" s="80" t="s">
        <v>128</v>
      </c>
      <c r="E5" s="80" t="str">
        <f t="shared" si="0"/>
        <v>166880,</v>
      </c>
      <c r="F5" s="85" t="s">
        <v>141</v>
      </c>
      <c r="G5" s="85" t="s">
        <v>142</v>
      </c>
      <c r="H5" s="85" t="s">
        <v>143</v>
      </c>
      <c r="I5" s="86" t="s">
        <v>132</v>
      </c>
    </row>
    <row r="6" s="70" customFormat="1" customHeight="1" spans="1:9">
      <c r="A6" s="83"/>
      <c r="B6" s="134"/>
      <c r="C6" s="86">
        <v>40226</v>
      </c>
      <c r="D6" s="80" t="s">
        <v>128</v>
      </c>
      <c r="E6" s="80" t="str">
        <f t="shared" si="0"/>
        <v>40226,</v>
      </c>
      <c r="F6" s="85" t="s">
        <v>141</v>
      </c>
      <c r="G6" s="85" t="s">
        <v>144</v>
      </c>
      <c r="H6" s="85" t="s">
        <v>143</v>
      </c>
      <c r="I6" s="86" t="s">
        <v>145</v>
      </c>
    </row>
    <row r="7" s="4" customFormat="1" customHeight="1" spans="1:9">
      <c r="A7" s="91"/>
      <c r="B7" s="150"/>
      <c r="C7" s="86">
        <v>133360</v>
      </c>
      <c r="D7" s="80" t="s">
        <v>128</v>
      </c>
      <c r="E7" s="80" t="str">
        <f t="shared" si="0"/>
        <v>133360,</v>
      </c>
      <c r="F7" s="151" t="s">
        <v>146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128</v>
      </c>
      <c r="E8" s="80" t="str">
        <f t="shared" si="0"/>
        <v>75138,</v>
      </c>
      <c r="F8" s="88" t="s">
        <v>147</v>
      </c>
      <c r="G8" s="88" t="s">
        <v>148</v>
      </c>
      <c r="H8" s="88" t="s">
        <v>149</v>
      </c>
      <c r="I8" s="89" t="s">
        <v>132</v>
      </c>
    </row>
    <row r="9" s="4" customFormat="1" customHeight="1" spans="1:9">
      <c r="A9" s="83"/>
      <c r="B9" s="134"/>
      <c r="C9" s="84" t="s">
        <v>150</v>
      </c>
      <c r="D9" s="80" t="s">
        <v>128</v>
      </c>
      <c r="E9" s="80" t="str">
        <f t="shared" si="0"/>
        <v>164949,</v>
      </c>
      <c r="F9" s="85" t="s">
        <v>147</v>
      </c>
      <c r="G9" s="85" t="s">
        <v>148</v>
      </c>
      <c r="H9" s="85" t="s">
        <v>151</v>
      </c>
      <c r="I9" s="86" t="s">
        <v>132</v>
      </c>
    </row>
    <row r="10" s="4" customFormat="1" customHeight="1" spans="1:9">
      <c r="A10" s="83"/>
      <c r="B10" s="134"/>
      <c r="C10" s="84">
        <v>31440</v>
      </c>
      <c r="D10" s="80" t="s">
        <v>128</v>
      </c>
      <c r="E10" s="80" t="str">
        <f t="shared" si="0"/>
        <v>31440,</v>
      </c>
      <c r="F10" s="85" t="s">
        <v>152</v>
      </c>
      <c r="G10" s="85" t="s">
        <v>153</v>
      </c>
      <c r="H10" s="79" t="s">
        <v>154</v>
      </c>
      <c r="I10" s="86" t="s">
        <v>132</v>
      </c>
    </row>
    <row r="11" customHeight="1" spans="1:9">
      <c r="A11" s="81" t="s">
        <v>155</v>
      </c>
      <c r="B11" s="132" t="s">
        <v>127</v>
      </c>
      <c r="C11" s="80">
        <v>118954</v>
      </c>
      <c r="D11" s="80" t="s">
        <v>128</v>
      </c>
      <c r="E11" s="80" t="str">
        <f t="shared" si="0"/>
        <v>118954,</v>
      </c>
      <c r="F11" s="79" t="s">
        <v>156</v>
      </c>
      <c r="G11" s="79" t="s">
        <v>157</v>
      </c>
      <c r="H11" s="79" t="s">
        <v>158</v>
      </c>
      <c r="I11" s="80" t="s">
        <v>132</v>
      </c>
    </row>
    <row r="12" customHeight="1" spans="1:9">
      <c r="A12" s="83"/>
      <c r="B12" s="134"/>
      <c r="C12" s="80">
        <v>136714</v>
      </c>
      <c r="D12" s="80" t="s">
        <v>128</v>
      </c>
      <c r="E12" s="80" t="str">
        <f t="shared" si="0"/>
        <v>136714,</v>
      </c>
      <c r="F12" s="79" t="s">
        <v>159</v>
      </c>
      <c r="G12" s="79" t="s">
        <v>160</v>
      </c>
      <c r="H12" s="79" t="s">
        <v>161</v>
      </c>
      <c r="I12" s="80" t="s">
        <v>132</v>
      </c>
    </row>
    <row r="13" customHeight="1" spans="1:9">
      <c r="A13" s="83"/>
      <c r="B13" s="134"/>
      <c r="C13" s="80">
        <v>104690</v>
      </c>
      <c r="D13" s="80" t="s">
        <v>128</v>
      </c>
      <c r="E13" s="80" t="str">
        <f t="shared" si="0"/>
        <v>104690,</v>
      </c>
      <c r="F13" s="79" t="s">
        <v>162</v>
      </c>
      <c r="G13" s="152" t="s">
        <v>163</v>
      </c>
      <c r="H13" s="152" t="s">
        <v>143</v>
      </c>
      <c r="I13" s="80"/>
    </row>
    <row r="14" customHeight="1" spans="1:9">
      <c r="A14" s="83"/>
      <c r="B14" s="134"/>
      <c r="C14" s="86">
        <v>48831</v>
      </c>
      <c r="D14" s="80" t="s">
        <v>128</v>
      </c>
      <c r="E14" s="80" t="str">
        <f t="shared" si="0"/>
        <v>48831,</v>
      </c>
      <c r="F14" s="151" t="s">
        <v>164</v>
      </c>
      <c r="G14" s="153" t="s">
        <v>165</v>
      </c>
      <c r="H14" s="79" t="s">
        <v>166</v>
      </c>
      <c r="I14" s="80" t="s">
        <v>132</v>
      </c>
    </row>
    <row r="15" customHeight="1" spans="1:9">
      <c r="A15" s="91"/>
      <c r="B15" s="150"/>
      <c r="C15" s="86">
        <v>117255</v>
      </c>
      <c r="D15" s="80" t="s">
        <v>128</v>
      </c>
      <c r="E15" s="80" t="str">
        <f t="shared" si="0"/>
        <v>117255,</v>
      </c>
      <c r="F15" s="85" t="s">
        <v>167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128</v>
      </c>
      <c r="E16" s="80" t="str">
        <f t="shared" si="0"/>
        <v>160637,</v>
      </c>
      <c r="F16" s="88" t="s">
        <v>168</v>
      </c>
      <c r="G16" s="88" t="s">
        <v>148</v>
      </c>
      <c r="H16" s="153" t="s">
        <v>169</v>
      </c>
      <c r="I16" s="153" t="s">
        <v>145</v>
      </c>
    </row>
    <row r="17" customHeight="1" spans="1:9">
      <c r="A17" s="120" t="s">
        <v>170</v>
      </c>
      <c r="B17" s="120" t="s">
        <v>134</v>
      </c>
      <c r="C17" s="86">
        <v>75028</v>
      </c>
      <c r="D17" s="80" t="s">
        <v>128</v>
      </c>
      <c r="E17" s="80" t="str">
        <f t="shared" si="0"/>
        <v>75028,</v>
      </c>
      <c r="F17" s="84" t="s">
        <v>171</v>
      </c>
      <c r="G17" s="85" t="s">
        <v>172</v>
      </c>
      <c r="H17" s="84" t="s">
        <v>173</v>
      </c>
      <c r="I17" s="86" t="s">
        <v>132</v>
      </c>
    </row>
    <row r="18" customHeight="1" spans="1:9">
      <c r="A18" s="129"/>
      <c r="B18" s="124"/>
      <c r="C18" s="86">
        <v>171872</v>
      </c>
      <c r="D18" s="80" t="s">
        <v>128</v>
      </c>
      <c r="E18" s="80" t="str">
        <f t="shared" si="0"/>
        <v>171872,</v>
      </c>
      <c r="F18" s="79" t="s">
        <v>174</v>
      </c>
      <c r="G18" s="85" t="s">
        <v>175</v>
      </c>
      <c r="H18" s="79" t="s">
        <v>176</v>
      </c>
      <c r="I18" s="80" t="s">
        <v>132</v>
      </c>
    </row>
    <row r="19" s="4" customFormat="1" customHeight="1" spans="1:9">
      <c r="A19" s="77" t="s">
        <v>177</v>
      </c>
      <c r="B19" s="129"/>
      <c r="C19" s="86">
        <v>134798</v>
      </c>
      <c r="D19" s="80" t="s">
        <v>128</v>
      </c>
      <c r="E19" s="80" t="str">
        <f t="shared" si="0"/>
        <v>134798,</v>
      </c>
      <c r="F19" s="85" t="s">
        <v>178</v>
      </c>
      <c r="G19" s="85" t="s">
        <v>179</v>
      </c>
      <c r="H19" s="84" t="s">
        <v>180</v>
      </c>
      <c r="I19" s="86" t="s">
        <v>132</v>
      </c>
    </row>
    <row r="20" customHeight="1" spans="1:9">
      <c r="A20" s="77" t="s">
        <v>4</v>
      </c>
      <c r="B20" s="10" t="s">
        <v>134</v>
      </c>
      <c r="C20" s="80">
        <v>47683</v>
      </c>
      <c r="D20" s="80" t="s">
        <v>128</v>
      </c>
      <c r="E20" s="80" t="str">
        <f t="shared" si="0"/>
        <v>47683,</v>
      </c>
      <c r="F20" s="79" t="s">
        <v>181</v>
      </c>
      <c r="G20" s="79" t="s">
        <v>182</v>
      </c>
      <c r="H20" s="79" t="s">
        <v>140</v>
      </c>
      <c r="I20" s="80" t="s">
        <v>132</v>
      </c>
    </row>
    <row r="21" customHeight="1" spans="1:9">
      <c r="A21" s="77" t="s">
        <v>183</v>
      </c>
      <c r="B21" s="10" t="s">
        <v>134</v>
      </c>
      <c r="C21" s="112">
        <v>105219</v>
      </c>
      <c r="D21" s="80" t="s">
        <v>128</v>
      </c>
      <c r="E21" s="80" t="str">
        <f t="shared" si="0"/>
        <v>105219,</v>
      </c>
      <c r="F21" s="151" t="s">
        <v>184</v>
      </c>
      <c r="G21" s="153" t="s">
        <v>185</v>
      </c>
      <c r="H21" s="79" t="s">
        <v>186</v>
      </c>
      <c r="I21" s="80"/>
    </row>
    <row r="22" customHeight="1" spans="1:9">
      <c r="A22" s="77"/>
      <c r="B22" s="10"/>
      <c r="C22" s="112">
        <v>117372</v>
      </c>
      <c r="D22" s="80" t="s">
        <v>128</v>
      </c>
      <c r="E22" s="80" t="str">
        <f t="shared" si="0"/>
        <v>117372,</v>
      </c>
      <c r="F22" s="151" t="s">
        <v>187</v>
      </c>
      <c r="G22" s="153" t="s">
        <v>188</v>
      </c>
      <c r="H22" s="79" t="s">
        <v>186</v>
      </c>
      <c r="I22" s="80"/>
    </row>
    <row r="23" customHeight="1" spans="1:9">
      <c r="A23" s="77"/>
      <c r="B23" s="10"/>
      <c r="C23" s="112">
        <v>105293</v>
      </c>
      <c r="D23" s="80" t="s">
        <v>128</v>
      </c>
      <c r="E23" s="80" t="str">
        <f t="shared" si="0"/>
        <v>105293,</v>
      </c>
      <c r="F23" s="151" t="s">
        <v>189</v>
      </c>
      <c r="G23" s="153" t="s">
        <v>190</v>
      </c>
      <c r="H23" s="79" t="s">
        <v>186</v>
      </c>
      <c r="I23" s="80" t="s">
        <v>145</v>
      </c>
    </row>
    <row r="24" customHeight="1" spans="1:9">
      <c r="A24" s="77"/>
      <c r="B24" s="10"/>
      <c r="C24" s="112">
        <v>105315</v>
      </c>
      <c r="D24" s="80" t="s">
        <v>128</v>
      </c>
      <c r="E24" s="80" t="str">
        <f t="shared" si="0"/>
        <v>105315,</v>
      </c>
      <c r="F24" s="151" t="s">
        <v>191</v>
      </c>
      <c r="G24" s="153" t="s">
        <v>192</v>
      </c>
      <c r="H24" s="79" t="s">
        <v>186</v>
      </c>
      <c r="I24" s="80" t="s">
        <v>132</v>
      </c>
    </row>
    <row r="25" customHeight="1" spans="1:9">
      <c r="A25" s="77"/>
      <c r="B25" s="10"/>
      <c r="C25" s="112">
        <v>105233</v>
      </c>
      <c r="D25" s="80" t="s">
        <v>128</v>
      </c>
      <c r="E25" s="80" t="str">
        <f t="shared" si="0"/>
        <v>105233,</v>
      </c>
      <c r="F25" s="151" t="s">
        <v>193</v>
      </c>
      <c r="G25" s="153" t="s">
        <v>194</v>
      </c>
      <c r="H25" s="79" t="s">
        <v>186</v>
      </c>
      <c r="I25" s="80" t="s">
        <v>145</v>
      </c>
    </row>
    <row r="26" customHeight="1" spans="1:9">
      <c r="A26" s="77"/>
      <c r="B26" s="10"/>
      <c r="C26" s="112">
        <v>105229</v>
      </c>
      <c r="D26" s="80" t="s">
        <v>128</v>
      </c>
      <c r="E26" s="80" t="str">
        <f t="shared" si="0"/>
        <v>105229,</v>
      </c>
      <c r="F26" s="151" t="s">
        <v>195</v>
      </c>
      <c r="G26" s="153" t="s">
        <v>196</v>
      </c>
      <c r="H26" s="79" t="s">
        <v>186</v>
      </c>
      <c r="I26" s="80" t="s">
        <v>145</v>
      </c>
    </row>
    <row r="27" customHeight="1" spans="1:9">
      <c r="A27" s="77"/>
      <c r="B27" s="10"/>
      <c r="C27" s="112">
        <v>106918</v>
      </c>
      <c r="D27" s="80" t="s">
        <v>128</v>
      </c>
      <c r="E27" s="80" t="str">
        <f t="shared" si="0"/>
        <v>106918,</v>
      </c>
      <c r="F27" s="151" t="s">
        <v>197</v>
      </c>
      <c r="G27" s="153" t="s">
        <v>198</v>
      </c>
      <c r="H27" s="79" t="s">
        <v>186</v>
      </c>
      <c r="I27" s="80" t="s">
        <v>132</v>
      </c>
    </row>
    <row r="28" customHeight="1" spans="1:9">
      <c r="A28" s="77"/>
      <c r="B28" s="10"/>
      <c r="C28" s="112">
        <v>105226</v>
      </c>
      <c r="D28" s="80" t="s">
        <v>128</v>
      </c>
      <c r="E28" s="80" t="str">
        <f t="shared" si="0"/>
        <v>105226,</v>
      </c>
      <c r="F28" s="151" t="s">
        <v>199</v>
      </c>
      <c r="G28" s="153" t="s">
        <v>200</v>
      </c>
      <c r="H28" s="79" t="s">
        <v>186</v>
      </c>
      <c r="I28" s="80" t="s">
        <v>132</v>
      </c>
    </row>
    <row r="29" customHeight="1" spans="1:9">
      <c r="A29" s="77"/>
      <c r="B29" s="10"/>
      <c r="C29" s="112">
        <v>117370</v>
      </c>
      <c r="D29" s="80" t="s">
        <v>128</v>
      </c>
      <c r="E29" s="80" t="str">
        <f t="shared" si="0"/>
        <v>117370,</v>
      </c>
      <c r="F29" s="151" t="s">
        <v>201</v>
      </c>
      <c r="G29" s="153" t="s">
        <v>202</v>
      </c>
      <c r="H29" s="79" t="s">
        <v>186</v>
      </c>
      <c r="I29" s="80" t="s">
        <v>132</v>
      </c>
    </row>
    <row r="30" customHeight="1" spans="1:9">
      <c r="A30" s="77"/>
      <c r="B30" s="10"/>
      <c r="C30" s="112">
        <v>117371</v>
      </c>
      <c r="D30" s="80" t="s">
        <v>128</v>
      </c>
      <c r="E30" s="80" t="str">
        <f t="shared" si="0"/>
        <v>117371,</v>
      </c>
      <c r="F30" s="151" t="s">
        <v>203</v>
      </c>
      <c r="G30" s="153" t="s">
        <v>200</v>
      </c>
      <c r="H30" s="79" t="s">
        <v>186</v>
      </c>
      <c r="I30" s="80" t="s">
        <v>132</v>
      </c>
    </row>
    <row r="31" customHeight="1" spans="1:9">
      <c r="A31" s="77"/>
      <c r="B31" s="10"/>
      <c r="C31" s="112">
        <v>105276</v>
      </c>
      <c r="D31" s="80" t="s">
        <v>128</v>
      </c>
      <c r="E31" s="80" t="str">
        <f t="shared" si="0"/>
        <v>105276,</v>
      </c>
      <c r="F31" s="151" t="s">
        <v>204</v>
      </c>
      <c r="G31" s="153" t="s">
        <v>205</v>
      </c>
      <c r="H31" s="79" t="s">
        <v>186</v>
      </c>
      <c r="I31" s="80" t="s">
        <v>132</v>
      </c>
    </row>
    <row r="32" customHeight="1" spans="1:9">
      <c r="A32" s="77"/>
      <c r="B32" s="10"/>
      <c r="C32" s="112">
        <v>105227</v>
      </c>
      <c r="D32" s="80" t="s">
        <v>128</v>
      </c>
      <c r="E32" s="80" t="str">
        <f t="shared" si="0"/>
        <v>105227,</v>
      </c>
      <c r="F32" s="151" t="s">
        <v>206</v>
      </c>
      <c r="G32" s="153" t="s">
        <v>207</v>
      </c>
      <c r="H32" s="79" t="s">
        <v>186</v>
      </c>
      <c r="I32" s="80" t="s">
        <v>132</v>
      </c>
    </row>
    <row r="33" customHeight="1" spans="1:9">
      <c r="A33" s="77"/>
      <c r="B33" s="10"/>
      <c r="C33" s="112">
        <v>105231</v>
      </c>
      <c r="D33" s="80" t="s">
        <v>128</v>
      </c>
      <c r="E33" s="80" t="str">
        <f t="shared" si="0"/>
        <v>105231,</v>
      </c>
      <c r="F33" s="151" t="s">
        <v>208</v>
      </c>
      <c r="G33" s="153" t="s">
        <v>200</v>
      </c>
      <c r="H33" s="79" t="s">
        <v>186</v>
      </c>
      <c r="I33" s="80" t="s">
        <v>132</v>
      </c>
    </row>
    <row r="34" customHeight="1" spans="1:9">
      <c r="A34" s="77"/>
      <c r="B34" s="10"/>
      <c r="C34" s="112">
        <v>105224</v>
      </c>
      <c r="D34" s="80" t="s">
        <v>128</v>
      </c>
      <c r="E34" s="80" t="str">
        <f t="shared" si="0"/>
        <v>105224,</v>
      </c>
      <c r="F34" s="151" t="s">
        <v>209</v>
      </c>
      <c r="G34" s="153" t="s">
        <v>210</v>
      </c>
      <c r="H34" s="79" t="s">
        <v>186</v>
      </c>
      <c r="I34" s="80" t="s">
        <v>132</v>
      </c>
    </row>
    <row r="35" customHeight="1" spans="1:9">
      <c r="A35" s="77"/>
      <c r="B35" s="10"/>
      <c r="C35" s="112">
        <v>105279</v>
      </c>
      <c r="D35" s="80" t="s">
        <v>128</v>
      </c>
      <c r="E35" s="80" t="str">
        <f t="shared" si="0"/>
        <v>105279,</v>
      </c>
      <c r="F35" s="151" t="s">
        <v>211</v>
      </c>
      <c r="G35" s="153" t="s">
        <v>200</v>
      </c>
      <c r="H35" s="79" t="s">
        <v>186</v>
      </c>
      <c r="I35" s="80" t="s">
        <v>132</v>
      </c>
    </row>
    <row r="36" customHeight="1" spans="1:9">
      <c r="A36" s="77"/>
      <c r="B36" s="10"/>
      <c r="C36" s="112">
        <v>105221</v>
      </c>
      <c r="D36" s="80" t="s">
        <v>128</v>
      </c>
      <c r="E36" s="80" t="str">
        <f t="shared" si="0"/>
        <v>105221,</v>
      </c>
      <c r="F36" s="151" t="s">
        <v>212</v>
      </c>
      <c r="G36" s="153" t="s">
        <v>213</v>
      </c>
      <c r="H36" s="79" t="s">
        <v>186</v>
      </c>
      <c r="I36" s="80" t="s">
        <v>132</v>
      </c>
    </row>
    <row r="37" customHeight="1" spans="1:9">
      <c r="A37" s="77"/>
      <c r="B37" s="10"/>
      <c r="C37" s="112">
        <v>130350</v>
      </c>
      <c r="D37" s="80" t="s">
        <v>128</v>
      </c>
      <c r="E37" s="80" t="str">
        <f t="shared" si="0"/>
        <v>130350,</v>
      </c>
      <c r="F37" s="151" t="s">
        <v>214</v>
      </c>
      <c r="G37" s="153" t="s">
        <v>215</v>
      </c>
      <c r="H37" s="79" t="s">
        <v>186</v>
      </c>
      <c r="I37" s="80" t="s">
        <v>132</v>
      </c>
    </row>
    <row r="38" customHeight="1" spans="1:9">
      <c r="A38" s="77"/>
      <c r="B38" s="10"/>
      <c r="C38" s="112">
        <v>134407</v>
      </c>
      <c r="D38" s="80" t="s">
        <v>128</v>
      </c>
      <c r="E38" s="80" t="str">
        <f t="shared" si="0"/>
        <v>134407,</v>
      </c>
      <c r="F38" s="151" t="s">
        <v>216</v>
      </c>
      <c r="G38" s="153" t="s">
        <v>217</v>
      </c>
      <c r="H38" s="79" t="s">
        <v>186</v>
      </c>
      <c r="I38" s="80" t="s">
        <v>132</v>
      </c>
    </row>
    <row r="39" customHeight="1" spans="1:9">
      <c r="A39" s="77"/>
      <c r="B39" s="10"/>
      <c r="C39" s="112">
        <v>105230</v>
      </c>
      <c r="D39" s="80" t="s">
        <v>128</v>
      </c>
      <c r="E39" s="80" t="str">
        <f t="shared" si="0"/>
        <v>105230,</v>
      </c>
      <c r="F39" s="151" t="s">
        <v>218</v>
      </c>
      <c r="G39" s="153" t="s">
        <v>219</v>
      </c>
      <c r="H39" s="79" t="s">
        <v>186</v>
      </c>
      <c r="I39" s="80" t="s">
        <v>145</v>
      </c>
    </row>
    <row r="40" customHeight="1" spans="1:9">
      <c r="A40" s="77"/>
      <c r="B40" s="10"/>
      <c r="C40" s="112">
        <v>153885</v>
      </c>
      <c r="D40" s="80" t="s">
        <v>128</v>
      </c>
      <c r="E40" s="80" t="str">
        <f t="shared" si="0"/>
        <v>153885,</v>
      </c>
      <c r="F40" s="151" t="s">
        <v>187</v>
      </c>
      <c r="G40" s="153" t="s">
        <v>220</v>
      </c>
      <c r="H40" s="79" t="s">
        <v>186</v>
      </c>
      <c r="I40" s="80" t="s">
        <v>132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221</v>
      </c>
      <c r="B42" s="132" t="s">
        <v>134</v>
      </c>
      <c r="C42" s="154">
        <v>170361</v>
      </c>
      <c r="D42" s="155" t="s">
        <v>128</v>
      </c>
      <c r="E42" s="155" t="str">
        <f t="shared" ref="E42:E105" si="1">C42&amp;D42</f>
        <v>170361,</v>
      </c>
      <c r="F42" s="156" t="s">
        <v>222</v>
      </c>
      <c r="G42" s="156" t="s">
        <v>223</v>
      </c>
      <c r="H42" s="156" t="s">
        <v>224</v>
      </c>
      <c r="I42" s="86" t="s">
        <v>145</v>
      </c>
    </row>
    <row r="43" customHeight="1" spans="1:9">
      <c r="A43" s="83"/>
      <c r="B43" s="134"/>
      <c r="C43" s="154">
        <v>170363</v>
      </c>
      <c r="D43" s="155" t="s">
        <v>128</v>
      </c>
      <c r="E43" s="155" t="str">
        <f t="shared" si="1"/>
        <v>170363,</v>
      </c>
      <c r="F43" s="156" t="s">
        <v>225</v>
      </c>
      <c r="G43" s="156" t="s">
        <v>226</v>
      </c>
      <c r="H43" s="156" t="s">
        <v>224</v>
      </c>
      <c r="I43" s="86" t="s">
        <v>145</v>
      </c>
    </row>
    <row r="44" customHeight="1" spans="1:9">
      <c r="A44" s="83"/>
      <c r="B44" s="134"/>
      <c r="C44" s="154">
        <v>170360</v>
      </c>
      <c r="D44" s="155" t="s">
        <v>128</v>
      </c>
      <c r="E44" s="155" t="str">
        <f t="shared" si="1"/>
        <v>170360,</v>
      </c>
      <c r="F44" s="156" t="s">
        <v>227</v>
      </c>
      <c r="G44" s="156" t="s">
        <v>228</v>
      </c>
      <c r="H44" s="156" t="s">
        <v>224</v>
      </c>
      <c r="I44" s="86" t="s">
        <v>145</v>
      </c>
    </row>
    <row r="45" customHeight="1" spans="1:9">
      <c r="A45" s="83"/>
      <c r="B45" s="134"/>
      <c r="C45" s="154">
        <v>170359</v>
      </c>
      <c r="D45" s="155" t="s">
        <v>128</v>
      </c>
      <c r="E45" s="155" t="str">
        <f t="shared" si="1"/>
        <v>170359,</v>
      </c>
      <c r="F45" s="156" t="s">
        <v>229</v>
      </c>
      <c r="G45" s="156" t="s">
        <v>226</v>
      </c>
      <c r="H45" s="156" t="s">
        <v>224</v>
      </c>
      <c r="I45" s="86" t="s">
        <v>145</v>
      </c>
    </row>
    <row r="46" customHeight="1" spans="1:9">
      <c r="A46" s="83"/>
      <c r="B46" s="134"/>
      <c r="C46" s="154">
        <v>170352</v>
      </c>
      <c r="D46" s="155" t="s">
        <v>128</v>
      </c>
      <c r="E46" s="155" t="str">
        <f t="shared" si="1"/>
        <v>170352,</v>
      </c>
      <c r="F46" s="156" t="s">
        <v>230</v>
      </c>
      <c r="G46" s="156" t="s">
        <v>231</v>
      </c>
      <c r="H46" s="156" t="s">
        <v>224</v>
      </c>
      <c r="I46" s="86" t="s">
        <v>145</v>
      </c>
    </row>
    <row r="47" customHeight="1" spans="1:9">
      <c r="A47" s="83"/>
      <c r="B47" s="134"/>
      <c r="C47" s="154">
        <v>170351</v>
      </c>
      <c r="D47" s="155" t="s">
        <v>128</v>
      </c>
      <c r="E47" s="155" t="str">
        <f t="shared" si="1"/>
        <v>170351,</v>
      </c>
      <c r="F47" s="156" t="s">
        <v>230</v>
      </c>
      <c r="G47" s="156" t="s">
        <v>232</v>
      </c>
      <c r="H47" s="156" t="s">
        <v>224</v>
      </c>
      <c r="I47" s="86" t="s">
        <v>145</v>
      </c>
    </row>
    <row r="48" customHeight="1" spans="1:9">
      <c r="A48" s="83"/>
      <c r="B48" s="134"/>
      <c r="C48" s="154">
        <v>134587</v>
      </c>
      <c r="D48" s="155" t="s">
        <v>128</v>
      </c>
      <c r="E48" s="155" t="str">
        <f t="shared" si="1"/>
        <v>134587,</v>
      </c>
      <c r="F48" s="156" t="s">
        <v>233</v>
      </c>
      <c r="G48" s="156" t="s">
        <v>234</v>
      </c>
      <c r="H48" s="156" t="s">
        <v>224</v>
      </c>
      <c r="I48" s="86" t="s">
        <v>235</v>
      </c>
    </row>
    <row r="49" customHeight="1" spans="1:9">
      <c r="A49" s="83"/>
      <c r="B49" s="134"/>
      <c r="C49" s="154">
        <v>170345</v>
      </c>
      <c r="D49" s="155" t="s">
        <v>128</v>
      </c>
      <c r="E49" s="155" t="str">
        <f t="shared" si="1"/>
        <v>170345,</v>
      </c>
      <c r="F49" s="156" t="s">
        <v>236</v>
      </c>
      <c r="G49" s="156" t="s">
        <v>237</v>
      </c>
      <c r="H49" s="156" t="s">
        <v>224</v>
      </c>
      <c r="I49" s="86" t="s">
        <v>145</v>
      </c>
    </row>
    <row r="50" customHeight="1" spans="1:9">
      <c r="A50" s="83"/>
      <c r="B50" s="134"/>
      <c r="C50" s="154">
        <v>134588</v>
      </c>
      <c r="D50" s="155" t="s">
        <v>128</v>
      </c>
      <c r="E50" s="155" t="str">
        <f t="shared" si="1"/>
        <v>134588,</v>
      </c>
      <c r="F50" s="156" t="s">
        <v>238</v>
      </c>
      <c r="G50" s="156" t="s">
        <v>239</v>
      </c>
      <c r="H50" s="156" t="s">
        <v>224</v>
      </c>
      <c r="I50" s="86" t="s">
        <v>145</v>
      </c>
    </row>
    <row r="51" customHeight="1" spans="1:9">
      <c r="A51" s="83"/>
      <c r="B51" s="134"/>
      <c r="C51" s="154">
        <v>170350</v>
      </c>
      <c r="D51" s="155" t="s">
        <v>128</v>
      </c>
      <c r="E51" s="155" t="str">
        <f t="shared" si="1"/>
        <v>170350,</v>
      </c>
      <c r="F51" s="156" t="s">
        <v>240</v>
      </c>
      <c r="G51" s="156" t="s">
        <v>241</v>
      </c>
      <c r="H51" s="156" t="s">
        <v>224</v>
      </c>
      <c r="I51" s="86" t="s">
        <v>145</v>
      </c>
    </row>
    <row r="52" customHeight="1" spans="1:9">
      <c r="A52" s="83"/>
      <c r="B52" s="134"/>
      <c r="C52" s="154">
        <v>170349</v>
      </c>
      <c r="D52" s="155" t="s">
        <v>128</v>
      </c>
      <c r="E52" s="155" t="str">
        <f t="shared" si="1"/>
        <v>170349,</v>
      </c>
      <c r="F52" s="156" t="s">
        <v>242</v>
      </c>
      <c r="G52" s="156" t="s">
        <v>243</v>
      </c>
      <c r="H52" s="156" t="s">
        <v>224</v>
      </c>
      <c r="I52" s="86" t="s">
        <v>145</v>
      </c>
    </row>
    <row r="53" customHeight="1" spans="1:9">
      <c r="A53" s="83"/>
      <c r="B53" s="134"/>
      <c r="C53" s="112">
        <v>138325</v>
      </c>
      <c r="D53" s="80" t="s">
        <v>128</v>
      </c>
      <c r="E53" s="80" t="str">
        <f t="shared" si="1"/>
        <v>138325,</v>
      </c>
      <c r="F53" s="151" t="s">
        <v>244</v>
      </c>
      <c r="G53" s="153" t="s">
        <v>245</v>
      </c>
      <c r="H53" s="79" t="s">
        <v>246</v>
      </c>
      <c r="I53" s="80" t="s">
        <v>145</v>
      </c>
    </row>
    <row r="54" customHeight="1" spans="1:9">
      <c r="A54" s="83"/>
      <c r="B54" s="134"/>
      <c r="C54" s="112">
        <v>138584</v>
      </c>
      <c r="D54" s="80" t="s">
        <v>128</v>
      </c>
      <c r="E54" s="80" t="str">
        <f t="shared" si="1"/>
        <v>138584,</v>
      </c>
      <c r="F54" s="151" t="s">
        <v>247</v>
      </c>
      <c r="G54" s="153" t="s">
        <v>248</v>
      </c>
      <c r="H54" s="79" t="s">
        <v>249</v>
      </c>
      <c r="I54" s="80" t="s">
        <v>145</v>
      </c>
    </row>
    <row r="55" customHeight="1" spans="1:9">
      <c r="A55" s="83"/>
      <c r="B55" s="134"/>
      <c r="C55" s="112">
        <v>161996</v>
      </c>
      <c r="D55" s="80" t="s">
        <v>128</v>
      </c>
      <c r="E55" s="80" t="str">
        <f t="shared" si="1"/>
        <v>161996,</v>
      </c>
      <c r="F55" s="151" t="s">
        <v>250</v>
      </c>
      <c r="G55" s="153" t="s">
        <v>251</v>
      </c>
      <c r="H55" s="79" t="s">
        <v>252</v>
      </c>
      <c r="I55" s="80" t="s">
        <v>145</v>
      </c>
    </row>
    <row r="56" customHeight="1" spans="1:9">
      <c r="A56" s="83"/>
      <c r="B56" s="134"/>
      <c r="C56" s="112">
        <v>162003</v>
      </c>
      <c r="D56" s="80" t="s">
        <v>128</v>
      </c>
      <c r="E56" s="80" t="str">
        <f t="shared" si="1"/>
        <v>162003,</v>
      </c>
      <c r="F56" s="153" t="s">
        <v>253</v>
      </c>
      <c r="G56" s="153" t="s">
        <v>254</v>
      </c>
      <c r="H56" s="79" t="s">
        <v>252</v>
      </c>
      <c r="I56" s="80" t="s">
        <v>145</v>
      </c>
    </row>
    <row r="57" customHeight="1" spans="1:9">
      <c r="A57" s="83"/>
      <c r="B57" s="134"/>
      <c r="C57" s="112">
        <v>162006</v>
      </c>
      <c r="D57" s="80" t="s">
        <v>128</v>
      </c>
      <c r="E57" s="80" t="str">
        <f t="shared" si="1"/>
        <v>162006,</v>
      </c>
      <c r="F57" s="151" t="s">
        <v>255</v>
      </c>
      <c r="G57" s="153" t="s">
        <v>256</v>
      </c>
      <c r="H57" s="79" t="s">
        <v>252</v>
      </c>
      <c r="I57" s="80" t="s">
        <v>132</v>
      </c>
    </row>
    <row r="58" customHeight="1" spans="1:9">
      <c r="A58" s="83"/>
      <c r="B58" s="134"/>
      <c r="C58" s="112">
        <v>143054</v>
      </c>
      <c r="D58" s="80" t="s">
        <v>128</v>
      </c>
      <c r="E58" s="80" t="str">
        <f t="shared" si="1"/>
        <v>143054,</v>
      </c>
      <c r="F58" s="151" t="s">
        <v>257</v>
      </c>
      <c r="G58" s="153" t="s">
        <v>258</v>
      </c>
      <c r="H58" s="79" t="s">
        <v>259</v>
      </c>
      <c r="I58" s="80" t="s">
        <v>145</v>
      </c>
    </row>
    <row r="59" customHeight="1" spans="1:9">
      <c r="A59" s="83"/>
      <c r="B59" s="134"/>
      <c r="C59" s="112">
        <v>143089</v>
      </c>
      <c r="D59" s="80" t="s">
        <v>128</v>
      </c>
      <c r="E59" s="80" t="str">
        <f t="shared" si="1"/>
        <v>143089,</v>
      </c>
      <c r="F59" s="151" t="s">
        <v>260</v>
      </c>
      <c r="G59" s="153" t="s">
        <v>261</v>
      </c>
      <c r="H59" s="79" t="s">
        <v>259</v>
      </c>
      <c r="I59" s="80" t="s">
        <v>145</v>
      </c>
    </row>
    <row r="60" customHeight="1" spans="1:9">
      <c r="A60" s="83"/>
      <c r="B60" s="134"/>
      <c r="C60" s="112">
        <v>143095</v>
      </c>
      <c r="D60" s="80" t="s">
        <v>128</v>
      </c>
      <c r="E60" s="80" t="str">
        <f t="shared" si="1"/>
        <v>143095,</v>
      </c>
      <c r="F60" s="151" t="s">
        <v>262</v>
      </c>
      <c r="G60" s="153" t="s">
        <v>263</v>
      </c>
      <c r="H60" s="79" t="s">
        <v>259</v>
      </c>
      <c r="I60" s="80" t="s">
        <v>145</v>
      </c>
    </row>
    <row r="61" customHeight="1" spans="1:9">
      <c r="A61" s="83"/>
      <c r="B61" s="134"/>
      <c r="C61" s="112">
        <v>143093</v>
      </c>
      <c r="D61" s="80" t="s">
        <v>128</v>
      </c>
      <c r="E61" s="80" t="str">
        <f t="shared" si="1"/>
        <v>143093,</v>
      </c>
      <c r="F61" s="151" t="s">
        <v>264</v>
      </c>
      <c r="G61" s="153" t="s">
        <v>265</v>
      </c>
      <c r="H61" s="79" t="s">
        <v>259</v>
      </c>
      <c r="I61" s="80" t="s">
        <v>145</v>
      </c>
    </row>
    <row r="62" customHeight="1" spans="1:9">
      <c r="A62" s="83"/>
      <c r="B62" s="134"/>
      <c r="C62" s="112">
        <v>143074</v>
      </c>
      <c r="D62" s="80" t="s">
        <v>128</v>
      </c>
      <c r="E62" s="80" t="str">
        <f t="shared" si="1"/>
        <v>143074,</v>
      </c>
      <c r="F62" s="151" t="s">
        <v>266</v>
      </c>
      <c r="G62" s="153" t="s">
        <v>267</v>
      </c>
      <c r="H62" s="79" t="s">
        <v>259</v>
      </c>
      <c r="I62" s="80" t="s">
        <v>145</v>
      </c>
    </row>
    <row r="63" customHeight="1" spans="1:9">
      <c r="A63" s="83"/>
      <c r="B63" s="134"/>
      <c r="C63" s="112">
        <v>115425</v>
      </c>
      <c r="D63" s="80" t="s">
        <v>128</v>
      </c>
      <c r="E63" s="80" t="str">
        <f t="shared" si="1"/>
        <v>115425,</v>
      </c>
      <c r="F63" s="151" t="s">
        <v>268</v>
      </c>
      <c r="G63" s="153" t="s">
        <v>269</v>
      </c>
      <c r="H63" s="79" t="s">
        <v>270</v>
      </c>
      <c r="I63" s="80" t="s">
        <v>145</v>
      </c>
    </row>
    <row r="64" customHeight="1" spans="1:9">
      <c r="A64" s="83"/>
      <c r="B64" s="134"/>
      <c r="C64" s="112">
        <v>115433</v>
      </c>
      <c r="D64" s="80" t="s">
        <v>128</v>
      </c>
      <c r="E64" s="80" t="str">
        <f t="shared" si="1"/>
        <v>115433,</v>
      </c>
      <c r="F64" s="151" t="s">
        <v>271</v>
      </c>
      <c r="G64" s="153" t="s">
        <v>272</v>
      </c>
      <c r="H64" s="79" t="s">
        <v>270</v>
      </c>
      <c r="I64" s="80" t="s">
        <v>145</v>
      </c>
    </row>
    <row r="65" customHeight="1" spans="1:9">
      <c r="A65" s="83"/>
      <c r="B65" s="134"/>
      <c r="C65" s="112">
        <v>16644</v>
      </c>
      <c r="D65" s="80" t="s">
        <v>128</v>
      </c>
      <c r="E65" s="80" t="str">
        <f t="shared" si="1"/>
        <v>16644,</v>
      </c>
      <c r="F65" s="151" t="s">
        <v>273</v>
      </c>
      <c r="G65" s="153" t="s">
        <v>274</v>
      </c>
      <c r="H65" s="79" t="s">
        <v>275</v>
      </c>
      <c r="I65" s="80" t="s">
        <v>145</v>
      </c>
    </row>
    <row r="66" customHeight="1" spans="1:9">
      <c r="A66" s="83"/>
      <c r="B66" s="134"/>
      <c r="C66" s="112">
        <v>66994</v>
      </c>
      <c r="D66" s="80" t="s">
        <v>128</v>
      </c>
      <c r="E66" s="80" t="str">
        <f t="shared" si="1"/>
        <v>66994,</v>
      </c>
      <c r="F66" s="151" t="s">
        <v>276</v>
      </c>
      <c r="G66" s="153" t="s">
        <v>277</v>
      </c>
      <c r="H66" s="79" t="s">
        <v>278</v>
      </c>
      <c r="I66" s="80" t="s">
        <v>279</v>
      </c>
    </row>
    <row r="67" customHeight="1" spans="1:9">
      <c r="A67" s="83"/>
      <c r="B67" s="134"/>
      <c r="C67" s="86">
        <v>166599</v>
      </c>
      <c r="D67" s="80" t="s">
        <v>128</v>
      </c>
      <c r="E67" s="80" t="str">
        <f t="shared" si="1"/>
        <v>166599,</v>
      </c>
      <c r="F67" s="79" t="s">
        <v>280</v>
      </c>
      <c r="G67" s="79" t="s">
        <v>281</v>
      </c>
      <c r="H67" s="96" t="s">
        <v>282</v>
      </c>
      <c r="I67" s="80" t="s">
        <v>145</v>
      </c>
    </row>
    <row r="68" customHeight="1" spans="1:9">
      <c r="A68" s="83"/>
      <c r="B68" s="134"/>
      <c r="C68" s="112">
        <v>62051</v>
      </c>
      <c r="D68" s="80" t="s">
        <v>128</v>
      </c>
      <c r="E68" s="80" t="str">
        <f t="shared" si="1"/>
        <v>62051,</v>
      </c>
      <c r="F68" s="151" t="s">
        <v>283</v>
      </c>
      <c r="G68" s="153" t="s">
        <v>284</v>
      </c>
      <c r="H68" s="79" t="s">
        <v>285</v>
      </c>
      <c r="I68" s="80" t="s">
        <v>145</v>
      </c>
    </row>
    <row r="69" customHeight="1" spans="1:9">
      <c r="A69" s="83"/>
      <c r="B69" s="134"/>
      <c r="C69" s="112">
        <v>62049</v>
      </c>
      <c r="D69" s="80" t="s">
        <v>128</v>
      </c>
      <c r="E69" s="80" t="str">
        <f t="shared" si="1"/>
        <v>62049,</v>
      </c>
      <c r="F69" s="151" t="s">
        <v>286</v>
      </c>
      <c r="G69" s="153" t="s">
        <v>287</v>
      </c>
      <c r="H69" s="79" t="s">
        <v>285</v>
      </c>
      <c r="I69" s="80" t="s">
        <v>145</v>
      </c>
    </row>
    <row r="70" customHeight="1" spans="1:9">
      <c r="A70" s="83"/>
      <c r="B70" s="134"/>
      <c r="C70" s="112">
        <v>152404</v>
      </c>
      <c r="D70" s="80" t="s">
        <v>128</v>
      </c>
      <c r="E70" s="80" t="str">
        <f t="shared" si="1"/>
        <v>152404,</v>
      </c>
      <c r="F70" s="151" t="s">
        <v>288</v>
      </c>
      <c r="G70" s="153" t="s">
        <v>289</v>
      </c>
      <c r="H70" s="79" t="s">
        <v>285</v>
      </c>
      <c r="I70" s="80" t="s">
        <v>145</v>
      </c>
    </row>
    <row r="71" customHeight="1" spans="1:9">
      <c r="A71" s="83"/>
      <c r="B71" s="134"/>
      <c r="C71" s="112">
        <v>62986</v>
      </c>
      <c r="D71" s="80" t="s">
        <v>128</v>
      </c>
      <c r="E71" s="80" t="str">
        <f t="shared" si="1"/>
        <v>62986,</v>
      </c>
      <c r="F71" s="151" t="s">
        <v>290</v>
      </c>
      <c r="G71" s="153" t="s">
        <v>291</v>
      </c>
      <c r="H71" s="79" t="s">
        <v>285</v>
      </c>
      <c r="I71" s="80" t="s">
        <v>145</v>
      </c>
    </row>
    <row r="72" customHeight="1" spans="1:9">
      <c r="A72" s="83"/>
      <c r="B72" s="134"/>
      <c r="C72" s="112">
        <v>74934</v>
      </c>
      <c r="D72" s="80" t="s">
        <v>128</v>
      </c>
      <c r="E72" s="80" t="str">
        <f t="shared" si="1"/>
        <v>74934,</v>
      </c>
      <c r="F72" s="151" t="s">
        <v>292</v>
      </c>
      <c r="G72" s="153" t="s">
        <v>293</v>
      </c>
      <c r="H72" s="79" t="s">
        <v>285</v>
      </c>
      <c r="I72" s="80" t="s">
        <v>145</v>
      </c>
    </row>
    <row r="73" customHeight="1" spans="1:9">
      <c r="A73" s="83"/>
      <c r="B73" s="134"/>
      <c r="C73" s="112">
        <v>74933</v>
      </c>
      <c r="D73" s="80" t="s">
        <v>128</v>
      </c>
      <c r="E73" s="80" t="str">
        <f t="shared" si="1"/>
        <v>74933,</v>
      </c>
      <c r="F73" s="151" t="s">
        <v>294</v>
      </c>
      <c r="G73" s="153" t="s">
        <v>295</v>
      </c>
      <c r="H73" s="79" t="s">
        <v>285</v>
      </c>
      <c r="I73" s="80" t="s">
        <v>145</v>
      </c>
    </row>
    <row r="74" customHeight="1" spans="1:9">
      <c r="A74" s="83"/>
      <c r="B74" s="134"/>
      <c r="C74" s="112">
        <v>123944</v>
      </c>
      <c r="D74" s="80" t="s">
        <v>128</v>
      </c>
      <c r="E74" s="80" t="str">
        <f t="shared" si="1"/>
        <v>123944,</v>
      </c>
      <c r="F74" s="151" t="s">
        <v>296</v>
      </c>
      <c r="G74" s="153" t="s">
        <v>297</v>
      </c>
      <c r="H74" s="79" t="s">
        <v>285</v>
      </c>
      <c r="I74" s="80" t="s">
        <v>145</v>
      </c>
    </row>
    <row r="75" customHeight="1" spans="1:9">
      <c r="A75" s="83"/>
      <c r="B75" s="134"/>
      <c r="C75" s="112">
        <v>115435</v>
      </c>
      <c r="D75" s="80" t="s">
        <v>128</v>
      </c>
      <c r="E75" s="80" t="str">
        <f t="shared" si="1"/>
        <v>115435,</v>
      </c>
      <c r="F75" s="151" t="s">
        <v>298</v>
      </c>
      <c r="G75" s="153" t="s">
        <v>299</v>
      </c>
      <c r="H75" s="79" t="s">
        <v>300</v>
      </c>
      <c r="I75" s="80" t="s">
        <v>145</v>
      </c>
    </row>
    <row r="76" customHeight="1" spans="1:9">
      <c r="A76" s="83"/>
      <c r="B76" s="134"/>
      <c r="C76" s="112">
        <v>16645</v>
      </c>
      <c r="D76" s="80" t="s">
        <v>128</v>
      </c>
      <c r="E76" s="80" t="str">
        <f t="shared" si="1"/>
        <v>16645,</v>
      </c>
      <c r="F76" s="151" t="s">
        <v>301</v>
      </c>
      <c r="G76" s="153" t="s">
        <v>302</v>
      </c>
      <c r="H76" s="79" t="s">
        <v>300</v>
      </c>
      <c r="I76" s="80" t="s">
        <v>145</v>
      </c>
    </row>
    <row r="77" customHeight="1" spans="1:9">
      <c r="A77" s="83"/>
      <c r="B77" s="134"/>
      <c r="C77" s="112">
        <v>62982</v>
      </c>
      <c r="D77" s="80" t="s">
        <v>128</v>
      </c>
      <c r="E77" s="80" t="str">
        <f t="shared" si="1"/>
        <v>62982,</v>
      </c>
      <c r="F77" s="151" t="s">
        <v>303</v>
      </c>
      <c r="G77" s="153" t="s">
        <v>304</v>
      </c>
      <c r="H77" s="79" t="s">
        <v>300</v>
      </c>
      <c r="I77" s="80" t="s">
        <v>145</v>
      </c>
    </row>
    <row r="78" customHeight="1" spans="1:9">
      <c r="A78" s="83"/>
      <c r="B78" s="134"/>
      <c r="C78" s="112">
        <v>115434</v>
      </c>
      <c r="D78" s="80" t="s">
        <v>128</v>
      </c>
      <c r="E78" s="80" t="str">
        <f t="shared" si="1"/>
        <v>115434,</v>
      </c>
      <c r="F78" s="151" t="s">
        <v>305</v>
      </c>
      <c r="G78" s="153" t="s">
        <v>306</v>
      </c>
      <c r="H78" s="79" t="s">
        <v>300</v>
      </c>
      <c r="I78" s="80" t="s">
        <v>132</v>
      </c>
    </row>
    <row r="79" customHeight="1" spans="1:9">
      <c r="A79" s="83"/>
      <c r="B79" s="134"/>
      <c r="C79" s="112">
        <v>69187</v>
      </c>
      <c r="D79" s="80" t="s">
        <v>128</v>
      </c>
      <c r="E79" s="80" t="str">
        <f t="shared" si="1"/>
        <v>69187,</v>
      </c>
      <c r="F79" s="151" t="s">
        <v>307</v>
      </c>
      <c r="G79" s="153" t="s">
        <v>308</v>
      </c>
      <c r="H79" s="79" t="s">
        <v>309</v>
      </c>
      <c r="I79" s="80" t="s">
        <v>145</v>
      </c>
    </row>
    <row r="80" customHeight="1" spans="1:9">
      <c r="A80" s="83"/>
      <c r="B80" s="134"/>
      <c r="C80" s="112">
        <v>84295</v>
      </c>
      <c r="D80" s="80" t="s">
        <v>128</v>
      </c>
      <c r="E80" s="80" t="str">
        <f t="shared" si="1"/>
        <v>84295,</v>
      </c>
      <c r="F80" s="151" t="s">
        <v>310</v>
      </c>
      <c r="G80" s="153" t="s">
        <v>311</v>
      </c>
      <c r="H80" s="79" t="s">
        <v>309</v>
      </c>
      <c r="I80" s="80" t="s">
        <v>145</v>
      </c>
    </row>
    <row r="81" customHeight="1" spans="1:9">
      <c r="A81" s="83"/>
      <c r="B81" s="134"/>
      <c r="C81" s="112">
        <v>52532</v>
      </c>
      <c r="D81" s="80" t="s">
        <v>128</v>
      </c>
      <c r="E81" s="80" t="str">
        <f t="shared" si="1"/>
        <v>52532,</v>
      </c>
      <c r="F81" s="151" t="s">
        <v>312</v>
      </c>
      <c r="G81" s="153" t="s">
        <v>313</v>
      </c>
      <c r="H81" s="79" t="s">
        <v>314</v>
      </c>
      <c r="I81" s="80" t="s">
        <v>145</v>
      </c>
    </row>
    <row r="82" customHeight="1" spans="1:9">
      <c r="A82" s="83"/>
      <c r="B82" s="134"/>
      <c r="C82" s="112">
        <v>52440</v>
      </c>
      <c r="D82" s="80" t="s">
        <v>128</v>
      </c>
      <c r="E82" s="80" t="str">
        <f t="shared" si="1"/>
        <v>52440,</v>
      </c>
      <c r="F82" s="151" t="s">
        <v>315</v>
      </c>
      <c r="G82" s="153" t="s">
        <v>316</v>
      </c>
      <c r="H82" s="79" t="s">
        <v>314</v>
      </c>
      <c r="I82" s="80" t="s">
        <v>145</v>
      </c>
    </row>
    <row r="83" customHeight="1" spans="1:9">
      <c r="A83" s="83"/>
      <c r="B83" s="134"/>
      <c r="C83" s="112">
        <v>52429</v>
      </c>
      <c r="D83" s="80" t="s">
        <v>128</v>
      </c>
      <c r="E83" s="80" t="str">
        <f t="shared" si="1"/>
        <v>52429,</v>
      </c>
      <c r="F83" s="151" t="s">
        <v>317</v>
      </c>
      <c r="G83" s="153" t="s">
        <v>318</v>
      </c>
      <c r="H83" s="79" t="s">
        <v>314</v>
      </c>
      <c r="I83" s="80" t="s">
        <v>145</v>
      </c>
    </row>
    <row r="84" customHeight="1" spans="1:9">
      <c r="A84" s="83"/>
      <c r="B84" s="134"/>
      <c r="C84" s="112">
        <v>52451</v>
      </c>
      <c r="D84" s="80" t="s">
        <v>128</v>
      </c>
      <c r="E84" s="80" t="str">
        <f t="shared" si="1"/>
        <v>52451,</v>
      </c>
      <c r="F84" s="151" t="s">
        <v>319</v>
      </c>
      <c r="G84" s="153" t="s">
        <v>320</v>
      </c>
      <c r="H84" s="79" t="s">
        <v>314</v>
      </c>
      <c r="I84" s="80" t="s">
        <v>145</v>
      </c>
    </row>
    <row r="85" customHeight="1" spans="1:9">
      <c r="A85" s="83"/>
      <c r="B85" s="134"/>
      <c r="C85" s="112">
        <v>68184</v>
      </c>
      <c r="D85" s="80" t="s">
        <v>128</v>
      </c>
      <c r="E85" s="80" t="str">
        <f t="shared" si="1"/>
        <v>68184,</v>
      </c>
      <c r="F85" s="151" t="s">
        <v>321</v>
      </c>
      <c r="G85" s="153" t="s">
        <v>322</v>
      </c>
      <c r="H85" s="79" t="s">
        <v>314</v>
      </c>
      <c r="I85" s="80" t="s">
        <v>145</v>
      </c>
    </row>
    <row r="86" customHeight="1" spans="1:9">
      <c r="A86" s="83"/>
      <c r="B86" s="134"/>
      <c r="C86" s="112">
        <v>52446</v>
      </c>
      <c r="D86" s="80" t="s">
        <v>128</v>
      </c>
      <c r="E86" s="80" t="str">
        <f t="shared" si="1"/>
        <v>52446,</v>
      </c>
      <c r="F86" s="151" t="s">
        <v>323</v>
      </c>
      <c r="G86" s="153" t="s">
        <v>324</v>
      </c>
      <c r="H86" s="79" t="s">
        <v>314</v>
      </c>
      <c r="I86" s="80" t="s">
        <v>145</v>
      </c>
    </row>
    <row r="87" customHeight="1" spans="1:9">
      <c r="A87" s="83"/>
      <c r="B87" s="134"/>
      <c r="C87" s="112">
        <v>52447</v>
      </c>
      <c r="D87" s="80" t="s">
        <v>128</v>
      </c>
      <c r="E87" s="80" t="str">
        <f t="shared" si="1"/>
        <v>52447,</v>
      </c>
      <c r="F87" s="151" t="s">
        <v>325</v>
      </c>
      <c r="G87" s="153" t="s">
        <v>326</v>
      </c>
      <c r="H87" s="79" t="s">
        <v>314</v>
      </c>
      <c r="I87" s="80" t="s">
        <v>145</v>
      </c>
    </row>
    <row r="88" customHeight="1" spans="1:9">
      <c r="A88" s="83"/>
      <c r="B88" s="134"/>
      <c r="C88" s="112">
        <v>52531</v>
      </c>
      <c r="D88" s="80" t="s">
        <v>128</v>
      </c>
      <c r="E88" s="80" t="str">
        <f t="shared" si="1"/>
        <v>52531,</v>
      </c>
      <c r="F88" s="151" t="s">
        <v>315</v>
      </c>
      <c r="G88" s="153" t="s">
        <v>327</v>
      </c>
      <c r="H88" s="79" t="s">
        <v>314</v>
      </c>
      <c r="I88" s="80" t="s">
        <v>145</v>
      </c>
    </row>
    <row r="89" customHeight="1" spans="1:9">
      <c r="A89" s="83"/>
      <c r="B89" s="134"/>
      <c r="C89" s="112">
        <v>52453</v>
      </c>
      <c r="D89" s="80" t="s">
        <v>128</v>
      </c>
      <c r="E89" s="80" t="str">
        <f t="shared" si="1"/>
        <v>52453,</v>
      </c>
      <c r="F89" s="151" t="s">
        <v>328</v>
      </c>
      <c r="G89" s="153" t="s">
        <v>329</v>
      </c>
      <c r="H89" s="79" t="s">
        <v>330</v>
      </c>
      <c r="I89" s="80" t="s">
        <v>145</v>
      </c>
    </row>
    <row r="90" customHeight="1" spans="1:9">
      <c r="A90" s="83"/>
      <c r="B90" s="134"/>
      <c r="C90" s="112">
        <v>69178</v>
      </c>
      <c r="D90" s="80" t="s">
        <v>128</v>
      </c>
      <c r="E90" s="80" t="str">
        <f t="shared" si="1"/>
        <v>69178,</v>
      </c>
      <c r="F90" s="151" t="s">
        <v>331</v>
      </c>
      <c r="G90" s="153" t="s">
        <v>332</v>
      </c>
      <c r="H90" s="79" t="s">
        <v>330</v>
      </c>
      <c r="I90" s="80" t="s">
        <v>145</v>
      </c>
    </row>
    <row r="91" customHeight="1" spans="1:9">
      <c r="A91" s="83"/>
      <c r="B91" s="134"/>
      <c r="C91" s="112">
        <v>52444</v>
      </c>
      <c r="D91" s="80" t="s">
        <v>128</v>
      </c>
      <c r="E91" s="80" t="str">
        <f t="shared" si="1"/>
        <v>52444,</v>
      </c>
      <c r="F91" s="151" t="s">
        <v>333</v>
      </c>
      <c r="G91" s="153" t="s">
        <v>334</v>
      </c>
      <c r="H91" s="79" t="s">
        <v>330</v>
      </c>
      <c r="I91" s="80" t="s">
        <v>145</v>
      </c>
    </row>
    <row r="92" customHeight="1" spans="1:9">
      <c r="A92" s="83"/>
      <c r="B92" s="134"/>
      <c r="C92" s="112">
        <v>69199</v>
      </c>
      <c r="D92" s="80" t="s">
        <v>128</v>
      </c>
      <c r="E92" s="80" t="str">
        <f t="shared" si="1"/>
        <v>69199,</v>
      </c>
      <c r="F92" s="151" t="s">
        <v>335</v>
      </c>
      <c r="G92" s="153" t="s">
        <v>336</v>
      </c>
      <c r="H92" s="79" t="s">
        <v>330</v>
      </c>
      <c r="I92" s="80" t="s">
        <v>145</v>
      </c>
    </row>
    <row r="93" customHeight="1" spans="1:9">
      <c r="A93" s="83"/>
      <c r="B93" s="134"/>
      <c r="C93" s="112">
        <v>88782</v>
      </c>
      <c r="D93" s="80" t="s">
        <v>128</v>
      </c>
      <c r="E93" s="80" t="str">
        <f t="shared" si="1"/>
        <v>88782,</v>
      </c>
      <c r="F93" s="151" t="s">
        <v>337</v>
      </c>
      <c r="G93" s="153" t="s">
        <v>313</v>
      </c>
      <c r="H93" s="79" t="s">
        <v>330</v>
      </c>
      <c r="I93" s="80" t="s">
        <v>145</v>
      </c>
    </row>
    <row r="94" customHeight="1" spans="1:9">
      <c r="A94" s="83"/>
      <c r="B94" s="134"/>
      <c r="C94" s="112">
        <v>84287</v>
      </c>
      <c r="D94" s="80" t="s">
        <v>128</v>
      </c>
      <c r="E94" s="80" t="str">
        <f t="shared" si="1"/>
        <v>84287,</v>
      </c>
      <c r="F94" s="151" t="s">
        <v>338</v>
      </c>
      <c r="G94" s="153" t="s">
        <v>339</v>
      </c>
      <c r="H94" s="79" t="s">
        <v>330</v>
      </c>
      <c r="I94" s="80" t="s">
        <v>145</v>
      </c>
    </row>
    <row r="95" customHeight="1" spans="1:9">
      <c r="A95" s="83"/>
      <c r="B95" s="134"/>
      <c r="C95" s="112">
        <v>69143</v>
      </c>
      <c r="D95" s="80" t="s">
        <v>128</v>
      </c>
      <c r="E95" s="80" t="str">
        <f t="shared" si="1"/>
        <v>69143,</v>
      </c>
      <c r="F95" s="151" t="s">
        <v>250</v>
      </c>
      <c r="G95" s="153" t="s">
        <v>339</v>
      </c>
      <c r="H95" s="79" t="s">
        <v>330</v>
      </c>
      <c r="I95" s="80" t="s">
        <v>145</v>
      </c>
    </row>
    <row r="96" customHeight="1" spans="1:9">
      <c r="A96" s="83"/>
      <c r="B96" s="134"/>
      <c r="C96" s="112">
        <v>52533</v>
      </c>
      <c r="D96" s="80" t="s">
        <v>128</v>
      </c>
      <c r="E96" s="80" t="str">
        <f t="shared" si="1"/>
        <v>52533,</v>
      </c>
      <c r="F96" s="151" t="s">
        <v>340</v>
      </c>
      <c r="G96" s="153" t="s">
        <v>341</v>
      </c>
      <c r="H96" s="79" t="s">
        <v>330</v>
      </c>
      <c r="I96" s="80" t="s">
        <v>145</v>
      </c>
    </row>
    <row r="97" customHeight="1" spans="1:9">
      <c r="A97" s="83"/>
      <c r="B97" s="134"/>
      <c r="C97" s="112">
        <v>115320</v>
      </c>
      <c r="D97" s="80" t="s">
        <v>128</v>
      </c>
      <c r="E97" s="80" t="str">
        <f t="shared" si="1"/>
        <v>115320,</v>
      </c>
      <c r="F97" s="151" t="s">
        <v>342</v>
      </c>
      <c r="G97" s="153" t="s">
        <v>343</v>
      </c>
      <c r="H97" s="79" t="s">
        <v>330</v>
      </c>
      <c r="I97" s="80" t="s">
        <v>145</v>
      </c>
    </row>
    <row r="98" customHeight="1" spans="1:9">
      <c r="A98" s="83"/>
      <c r="B98" s="134"/>
      <c r="C98" s="112">
        <v>52439</v>
      </c>
      <c r="D98" s="80" t="s">
        <v>128</v>
      </c>
      <c r="E98" s="80" t="str">
        <f t="shared" si="1"/>
        <v>52439,</v>
      </c>
      <c r="F98" s="151" t="s">
        <v>344</v>
      </c>
      <c r="G98" s="153" t="s">
        <v>345</v>
      </c>
      <c r="H98" s="79" t="s">
        <v>330</v>
      </c>
      <c r="I98" s="80" t="s">
        <v>145</v>
      </c>
    </row>
    <row r="99" customHeight="1" spans="1:9">
      <c r="A99" s="83"/>
      <c r="B99" s="134"/>
      <c r="C99" s="112">
        <v>123211</v>
      </c>
      <c r="D99" s="80" t="s">
        <v>128</v>
      </c>
      <c r="E99" s="80" t="str">
        <f t="shared" si="1"/>
        <v>123211,</v>
      </c>
      <c r="F99" s="151" t="s">
        <v>346</v>
      </c>
      <c r="G99" s="153" t="s">
        <v>347</v>
      </c>
      <c r="H99" s="79" t="s">
        <v>330</v>
      </c>
      <c r="I99" s="80" t="s">
        <v>145</v>
      </c>
    </row>
    <row r="100" customHeight="1" spans="1:9">
      <c r="A100" s="83"/>
      <c r="B100" s="134"/>
      <c r="C100" s="112">
        <v>121314</v>
      </c>
      <c r="D100" s="80" t="s">
        <v>128</v>
      </c>
      <c r="E100" s="80" t="str">
        <f t="shared" si="1"/>
        <v>121314,</v>
      </c>
      <c r="F100" s="151" t="s">
        <v>348</v>
      </c>
      <c r="G100" s="153" t="s">
        <v>349</v>
      </c>
      <c r="H100" s="79" t="s">
        <v>330</v>
      </c>
      <c r="I100" s="80" t="s">
        <v>145</v>
      </c>
    </row>
    <row r="101" customHeight="1" spans="1:9">
      <c r="A101" s="83"/>
      <c r="B101" s="134"/>
      <c r="C101" s="112">
        <v>122654</v>
      </c>
      <c r="D101" s="80" t="s">
        <v>128</v>
      </c>
      <c r="E101" s="80" t="str">
        <f t="shared" si="1"/>
        <v>122654,</v>
      </c>
      <c r="F101" s="151" t="s">
        <v>350</v>
      </c>
      <c r="G101" s="153" t="s">
        <v>351</v>
      </c>
      <c r="H101" s="79" t="s">
        <v>330</v>
      </c>
      <c r="I101" s="80" t="s">
        <v>235</v>
      </c>
    </row>
    <row r="102" customHeight="1" spans="1:9">
      <c r="A102" s="83"/>
      <c r="B102" s="134"/>
      <c r="C102" s="112">
        <v>126313</v>
      </c>
      <c r="D102" s="80" t="s">
        <v>128</v>
      </c>
      <c r="E102" s="80" t="str">
        <f t="shared" si="1"/>
        <v>126313,</v>
      </c>
      <c r="F102" s="151" t="s">
        <v>352</v>
      </c>
      <c r="G102" s="153" t="s">
        <v>353</v>
      </c>
      <c r="H102" s="79" t="s">
        <v>330</v>
      </c>
      <c r="I102" s="80" t="s">
        <v>132</v>
      </c>
    </row>
    <row r="103" customHeight="1" spans="1:9">
      <c r="A103" s="83"/>
      <c r="B103" s="134"/>
      <c r="C103" s="112">
        <v>126314</v>
      </c>
      <c r="D103" s="80" t="s">
        <v>128</v>
      </c>
      <c r="E103" s="80" t="str">
        <f t="shared" si="1"/>
        <v>126314,</v>
      </c>
      <c r="F103" s="151" t="s">
        <v>354</v>
      </c>
      <c r="G103" s="153" t="s">
        <v>355</v>
      </c>
      <c r="H103" s="79" t="s">
        <v>330</v>
      </c>
      <c r="I103" s="80" t="s">
        <v>145</v>
      </c>
    </row>
    <row r="104" customHeight="1" spans="1:9">
      <c r="A104" s="83"/>
      <c r="B104" s="134"/>
      <c r="C104" s="112">
        <v>130202</v>
      </c>
      <c r="D104" s="80" t="s">
        <v>128</v>
      </c>
      <c r="E104" s="80" t="str">
        <f t="shared" si="1"/>
        <v>130202,</v>
      </c>
      <c r="F104" s="151" t="s">
        <v>356</v>
      </c>
      <c r="G104" s="153" t="s">
        <v>357</v>
      </c>
      <c r="H104" s="79" t="s">
        <v>330</v>
      </c>
      <c r="I104" s="80" t="s">
        <v>145</v>
      </c>
    </row>
    <row r="105" customHeight="1" spans="1:9">
      <c r="A105" s="83"/>
      <c r="B105" s="134"/>
      <c r="C105" s="112">
        <v>60603</v>
      </c>
      <c r="D105" s="80" t="s">
        <v>128</v>
      </c>
      <c r="E105" s="80" t="str">
        <f t="shared" si="1"/>
        <v>60603,</v>
      </c>
      <c r="F105" s="151" t="s">
        <v>358</v>
      </c>
      <c r="G105" s="153" t="s">
        <v>359</v>
      </c>
      <c r="H105" s="79" t="s">
        <v>330</v>
      </c>
      <c r="I105" s="80" t="s">
        <v>145</v>
      </c>
    </row>
    <row r="106" customHeight="1" spans="1:9">
      <c r="A106" s="83"/>
      <c r="B106" s="134"/>
      <c r="C106" s="112">
        <v>104461</v>
      </c>
      <c r="D106" s="80" t="s">
        <v>128</v>
      </c>
      <c r="E106" s="80" t="str">
        <f t="shared" ref="E106:E169" si="2">C106&amp;D106</f>
        <v>104461,</v>
      </c>
      <c r="F106" s="151" t="s">
        <v>337</v>
      </c>
      <c r="G106" s="153" t="s">
        <v>345</v>
      </c>
      <c r="H106" s="79" t="s">
        <v>330</v>
      </c>
      <c r="I106" s="80" t="s">
        <v>145</v>
      </c>
    </row>
    <row r="107" customHeight="1" spans="1:9">
      <c r="A107" s="83"/>
      <c r="B107" s="134"/>
      <c r="C107" s="112">
        <v>123210</v>
      </c>
      <c r="D107" s="80" t="s">
        <v>128</v>
      </c>
      <c r="E107" s="80" t="str">
        <f t="shared" si="2"/>
        <v>123210,</v>
      </c>
      <c r="F107" s="151" t="s">
        <v>360</v>
      </c>
      <c r="G107" s="153" t="s">
        <v>361</v>
      </c>
      <c r="H107" s="79" t="s">
        <v>330</v>
      </c>
      <c r="I107" s="80" t="s">
        <v>145</v>
      </c>
    </row>
    <row r="108" customHeight="1" spans="1:9">
      <c r="A108" s="83"/>
      <c r="B108" s="134"/>
      <c r="C108" s="112">
        <v>122653</v>
      </c>
      <c r="D108" s="80" t="s">
        <v>128</v>
      </c>
      <c r="E108" s="80" t="str">
        <f t="shared" si="2"/>
        <v>122653,</v>
      </c>
      <c r="F108" s="151" t="s">
        <v>362</v>
      </c>
      <c r="G108" s="153" t="s">
        <v>363</v>
      </c>
      <c r="H108" s="79" t="s">
        <v>330</v>
      </c>
      <c r="I108" s="80" t="s">
        <v>235</v>
      </c>
    </row>
    <row r="109" customHeight="1" spans="1:9">
      <c r="A109" s="83"/>
      <c r="B109" s="134"/>
      <c r="C109" s="112">
        <v>99795</v>
      </c>
      <c r="D109" s="80" t="s">
        <v>128</v>
      </c>
      <c r="E109" s="80" t="str">
        <f t="shared" si="2"/>
        <v>99795,</v>
      </c>
      <c r="F109" s="151" t="s">
        <v>364</v>
      </c>
      <c r="G109" s="153" t="s">
        <v>365</v>
      </c>
      <c r="H109" s="79" t="s">
        <v>330</v>
      </c>
      <c r="I109" s="80" t="s">
        <v>145</v>
      </c>
    </row>
    <row r="110" customHeight="1" spans="1:9">
      <c r="A110" s="83"/>
      <c r="B110" s="134"/>
      <c r="C110" s="112">
        <v>134169</v>
      </c>
      <c r="D110" s="80" t="s">
        <v>128</v>
      </c>
      <c r="E110" s="80" t="str">
        <f t="shared" si="2"/>
        <v>134169,</v>
      </c>
      <c r="F110" s="151" t="s">
        <v>366</v>
      </c>
      <c r="G110" s="153" t="s">
        <v>339</v>
      </c>
      <c r="H110" s="79" t="s">
        <v>330</v>
      </c>
      <c r="I110" s="80" t="s">
        <v>145</v>
      </c>
    </row>
    <row r="111" customHeight="1" spans="1:9">
      <c r="A111" s="83"/>
      <c r="B111" s="134"/>
      <c r="C111" s="112">
        <v>134171</v>
      </c>
      <c r="D111" s="80" t="s">
        <v>128</v>
      </c>
      <c r="E111" s="80" t="str">
        <f t="shared" si="2"/>
        <v>134171,</v>
      </c>
      <c r="F111" s="151" t="s">
        <v>367</v>
      </c>
      <c r="G111" s="153" t="s">
        <v>368</v>
      </c>
      <c r="H111" s="79" t="s">
        <v>330</v>
      </c>
      <c r="I111" s="80" t="s">
        <v>145</v>
      </c>
    </row>
    <row r="112" customHeight="1" spans="1:9">
      <c r="A112" s="83"/>
      <c r="B112" s="134"/>
      <c r="C112" s="112">
        <v>131921</v>
      </c>
      <c r="D112" s="80" t="s">
        <v>128</v>
      </c>
      <c r="E112" s="80" t="str">
        <f t="shared" si="2"/>
        <v>131921,</v>
      </c>
      <c r="F112" s="151" t="s">
        <v>369</v>
      </c>
      <c r="G112" s="153" t="s">
        <v>343</v>
      </c>
      <c r="H112" s="79" t="s">
        <v>330</v>
      </c>
      <c r="I112" s="80" t="s">
        <v>145</v>
      </c>
    </row>
    <row r="113" customHeight="1" spans="1:9">
      <c r="A113" s="83"/>
      <c r="B113" s="134"/>
      <c r="C113" s="112">
        <v>137325</v>
      </c>
      <c r="D113" s="80" t="s">
        <v>128</v>
      </c>
      <c r="E113" s="80" t="str">
        <f t="shared" si="2"/>
        <v>137325,</v>
      </c>
      <c r="F113" s="151" t="s">
        <v>370</v>
      </c>
      <c r="G113" s="153" t="s">
        <v>371</v>
      </c>
      <c r="H113" s="79" t="s">
        <v>330</v>
      </c>
      <c r="I113" s="80" t="s">
        <v>145</v>
      </c>
    </row>
    <row r="114" customHeight="1" spans="1:9">
      <c r="A114" s="83"/>
      <c r="B114" s="134"/>
      <c r="C114" s="112">
        <v>137359</v>
      </c>
      <c r="D114" s="80" t="s">
        <v>128</v>
      </c>
      <c r="E114" s="80" t="str">
        <f t="shared" si="2"/>
        <v>137359,</v>
      </c>
      <c r="F114" s="151" t="s">
        <v>372</v>
      </c>
      <c r="G114" s="153" t="s">
        <v>373</v>
      </c>
      <c r="H114" s="79" t="s">
        <v>330</v>
      </c>
      <c r="I114" s="80" t="s">
        <v>145</v>
      </c>
    </row>
    <row r="115" customHeight="1" spans="1:9">
      <c r="A115" s="83"/>
      <c r="B115" s="134"/>
      <c r="C115" s="112">
        <v>137339</v>
      </c>
      <c r="D115" s="80" t="s">
        <v>128</v>
      </c>
      <c r="E115" s="80" t="str">
        <f t="shared" si="2"/>
        <v>137339,</v>
      </c>
      <c r="F115" s="151" t="s">
        <v>374</v>
      </c>
      <c r="G115" s="153" t="s">
        <v>375</v>
      </c>
      <c r="H115" s="79" t="s">
        <v>330</v>
      </c>
      <c r="I115" s="80" t="s">
        <v>145</v>
      </c>
    </row>
    <row r="116" customHeight="1" spans="1:9">
      <c r="A116" s="83"/>
      <c r="B116" s="134"/>
      <c r="C116" s="112">
        <v>134170</v>
      </c>
      <c r="D116" s="80" t="s">
        <v>128</v>
      </c>
      <c r="E116" s="80" t="str">
        <f t="shared" si="2"/>
        <v>134170,</v>
      </c>
      <c r="F116" s="151" t="s">
        <v>376</v>
      </c>
      <c r="G116" s="153" t="s">
        <v>322</v>
      </c>
      <c r="H116" s="79" t="s">
        <v>330</v>
      </c>
      <c r="I116" s="80" t="s">
        <v>145</v>
      </c>
    </row>
    <row r="117" customHeight="1" spans="1:9">
      <c r="A117" s="83"/>
      <c r="B117" s="134"/>
      <c r="C117" s="112">
        <v>138699</v>
      </c>
      <c r="D117" s="80" t="s">
        <v>128</v>
      </c>
      <c r="E117" s="80" t="str">
        <f t="shared" si="2"/>
        <v>138699,</v>
      </c>
      <c r="F117" s="151" t="s">
        <v>377</v>
      </c>
      <c r="G117" s="153" t="s">
        <v>378</v>
      </c>
      <c r="H117" s="79" t="s">
        <v>330</v>
      </c>
      <c r="I117" s="80" t="s">
        <v>145</v>
      </c>
    </row>
    <row r="118" customHeight="1" spans="1:9">
      <c r="A118" s="83"/>
      <c r="B118" s="134"/>
      <c r="C118" s="112">
        <v>138710</v>
      </c>
      <c r="D118" s="80" t="s">
        <v>128</v>
      </c>
      <c r="E118" s="80" t="str">
        <f t="shared" si="2"/>
        <v>138710,</v>
      </c>
      <c r="F118" s="151" t="s">
        <v>379</v>
      </c>
      <c r="G118" s="153" t="s">
        <v>380</v>
      </c>
      <c r="H118" s="79" t="s">
        <v>330</v>
      </c>
      <c r="I118" s="80" t="s">
        <v>145</v>
      </c>
    </row>
    <row r="119" customHeight="1" spans="1:9">
      <c r="A119" s="83"/>
      <c r="B119" s="134"/>
      <c r="C119" s="112">
        <v>140499</v>
      </c>
      <c r="D119" s="80" t="s">
        <v>128</v>
      </c>
      <c r="E119" s="80" t="str">
        <f t="shared" si="2"/>
        <v>140499,</v>
      </c>
      <c r="F119" s="151" t="s">
        <v>381</v>
      </c>
      <c r="G119" s="153" t="s">
        <v>382</v>
      </c>
      <c r="H119" s="79" t="s">
        <v>330</v>
      </c>
      <c r="I119" s="80" t="s">
        <v>145</v>
      </c>
    </row>
    <row r="120" customHeight="1" spans="1:9">
      <c r="A120" s="83"/>
      <c r="B120" s="134"/>
      <c r="C120" s="112">
        <v>140517</v>
      </c>
      <c r="D120" s="80" t="s">
        <v>128</v>
      </c>
      <c r="E120" s="80" t="str">
        <f t="shared" si="2"/>
        <v>140517,</v>
      </c>
      <c r="F120" s="151" t="s">
        <v>381</v>
      </c>
      <c r="G120" s="153" t="s">
        <v>383</v>
      </c>
      <c r="H120" s="79" t="s">
        <v>330</v>
      </c>
      <c r="I120" s="80" t="s">
        <v>235</v>
      </c>
    </row>
    <row r="121" customHeight="1" spans="1:9">
      <c r="A121" s="83"/>
      <c r="B121" s="134"/>
      <c r="C121" s="112">
        <v>140507</v>
      </c>
      <c r="D121" s="80" t="s">
        <v>128</v>
      </c>
      <c r="E121" s="80" t="str">
        <f t="shared" si="2"/>
        <v>140507,</v>
      </c>
      <c r="F121" s="151" t="s">
        <v>384</v>
      </c>
      <c r="G121" s="153" t="s">
        <v>385</v>
      </c>
      <c r="H121" s="79" t="s">
        <v>330</v>
      </c>
      <c r="I121" s="80" t="s">
        <v>235</v>
      </c>
    </row>
    <row r="122" customHeight="1" spans="1:9">
      <c r="A122" s="83"/>
      <c r="B122" s="134"/>
      <c r="C122" s="112">
        <v>84294</v>
      </c>
      <c r="D122" s="80" t="s">
        <v>128</v>
      </c>
      <c r="E122" s="80" t="str">
        <f t="shared" si="2"/>
        <v>84294,</v>
      </c>
      <c r="F122" s="151" t="s">
        <v>386</v>
      </c>
      <c r="G122" s="153" t="s">
        <v>387</v>
      </c>
      <c r="H122" s="79" t="s">
        <v>330</v>
      </c>
      <c r="I122" s="80" t="s">
        <v>145</v>
      </c>
    </row>
    <row r="123" customHeight="1" spans="1:9">
      <c r="A123" s="83"/>
      <c r="B123" s="134"/>
      <c r="C123" s="112">
        <v>53584</v>
      </c>
      <c r="D123" s="80" t="s">
        <v>128</v>
      </c>
      <c r="E123" s="80" t="str">
        <f t="shared" si="2"/>
        <v>53584,</v>
      </c>
      <c r="F123" s="151" t="s">
        <v>388</v>
      </c>
      <c r="G123" s="153" t="s">
        <v>389</v>
      </c>
      <c r="H123" s="79" t="s">
        <v>330</v>
      </c>
      <c r="I123" s="80" t="s">
        <v>145</v>
      </c>
    </row>
    <row r="124" customHeight="1" spans="1:9">
      <c r="A124" s="83"/>
      <c r="B124" s="134"/>
      <c r="C124" s="112">
        <v>143228</v>
      </c>
      <c r="D124" s="80" t="s">
        <v>128</v>
      </c>
      <c r="E124" s="80" t="str">
        <f t="shared" si="2"/>
        <v>143228,</v>
      </c>
      <c r="F124" s="151" t="s">
        <v>390</v>
      </c>
      <c r="G124" s="153" t="s">
        <v>391</v>
      </c>
      <c r="H124" s="79" t="s">
        <v>330</v>
      </c>
      <c r="I124" s="80" t="s">
        <v>132</v>
      </c>
    </row>
    <row r="125" customHeight="1" spans="1:9">
      <c r="A125" s="83"/>
      <c r="B125" s="134"/>
      <c r="C125" s="112">
        <v>162875</v>
      </c>
      <c r="D125" s="80" t="s">
        <v>128</v>
      </c>
      <c r="E125" s="80" t="str">
        <f t="shared" si="2"/>
        <v>162875,</v>
      </c>
      <c r="F125" s="151" t="s">
        <v>392</v>
      </c>
      <c r="G125" s="153" t="s">
        <v>393</v>
      </c>
      <c r="H125" s="79" t="s">
        <v>330</v>
      </c>
      <c r="I125" s="80" t="s">
        <v>132</v>
      </c>
    </row>
    <row r="126" customHeight="1" spans="1:9">
      <c r="A126" s="83"/>
      <c r="B126" s="134"/>
      <c r="C126" s="112">
        <v>162305</v>
      </c>
      <c r="D126" s="80" t="s">
        <v>128</v>
      </c>
      <c r="E126" s="80" t="str">
        <f t="shared" si="2"/>
        <v>162305,</v>
      </c>
      <c r="F126" s="151" t="s">
        <v>392</v>
      </c>
      <c r="G126" s="153" t="s">
        <v>394</v>
      </c>
      <c r="H126" s="79" t="s">
        <v>330</v>
      </c>
      <c r="I126" s="80" t="s">
        <v>132</v>
      </c>
    </row>
    <row r="127" customHeight="1" spans="1:9">
      <c r="A127" s="83"/>
      <c r="B127" s="134"/>
      <c r="C127" s="112">
        <v>161990</v>
      </c>
      <c r="D127" s="80" t="s">
        <v>128</v>
      </c>
      <c r="E127" s="80" t="str">
        <f t="shared" si="2"/>
        <v>161990,</v>
      </c>
      <c r="F127" s="151" t="s">
        <v>395</v>
      </c>
      <c r="G127" s="153" t="s">
        <v>396</v>
      </c>
      <c r="H127" s="79" t="s">
        <v>330</v>
      </c>
      <c r="I127" s="80" t="s">
        <v>132</v>
      </c>
    </row>
    <row r="128" customHeight="1" spans="1:9">
      <c r="A128" s="83"/>
      <c r="B128" s="134"/>
      <c r="C128" s="112">
        <v>161997</v>
      </c>
      <c r="D128" s="80" t="s">
        <v>128</v>
      </c>
      <c r="E128" s="80" t="str">
        <f t="shared" si="2"/>
        <v>161997,</v>
      </c>
      <c r="F128" s="151" t="s">
        <v>397</v>
      </c>
      <c r="G128" s="153" t="s">
        <v>398</v>
      </c>
      <c r="H128" s="79" t="s">
        <v>330</v>
      </c>
      <c r="I128" s="80" t="s">
        <v>145</v>
      </c>
    </row>
    <row r="129" customHeight="1" spans="1:9">
      <c r="A129" s="83"/>
      <c r="B129" s="134"/>
      <c r="C129" s="112">
        <v>161999</v>
      </c>
      <c r="D129" s="80" t="s">
        <v>128</v>
      </c>
      <c r="E129" s="80" t="str">
        <f t="shared" si="2"/>
        <v>161999,</v>
      </c>
      <c r="F129" s="151" t="s">
        <v>399</v>
      </c>
      <c r="G129" s="153" t="s">
        <v>400</v>
      </c>
      <c r="H129" s="79" t="s">
        <v>330</v>
      </c>
      <c r="I129" s="80" t="s">
        <v>132</v>
      </c>
    </row>
    <row r="130" customHeight="1" spans="1:9">
      <c r="A130" s="83"/>
      <c r="B130" s="134"/>
      <c r="C130" s="112">
        <v>161988</v>
      </c>
      <c r="D130" s="80" t="s">
        <v>128</v>
      </c>
      <c r="E130" s="80" t="str">
        <f t="shared" si="2"/>
        <v>161988,</v>
      </c>
      <c r="F130" s="151" t="s">
        <v>401</v>
      </c>
      <c r="G130" s="153" t="s">
        <v>402</v>
      </c>
      <c r="H130" s="79" t="s">
        <v>330</v>
      </c>
      <c r="I130" s="80" t="s">
        <v>145</v>
      </c>
    </row>
    <row r="131" customHeight="1" spans="1:9">
      <c r="A131" s="83"/>
      <c r="B131" s="134"/>
      <c r="C131" s="112">
        <v>162012</v>
      </c>
      <c r="D131" s="80" t="s">
        <v>128</v>
      </c>
      <c r="E131" s="80" t="str">
        <f t="shared" si="2"/>
        <v>162012,</v>
      </c>
      <c r="F131" s="151" t="s">
        <v>403</v>
      </c>
      <c r="G131" s="153" t="s">
        <v>404</v>
      </c>
      <c r="H131" s="79" t="s">
        <v>330</v>
      </c>
      <c r="I131" s="80" t="s">
        <v>132</v>
      </c>
    </row>
    <row r="132" customHeight="1" spans="1:9">
      <c r="A132" s="83"/>
      <c r="B132" s="134"/>
      <c r="C132" s="112">
        <v>153140</v>
      </c>
      <c r="D132" s="80" t="s">
        <v>128</v>
      </c>
      <c r="E132" s="80" t="str">
        <f t="shared" si="2"/>
        <v>153140,</v>
      </c>
      <c r="F132" s="151" t="s">
        <v>405</v>
      </c>
      <c r="G132" s="153" t="s">
        <v>406</v>
      </c>
      <c r="H132" s="79" t="s">
        <v>330</v>
      </c>
      <c r="I132" s="80" t="s">
        <v>132</v>
      </c>
    </row>
    <row r="133" customHeight="1" spans="1:9">
      <c r="A133" s="83"/>
      <c r="B133" s="134"/>
      <c r="C133" s="112">
        <v>162041</v>
      </c>
      <c r="D133" s="80" t="s">
        <v>128</v>
      </c>
      <c r="E133" s="80" t="str">
        <f t="shared" si="2"/>
        <v>162041,</v>
      </c>
      <c r="F133" s="151" t="s">
        <v>401</v>
      </c>
      <c r="G133" s="153" t="s">
        <v>407</v>
      </c>
      <c r="H133" s="79" t="s">
        <v>330</v>
      </c>
      <c r="I133" s="80" t="s">
        <v>132</v>
      </c>
    </row>
    <row r="134" customHeight="1" spans="1:9">
      <c r="A134" s="83"/>
      <c r="B134" s="134"/>
      <c r="C134" s="112">
        <v>162057</v>
      </c>
      <c r="D134" s="80" t="s">
        <v>128</v>
      </c>
      <c r="E134" s="80" t="str">
        <f t="shared" si="2"/>
        <v>162057,</v>
      </c>
      <c r="F134" s="151" t="s">
        <v>399</v>
      </c>
      <c r="G134" s="153" t="s">
        <v>408</v>
      </c>
      <c r="H134" s="79" t="s">
        <v>330</v>
      </c>
      <c r="I134" s="80" t="s">
        <v>145</v>
      </c>
    </row>
    <row r="135" customHeight="1" spans="1:9">
      <c r="A135" s="83"/>
      <c r="B135" s="134"/>
      <c r="C135" s="112">
        <v>154689</v>
      </c>
      <c r="D135" s="80" t="s">
        <v>128</v>
      </c>
      <c r="E135" s="80" t="str">
        <f t="shared" si="2"/>
        <v>154689,</v>
      </c>
      <c r="F135" s="151" t="s">
        <v>255</v>
      </c>
      <c r="G135" s="153" t="s">
        <v>409</v>
      </c>
      <c r="H135" s="79" t="s">
        <v>410</v>
      </c>
      <c r="I135" s="80" t="s">
        <v>145</v>
      </c>
    </row>
    <row r="136" customHeight="1" spans="1:9">
      <c r="A136" s="83"/>
      <c r="B136" s="134"/>
      <c r="C136" s="112">
        <v>137337</v>
      </c>
      <c r="D136" s="80" t="s">
        <v>128</v>
      </c>
      <c r="E136" s="80" t="str">
        <f t="shared" si="2"/>
        <v>137337,</v>
      </c>
      <c r="F136" s="151" t="s">
        <v>411</v>
      </c>
      <c r="G136" s="153" t="s">
        <v>412</v>
      </c>
      <c r="H136" s="79" t="s">
        <v>413</v>
      </c>
      <c r="I136" s="80" t="s">
        <v>145</v>
      </c>
    </row>
    <row r="137" customHeight="1" spans="1:9">
      <c r="A137" s="83"/>
      <c r="B137" s="134"/>
      <c r="C137" s="112">
        <v>140498</v>
      </c>
      <c r="D137" s="80" t="s">
        <v>128</v>
      </c>
      <c r="E137" s="80" t="str">
        <f t="shared" si="2"/>
        <v>140498,</v>
      </c>
      <c r="F137" s="151" t="s">
        <v>414</v>
      </c>
      <c r="G137" s="153" t="s">
        <v>415</v>
      </c>
      <c r="H137" s="79" t="s">
        <v>413</v>
      </c>
      <c r="I137" s="80" t="s">
        <v>235</v>
      </c>
    </row>
    <row r="138" customHeight="1" spans="1:9">
      <c r="A138" s="83"/>
      <c r="B138" s="134"/>
      <c r="C138" s="112">
        <v>162622</v>
      </c>
      <c r="D138" s="80" t="s">
        <v>128</v>
      </c>
      <c r="E138" s="80" t="str">
        <f t="shared" si="2"/>
        <v>162622,</v>
      </c>
      <c r="F138" s="151" t="s">
        <v>416</v>
      </c>
      <c r="G138" s="153" t="s">
        <v>417</v>
      </c>
      <c r="H138" s="79" t="s">
        <v>418</v>
      </c>
      <c r="I138" s="80" t="s">
        <v>235</v>
      </c>
    </row>
    <row r="139" customHeight="1" spans="1:9">
      <c r="A139" s="83"/>
      <c r="B139" s="134"/>
      <c r="C139" s="112">
        <v>155247</v>
      </c>
      <c r="D139" s="80" t="s">
        <v>128</v>
      </c>
      <c r="E139" s="80" t="str">
        <f t="shared" si="2"/>
        <v>155247,</v>
      </c>
      <c r="F139" s="151" t="s">
        <v>419</v>
      </c>
      <c r="G139" s="153" t="s">
        <v>420</v>
      </c>
      <c r="H139" s="79" t="s">
        <v>421</v>
      </c>
      <c r="I139" s="80" t="s">
        <v>132</v>
      </c>
    </row>
    <row r="140" customHeight="1" spans="1:9">
      <c r="A140" s="83"/>
      <c r="B140" s="134"/>
      <c r="C140" s="112">
        <v>160067</v>
      </c>
      <c r="D140" s="80" t="s">
        <v>128</v>
      </c>
      <c r="E140" s="80" t="str">
        <f t="shared" si="2"/>
        <v>160067,</v>
      </c>
      <c r="F140" s="151" t="s">
        <v>422</v>
      </c>
      <c r="G140" s="153" t="s">
        <v>423</v>
      </c>
      <c r="H140" s="79" t="s">
        <v>421</v>
      </c>
      <c r="I140" s="80" t="s">
        <v>145</v>
      </c>
    </row>
    <row r="141" customHeight="1" spans="1:9">
      <c r="A141" s="83"/>
      <c r="B141" s="134"/>
      <c r="C141" s="112">
        <v>159519</v>
      </c>
      <c r="D141" s="80" t="s">
        <v>128</v>
      </c>
      <c r="E141" s="80" t="str">
        <f t="shared" si="2"/>
        <v>159519,</v>
      </c>
      <c r="F141" s="151" t="s">
        <v>424</v>
      </c>
      <c r="G141" s="153" t="s">
        <v>425</v>
      </c>
      <c r="H141" s="79" t="s">
        <v>426</v>
      </c>
      <c r="I141" s="80" t="s">
        <v>132</v>
      </c>
    </row>
    <row r="142" customHeight="1" spans="1:9">
      <c r="A142" s="83"/>
      <c r="B142" s="134"/>
      <c r="C142" s="112">
        <v>159520</v>
      </c>
      <c r="D142" s="80" t="s">
        <v>128</v>
      </c>
      <c r="E142" s="80" t="str">
        <f t="shared" si="2"/>
        <v>159520,</v>
      </c>
      <c r="F142" s="151" t="s">
        <v>427</v>
      </c>
      <c r="G142" s="153" t="s">
        <v>428</v>
      </c>
      <c r="H142" s="79" t="s">
        <v>426</v>
      </c>
      <c r="I142" s="80" t="s">
        <v>132</v>
      </c>
    </row>
    <row r="143" customHeight="1" spans="1:9">
      <c r="A143" s="83"/>
      <c r="B143" s="134"/>
      <c r="C143" s="112">
        <v>128495</v>
      </c>
      <c r="D143" s="80" t="s">
        <v>128</v>
      </c>
      <c r="E143" s="80" t="str">
        <f t="shared" si="2"/>
        <v>128495,</v>
      </c>
      <c r="F143" s="151" t="s">
        <v>429</v>
      </c>
      <c r="G143" s="153" t="s">
        <v>322</v>
      </c>
      <c r="H143" s="79" t="s">
        <v>426</v>
      </c>
      <c r="I143" s="80" t="s">
        <v>145</v>
      </c>
    </row>
    <row r="144" customHeight="1" spans="1:9">
      <c r="A144" s="83"/>
      <c r="B144" s="134"/>
      <c r="C144" s="112">
        <v>159522</v>
      </c>
      <c r="D144" s="80" t="s">
        <v>128</v>
      </c>
      <c r="E144" s="80" t="str">
        <f t="shared" si="2"/>
        <v>159522,</v>
      </c>
      <c r="F144" s="151" t="s">
        <v>430</v>
      </c>
      <c r="G144" s="153" t="s">
        <v>431</v>
      </c>
      <c r="H144" s="79" t="s">
        <v>426</v>
      </c>
      <c r="I144" s="80" t="s">
        <v>132</v>
      </c>
    </row>
    <row r="145" customHeight="1" spans="1:9">
      <c r="A145" s="83"/>
      <c r="B145" s="134"/>
      <c r="C145" s="112">
        <v>159523</v>
      </c>
      <c r="D145" s="80" t="s">
        <v>128</v>
      </c>
      <c r="E145" s="80" t="str">
        <f t="shared" si="2"/>
        <v>159523,</v>
      </c>
      <c r="F145" s="151" t="s">
        <v>432</v>
      </c>
      <c r="G145" s="153" t="s">
        <v>433</v>
      </c>
      <c r="H145" s="79" t="s">
        <v>426</v>
      </c>
      <c r="I145" s="80" t="s">
        <v>132</v>
      </c>
    </row>
    <row r="146" customHeight="1" spans="1:9">
      <c r="A146" s="83"/>
      <c r="B146" s="134"/>
      <c r="C146" s="112">
        <v>159536</v>
      </c>
      <c r="D146" s="80" t="s">
        <v>128</v>
      </c>
      <c r="E146" s="80" t="str">
        <f t="shared" si="2"/>
        <v>159536,</v>
      </c>
      <c r="F146" s="151" t="s">
        <v>434</v>
      </c>
      <c r="G146" s="153" t="s">
        <v>435</v>
      </c>
      <c r="H146" s="79" t="s">
        <v>426</v>
      </c>
      <c r="I146" s="80" t="s">
        <v>132</v>
      </c>
    </row>
    <row r="147" customHeight="1" spans="1:9">
      <c r="A147" s="83"/>
      <c r="B147" s="134"/>
      <c r="C147" s="112">
        <v>159521</v>
      </c>
      <c r="D147" s="80" t="s">
        <v>128</v>
      </c>
      <c r="E147" s="80" t="str">
        <f t="shared" si="2"/>
        <v>159521,</v>
      </c>
      <c r="F147" s="151" t="s">
        <v>436</v>
      </c>
      <c r="G147" s="153" t="s">
        <v>437</v>
      </c>
      <c r="H147" s="79" t="s">
        <v>426</v>
      </c>
      <c r="I147" s="80" t="s">
        <v>132</v>
      </c>
    </row>
    <row r="148" customHeight="1" spans="1:9">
      <c r="A148" s="83"/>
      <c r="B148" s="134"/>
      <c r="C148" s="112">
        <v>104016</v>
      </c>
      <c r="D148" s="80" t="s">
        <v>128</v>
      </c>
      <c r="E148" s="80" t="str">
        <f t="shared" si="2"/>
        <v>104016,</v>
      </c>
      <c r="F148" s="151" t="s">
        <v>438</v>
      </c>
      <c r="G148" s="153" t="s">
        <v>439</v>
      </c>
      <c r="H148" s="79" t="s">
        <v>426</v>
      </c>
      <c r="I148" s="80" t="s">
        <v>145</v>
      </c>
    </row>
    <row r="149" customHeight="1" spans="1:9">
      <c r="A149" s="83"/>
      <c r="B149" s="134"/>
      <c r="C149" s="112">
        <v>159507</v>
      </c>
      <c r="D149" s="80" t="s">
        <v>128</v>
      </c>
      <c r="E149" s="80" t="str">
        <f t="shared" si="2"/>
        <v>159507,</v>
      </c>
      <c r="F149" s="151" t="s">
        <v>440</v>
      </c>
      <c r="G149" s="153" t="s">
        <v>441</v>
      </c>
      <c r="H149" s="79" t="s">
        <v>426</v>
      </c>
      <c r="I149" s="80" t="s">
        <v>132</v>
      </c>
    </row>
    <row r="150" customHeight="1" spans="1:9">
      <c r="A150" s="83"/>
      <c r="B150" s="134"/>
      <c r="C150" s="112">
        <v>159506</v>
      </c>
      <c r="D150" s="80" t="s">
        <v>128</v>
      </c>
      <c r="E150" s="80" t="str">
        <f t="shared" si="2"/>
        <v>159506,</v>
      </c>
      <c r="F150" s="151" t="s">
        <v>442</v>
      </c>
      <c r="G150" s="153" t="s">
        <v>431</v>
      </c>
      <c r="H150" s="79" t="s">
        <v>426</v>
      </c>
      <c r="I150" s="80" t="s">
        <v>132</v>
      </c>
    </row>
    <row r="151" customHeight="1" spans="1:9">
      <c r="A151" s="83"/>
      <c r="B151" s="134"/>
      <c r="C151" s="112">
        <v>159509</v>
      </c>
      <c r="D151" s="80" t="s">
        <v>128</v>
      </c>
      <c r="E151" s="80" t="str">
        <f t="shared" si="2"/>
        <v>159509,</v>
      </c>
      <c r="F151" s="151" t="s">
        <v>443</v>
      </c>
      <c r="G151" s="153" t="s">
        <v>444</v>
      </c>
      <c r="H151" s="79" t="s">
        <v>426</v>
      </c>
      <c r="I151" s="80" t="s">
        <v>132</v>
      </c>
    </row>
    <row r="152" customHeight="1" spans="1:9">
      <c r="A152" s="83"/>
      <c r="B152" s="134"/>
      <c r="C152" s="112">
        <v>159510</v>
      </c>
      <c r="D152" s="80" t="s">
        <v>128</v>
      </c>
      <c r="E152" s="80" t="str">
        <f t="shared" si="2"/>
        <v>159510,</v>
      </c>
      <c r="F152" s="151" t="s">
        <v>445</v>
      </c>
      <c r="G152" s="153" t="s">
        <v>446</v>
      </c>
      <c r="H152" s="79" t="s">
        <v>426</v>
      </c>
      <c r="I152" s="80" t="s">
        <v>132</v>
      </c>
    </row>
    <row r="153" customHeight="1" spans="1:9">
      <c r="A153" s="83"/>
      <c r="B153" s="134"/>
      <c r="C153" s="112">
        <v>159512</v>
      </c>
      <c r="D153" s="80" t="s">
        <v>128</v>
      </c>
      <c r="E153" s="80" t="str">
        <f t="shared" si="2"/>
        <v>159512,</v>
      </c>
      <c r="F153" s="151" t="s">
        <v>447</v>
      </c>
      <c r="G153" s="153" t="s">
        <v>448</v>
      </c>
      <c r="H153" s="79" t="s">
        <v>426</v>
      </c>
      <c r="I153" s="80" t="s">
        <v>132</v>
      </c>
    </row>
    <row r="154" customHeight="1" spans="1:9">
      <c r="A154" s="83"/>
      <c r="B154" s="134"/>
      <c r="C154" s="112">
        <v>159511</v>
      </c>
      <c r="D154" s="80" t="s">
        <v>128</v>
      </c>
      <c r="E154" s="80" t="str">
        <f t="shared" si="2"/>
        <v>159511,</v>
      </c>
      <c r="F154" s="151" t="s">
        <v>449</v>
      </c>
      <c r="G154" s="153" t="s">
        <v>450</v>
      </c>
      <c r="H154" s="79" t="s">
        <v>426</v>
      </c>
      <c r="I154" s="80" t="s">
        <v>132</v>
      </c>
    </row>
    <row r="155" customHeight="1" spans="1:9">
      <c r="A155" s="83"/>
      <c r="B155" s="134"/>
      <c r="C155" s="112">
        <v>159514</v>
      </c>
      <c r="D155" s="80" t="s">
        <v>128</v>
      </c>
      <c r="E155" s="80" t="str">
        <f t="shared" si="2"/>
        <v>159514,</v>
      </c>
      <c r="F155" s="151" t="s">
        <v>451</v>
      </c>
      <c r="G155" s="153" t="s">
        <v>425</v>
      </c>
      <c r="H155" s="79" t="s">
        <v>426</v>
      </c>
      <c r="I155" s="80" t="s">
        <v>132</v>
      </c>
    </row>
    <row r="156" customHeight="1" spans="1:9">
      <c r="A156" s="83"/>
      <c r="B156" s="134"/>
      <c r="C156" s="112">
        <v>159517</v>
      </c>
      <c r="D156" s="80" t="s">
        <v>128</v>
      </c>
      <c r="E156" s="80" t="str">
        <f t="shared" si="2"/>
        <v>159517,</v>
      </c>
      <c r="F156" s="151" t="s">
        <v>452</v>
      </c>
      <c r="G156" s="153" t="s">
        <v>453</v>
      </c>
      <c r="H156" s="79" t="s">
        <v>426</v>
      </c>
      <c r="I156" s="80" t="s">
        <v>132</v>
      </c>
    </row>
    <row r="157" customHeight="1" spans="1:9">
      <c r="A157" s="83"/>
      <c r="B157" s="134"/>
      <c r="C157" s="112">
        <v>159515</v>
      </c>
      <c r="D157" s="80" t="s">
        <v>128</v>
      </c>
      <c r="E157" s="80" t="str">
        <f t="shared" si="2"/>
        <v>159515,</v>
      </c>
      <c r="F157" s="153" t="s">
        <v>454</v>
      </c>
      <c r="G157" s="153" t="s">
        <v>425</v>
      </c>
      <c r="H157" s="79" t="s">
        <v>426</v>
      </c>
      <c r="I157" s="80" t="s">
        <v>132</v>
      </c>
    </row>
    <row r="158" customHeight="1" spans="1:9">
      <c r="A158" s="83"/>
      <c r="B158" s="134"/>
      <c r="C158" s="112">
        <v>159516</v>
      </c>
      <c r="D158" s="80" t="s">
        <v>128</v>
      </c>
      <c r="E158" s="80" t="str">
        <f t="shared" si="2"/>
        <v>159516,</v>
      </c>
      <c r="F158" s="151" t="s">
        <v>455</v>
      </c>
      <c r="G158" s="153" t="s">
        <v>437</v>
      </c>
      <c r="H158" s="79" t="s">
        <v>426</v>
      </c>
      <c r="I158" s="80" t="s">
        <v>132</v>
      </c>
    </row>
    <row r="159" customHeight="1" spans="1:9">
      <c r="A159" s="83"/>
      <c r="B159" s="134"/>
      <c r="C159" s="112">
        <v>159518</v>
      </c>
      <c r="D159" s="80" t="s">
        <v>128</v>
      </c>
      <c r="E159" s="80" t="str">
        <f t="shared" si="2"/>
        <v>159518,</v>
      </c>
      <c r="F159" s="151" t="s">
        <v>456</v>
      </c>
      <c r="G159" s="153" t="s">
        <v>457</v>
      </c>
      <c r="H159" s="79" t="s">
        <v>426</v>
      </c>
      <c r="I159" s="80" t="s">
        <v>132</v>
      </c>
    </row>
    <row r="160" customHeight="1" spans="1:9">
      <c r="A160" s="83"/>
      <c r="B160" s="134"/>
      <c r="C160" s="112">
        <v>111002</v>
      </c>
      <c r="D160" s="80" t="s">
        <v>128</v>
      </c>
      <c r="E160" s="80" t="str">
        <f t="shared" si="2"/>
        <v>111002,</v>
      </c>
      <c r="F160" s="151" t="s">
        <v>458</v>
      </c>
      <c r="G160" s="153" t="s">
        <v>336</v>
      </c>
      <c r="H160" s="79" t="s">
        <v>426</v>
      </c>
      <c r="I160" s="80" t="s">
        <v>145</v>
      </c>
    </row>
    <row r="161" customHeight="1" spans="1:9">
      <c r="A161" s="83"/>
      <c r="B161" s="134"/>
      <c r="C161" s="112">
        <v>120756</v>
      </c>
      <c r="D161" s="80" t="s">
        <v>128</v>
      </c>
      <c r="E161" s="80" t="str">
        <f t="shared" si="2"/>
        <v>120756,</v>
      </c>
      <c r="F161" s="151" t="s">
        <v>459</v>
      </c>
      <c r="G161" s="153" t="s">
        <v>336</v>
      </c>
      <c r="H161" s="79" t="s">
        <v>426</v>
      </c>
      <c r="I161" s="80" t="s">
        <v>145</v>
      </c>
    </row>
    <row r="162" customHeight="1" spans="1:9">
      <c r="A162" s="83"/>
      <c r="B162" s="134"/>
      <c r="C162" s="112">
        <v>128521</v>
      </c>
      <c r="D162" s="80" t="s">
        <v>128</v>
      </c>
      <c r="E162" s="80" t="str">
        <f t="shared" si="2"/>
        <v>128521,</v>
      </c>
      <c r="F162" s="151" t="s">
        <v>460</v>
      </c>
      <c r="G162" s="153" t="s">
        <v>461</v>
      </c>
      <c r="H162" s="79" t="s">
        <v>426</v>
      </c>
      <c r="I162" s="80" t="s">
        <v>145</v>
      </c>
    </row>
    <row r="163" customHeight="1" spans="1:9">
      <c r="A163" s="83"/>
      <c r="B163" s="134"/>
      <c r="C163" s="112">
        <v>147339</v>
      </c>
      <c r="D163" s="80" t="s">
        <v>128</v>
      </c>
      <c r="E163" s="80" t="str">
        <f t="shared" si="2"/>
        <v>147339,</v>
      </c>
      <c r="F163" s="151" t="s">
        <v>462</v>
      </c>
      <c r="G163" s="153" t="s">
        <v>463</v>
      </c>
      <c r="H163" s="79" t="s">
        <v>464</v>
      </c>
      <c r="I163" s="80" t="s">
        <v>145</v>
      </c>
    </row>
    <row r="164" customHeight="1" spans="1:9">
      <c r="A164" s="83"/>
      <c r="B164" s="134"/>
      <c r="C164" s="112">
        <v>147406</v>
      </c>
      <c r="D164" s="80" t="s">
        <v>128</v>
      </c>
      <c r="E164" s="80" t="str">
        <f t="shared" si="2"/>
        <v>147406,</v>
      </c>
      <c r="F164" s="151" t="s">
        <v>465</v>
      </c>
      <c r="G164" s="153" t="s">
        <v>466</v>
      </c>
      <c r="H164" s="79" t="s">
        <v>464</v>
      </c>
      <c r="I164" s="80" t="s">
        <v>132</v>
      </c>
    </row>
    <row r="165" customHeight="1" spans="1:9">
      <c r="A165" s="83"/>
      <c r="B165" s="134"/>
      <c r="C165" s="112">
        <v>147407</v>
      </c>
      <c r="D165" s="80" t="s">
        <v>128</v>
      </c>
      <c r="E165" s="80" t="str">
        <f t="shared" si="2"/>
        <v>147407,</v>
      </c>
      <c r="F165" s="151" t="s">
        <v>467</v>
      </c>
      <c r="G165" s="153" t="s">
        <v>468</v>
      </c>
      <c r="H165" s="79" t="s">
        <v>464</v>
      </c>
      <c r="I165" s="80" t="s">
        <v>145</v>
      </c>
    </row>
    <row r="166" customHeight="1" spans="1:9">
      <c r="A166" s="83"/>
      <c r="B166" s="134"/>
      <c r="C166" s="112">
        <v>147318</v>
      </c>
      <c r="D166" s="80" t="s">
        <v>128</v>
      </c>
      <c r="E166" s="80" t="str">
        <f t="shared" si="2"/>
        <v>147318,</v>
      </c>
      <c r="F166" s="151" t="s">
        <v>469</v>
      </c>
      <c r="G166" s="153" t="s">
        <v>470</v>
      </c>
      <c r="H166" s="79" t="s">
        <v>464</v>
      </c>
      <c r="I166" s="80" t="s">
        <v>145</v>
      </c>
    </row>
    <row r="167" customHeight="1" spans="1:9">
      <c r="A167" s="83"/>
      <c r="B167" s="134"/>
      <c r="C167" s="112">
        <v>60800</v>
      </c>
      <c r="D167" s="80" t="s">
        <v>128</v>
      </c>
      <c r="E167" s="80" t="str">
        <f t="shared" si="2"/>
        <v>60800,</v>
      </c>
      <c r="F167" s="151" t="s">
        <v>471</v>
      </c>
      <c r="G167" s="153" t="s">
        <v>472</v>
      </c>
      <c r="H167" s="79" t="s">
        <v>473</v>
      </c>
      <c r="I167" s="80" t="s">
        <v>145</v>
      </c>
    </row>
    <row r="168" customHeight="1" spans="1:9">
      <c r="A168" s="83"/>
      <c r="B168" s="134"/>
      <c r="C168" s="112">
        <v>124497</v>
      </c>
      <c r="D168" s="80" t="s">
        <v>128</v>
      </c>
      <c r="E168" s="80" t="str">
        <f t="shared" si="2"/>
        <v>124497,</v>
      </c>
      <c r="F168" s="153" t="s">
        <v>253</v>
      </c>
      <c r="G168" s="153" t="s">
        <v>474</v>
      </c>
      <c r="H168" s="79" t="s">
        <v>473</v>
      </c>
      <c r="I168" s="80" t="s">
        <v>145</v>
      </c>
    </row>
    <row r="169" customHeight="1" spans="1:9">
      <c r="A169" s="83"/>
      <c r="B169" s="134"/>
      <c r="C169" s="112">
        <v>124503</v>
      </c>
      <c r="D169" s="80" t="s">
        <v>128</v>
      </c>
      <c r="E169" s="80" t="str">
        <f t="shared" si="2"/>
        <v>124503,</v>
      </c>
      <c r="F169" s="151" t="s">
        <v>475</v>
      </c>
      <c r="G169" s="153" t="s">
        <v>476</v>
      </c>
      <c r="H169" s="79" t="s">
        <v>473</v>
      </c>
      <c r="I169" s="80" t="s">
        <v>145</v>
      </c>
    </row>
    <row r="170" customHeight="1" spans="1:9">
      <c r="A170" s="83"/>
      <c r="B170" s="134"/>
      <c r="C170" s="112">
        <v>147319</v>
      </c>
      <c r="D170" s="80" t="s">
        <v>128</v>
      </c>
      <c r="E170" s="80" t="str">
        <f t="shared" ref="E170:E221" si="3">C170&amp;D170</f>
        <v>147319,</v>
      </c>
      <c r="F170" s="151" t="s">
        <v>250</v>
      </c>
      <c r="G170" s="153" t="s">
        <v>477</v>
      </c>
      <c r="H170" s="79" t="s">
        <v>473</v>
      </c>
      <c r="I170" s="80" t="s">
        <v>145</v>
      </c>
    </row>
    <row r="171" customHeight="1" spans="1:9">
      <c r="A171" s="83"/>
      <c r="B171" s="134"/>
      <c r="C171" s="112">
        <v>147426</v>
      </c>
      <c r="D171" s="80" t="s">
        <v>128</v>
      </c>
      <c r="E171" s="80" t="str">
        <f t="shared" si="3"/>
        <v>147426,</v>
      </c>
      <c r="F171" s="151" t="s">
        <v>478</v>
      </c>
      <c r="G171" s="153" t="s">
        <v>477</v>
      </c>
      <c r="H171" s="79" t="s">
        <v>473</v>
      </c>
      <c r="I171" s="80" t="s">
        <v>145</v>
      </c>
    </row>
    <row r="172" customHeight="1" spans="1:9">
      <c r="A172" s="83"/>
      <c r="B172" s="134"/>
      <c r="C172" s="112">
        <v>82967</v>
      </c>
      <c r="D172" s="80" t="s">
        <v>128</v>
      </c>
      <c r="E172" s="80" t="str">
        <f t="shared" si="3"/>
        <v>82967,</v>
      </c>
      <c r="F172" s="151" t="s">
        <v>416</v>
      </c>
      <c r="G172" s="153" t="s">
        <v>479</v>
      </c>
      <c r="H172" s="79" t="s">
        <v>480</v>
      </c>
      <c r="I172" s="80" t="s">
        <v>235</v>
      </c>
    </row>
    <row r="173" customHeight="1" spans="1:9">
      <c r="A173" s="83"/>
      <c r="B173" s="134"/>
      <c r="C173" s="112">
        <v>124505</v>
      </c>
      <c r="D173" s="80" t="s">
        <v>128</v>
      </c>
      <c r="E173" s="80" t="str">
        <f t="shared" si="3"/>
        <v>124505,</v>
      </c>
      <c r="F173" s="151" t="s">
        <v>481</v>
      </c>
      <c r="G173" s="153" t="s">
        <v>482</v>
      </c>
      <c r="H173" s="79" t="s">
        <v>483</v>
      </c>
      <c r="I173" s="80" t="s">
        <v>145</v>
      </c>
    </row>
    <row r="174" customHeight="1" spans="1:9">
      <c r="A174" s="83"/>
      <c r="B174" s="134"/>
      <c r="C174" s="112">
        <v>124495</v>
      </c>
      <c r="D174" s="80" t="s">
        <v>128</v>
      </c>
      <c r="E174" s="80" t="str">
        <f t="shared" si="3"/>
        <v>124495,</v>
      </c>
      <c r="F174" s="151" t="s">
        <v>484</v>
      </c>
      <c r="G174" s="153" t="s">
        <v>318</v>
      </c>
      <c r="H174" s="79" t="s">
        <v>483</v>
      </c>
      <c r="I174" s="80" t="s">
        <v>145</v>
      </c>
    </row>
    <row r="175" customHeight="1" spans="1:9">
      <c r="A175" s="83"/>
      <c r="B175" s="134"/>
      <c r="C175" s="112">
        <v>124498</v>
      </c>
      <c r="D175" s="80" t="s">
        <v>128</v>
      </c>
      <c r="E175" s="80" t="str">
        <f t="shared" si="3"/>
        <v>124498,</v>
      </c>
      <c r="F175" s="151" t="s">
        <v>485</v>
      </c>
      <c r="G175" s="153" t="s">
        <v>313</v>
      </c>
      <c r="H175" s="79" t="s">
        <v>483</v>
      </c>
      <c r="I175" s="80" t="s">
        <v>145</v>
      </c>
    </row>
    <row r="176" customHeight="1" spans="1:9">
      <c r="A176" s="83"/>
      <c r="B176" s="134"/>
      <c r="C176" s="112">
        <v>142117</v>
      </c>
      <c r="D176" s="80" t="s">
        <v>128</v>
      </c>
      <c r="E176" s="80" t="str">
        <f t="shared" si="3"/>
        <v>142117,</v>
      </c>
      <c r="F176" s="153" t="s">
        <v>486</v>
      </c>
      <c r="G176" s="153" t="s">
        <v>423</v>
      </c>
      <c r="H176" s="79" t="s">
        <v>483</v>
      </c>
      <c r="I176" s="80" t="s">
        <v>145</v>
      </c>
    </row>
    <row r="177" customHeight="1" spans="1:9">
      <c r="A177" s="83"/>
      <c r="B177" s="134"/>
      <c r="C177" s="112">
        <v>124508</v>
      </c>
      <c r="D177" s="80" t="s">
        <v>128</v>
      </c>
      <c r="E177" s="80" t="str">
        <f t="shared" si="3"/>
        <v>124508,</v>
      </c>
      <c r="F177" s="151" t="s">
        <v>487</v>
      </c>
      <c r="G177" s="153" t="s">
        <v>380</v>
      </c>
      <c r="H177" s="79" t="s">
        <v>488</v>
      </c>
      <c r="I177" s="80" t="s">
        <v>145</v>
      </c>
    </row>
    <row r="178" customHeight="1" spans="1:9">
      <c r="A178" s="83"/>
      <c r="B178" s="134"/>
      <c r="C178" s="112">
        <v>128920</v>
      </c>
      <c r="D178" s="80" t="s">
        <v>128</v>
      </c>
      <c r="E178" s="80" t="str">
        <f t="shared" si="3"/>
        <v>128920,</v>
      </c>
      <c r="F178" s="151" t="s">
        <v>489</v>
      </c>
      <c r="G178" s="153" t="s">
        <v>490</v>
      </c>
      <c r="H178" s="79" t="s">
        <v>491</v>
      </c>
      <c r="I178" s="80" t="s">
        <v>145</v>
      </c>
    </row>
    <row r="179" customHeight="1" spans="1:9">
      <c r="A179" s="83"/>
      <c r="B179" s="134"/>
      <c r="C179" s="112">
        <v>16682</v>
      </c>
      <c r="D179" s="80" t="s">
        <v>128</v>
      </c>
      <c r="E179" s="80" t="str">
        <f t="shared" si="3"/>
        <v>16682,</v>
      </c>
      <c r="F179" s="151" t="s">
        <v>492</v>
      </c>
      <c r="G179" s="153" t="s">
        <v>336</v>
      </c>
      <c r="H179" s="79" t="s">
        <v>493</v>
      </c>
      <c r="I179" s="80" t="s">
        <v>145</v>
      </c>
    </row>
    <row r="180" customHeight="1" spans="1:9">
      <c r="A180" s="83"/>
      <c r="B180" s="134"/>
      <c r="C180" s="112">
        <v>47020</v>
      </c>
      <c r="D180" s="80" t="s">
        <v>128</v>
      </c>
      <c r="E180" s="80" t="str">
        <f t="shared" si="3"/>
        <v>47020,</v>
      </c>
      <c r="F180" s="151" t="s">
        <v>494</v>
      </c>
      <c r="G180" s="153" t="s">
        <v>313</v>
      </c>
      <c r="H180" s="79" t="s">
        <v>495</v>
      </c>
      <c r="I180" s="80" t="s">
        <v>145</v>
      </c>
    </row>
    <row r="181" customHeight="1" spans="1:9">
      <c r="A181" s="83"/>
      <c r="B181" s="134"/>
      <c r="C181" s="112">
        <v>152460</v>
      </c>
      <c r="D181" s="80" t="s">
        <v>128</v>
      </c>
      <c r="E181" s="80" t="str">
        <f t="shared" si="3"/>
        <v>152460,</v>
      </c>
      <c r="F181" s="151" t="s">
        <v>496</v>
      </c>
      <c r="G181" s="153" t="s">
        <v>497</v>
      </c>
      <c r="H181" s="79" t="s">
        <v>495</v>
      </c>
      <c r="I181" s="80" t="s">
        <v>145</v>
      </c>
    </row>
    <row r="182" customHeight="1" spans="1:9">
      <c r="A182" s="83"/>
      <c r="B182" s="134"/>
      <c r="C182" s="112">
        <v>98196</v>
      </c>
      <c r="D182" s="80" t="s">
        <v>128</v>
      </c>
      <c r="E182" s="80" t="str">
        <f t="shared" si="3"/>
        <v>98196,</v>
      </c>
      <c r="F182" s="151" t="s">
        <v>498</v>
      </c>
      <c r="G182" s="153" t="s">
        <v>499</v>
      </c>
      <c r="H182" s="79" t="s">
        <v>500</v>
      </c>
      <c r="I182" s="80" t="s">
        <v>145</v>
      </c>
    </row>
    <row r="183" customHeight="1" spans="1:9">
      <c r="A183" s="83"/>
      <c r="B183" s="134"/>
      <c r="C183" s="112">
        <v>98194</v>
      </c>
      <c r="D183" s="80" t="s">
        <v>128</v>
      </c>
      <c r="E183" s="80" t="str">
        <f t="shared" si="3"/>
        <v>98194,</v>
      </c>
      <c r="F183" s="151" t="s">
        <v>501</v>
      </c>
      <c r="G183" s="153" t="s">
        <v>502</v>
      </c>
      <c r="H183" s="79" t="s">
        <v>500</v>
      </c>
      <c r="I183" s="80" t="s">
        <v>145</v>
      </c>
    </row>
    <row r="184" customHeight="1" spans="1:9">
      <c r="A184" s="83"/>
      <c r="B184" s="134"/>
      <c r="C184" s="112">
        <v>96059</v>
      </c>
      <c r="D184" s="80" t="s">
        <v>128</v>
      </c>
      <c r="E184" s="80" t="str">
        <f t="shared" si="3"/>
        <v>96059,</v>
      </c>
      <c r="F184" s="151" t="s">
        <v>503</v>
      </c>
      <c r="G184" s="153" t="s">
        <v>504</v>
      </c>
      <c r="H184" s="79" t="s">
        <v>505</v>
      </c>
      <c r="I184" s="80" t="s">
        <v>145</v>
      </c>
    </row>
    <row r="185" customHeight="1" spans="1:9">
      <c r="A185" s="83"/>
      <c r="B185" s="134"/>
      <c r="C185" s="112">
        <v>96576</v>
      </c>
      <c r="D185" s="80" t="s">
        <v>128</v>
      </c>
      <c r="E185" s="80" t="str">
        <f t="shared" si="3"/>
        <v>96576,</v>
      </c>
      <c r="F185" s="151" t="s">
        <v>506</v>
      </c>
      <c r="G185" s="153" t="s">
        <v>316</v>
      </c>
      <c r="H185" s="79" t="s">
        <v>505</v>
      </c>
      <c r="I185" s="80" t="s">
        <v>145</v>
      </c>
    </row>
    <row r="186" customHeight="1" spans="1:9">
      <c r="A186" s="83"/>
      <c r="B186" s="134"/>
      <c r="C186" s="112">
        <v>52454</v>
      </c>
      <c r="D186" s="80" t="s">
        <v>128</v>
      </c>
      <c r="E186" s="80" t="str">
        <f t="shared" si="3"/>
        <v>52454,</v>
      </c>
      <c r="F186" s="151" t="s">
        <v>507</v>
      </c>
      <c r="G186" s="153" t="s">
        <v>474</v>
      </c>
      <c r="H186" s="79" t="s">
        <v>314</v>
      </c>
      <c r="I186" s="80" t="s">
        <v>145</v>
      </c>
    </row>
    <row r="187" customHeight="1" spans="1:9">
      <c r="A187" s="83"/>
      <c r="B187" s="134"/>
      <c r="C187" s="112">
        <v>99943</v>
      </c>
      <c r="D187" s="80" t="s">
        <v>128</v>
      </c>
      <c r="E187" s="80" t="str">
        <f t="shared" si="3"/>
        <v>99943,</v>
      </c>
      <c r="F187" s="151" t="s">
        <v>508</v>
      </c>
      <c r="G187" s="153" t="s">
        <v>509</v>
      </c>
      <c r="H187" s="79" t="s">
        <v>314</v>
      </c>
      <c r="I187" s="80" t="s">
        <v>145</v>
      </c>
    </row>
    <row r="188" customHeight="1" spans="1:9">
      <c r="A188" s="83"/>
      <c r="B188" s="134"/>
      <c r="C188" s="112">
        <v>110898</v>
      </c>
      <c r="D188" s="80" t="s">
        <v>128</v>
      </c>
      <c r="E188" s="80" t="str">
        <f t="shared" si="3"/>
        <v>110898,</v>
      </c>
      <c r="F188" s="151" t="s">
        <v>510</v>
      </c>
      <c r="G188" s="153" t="s">
        <v>511</v>
      </c>
      <c r="H188" s="79" t="s">
        <v>512</v>
      </c>
      <c r="I188" s="80" t="s">
        <v>145</v>
      </c>
    </row>
    <row r="189" customHeight="1" spans="1:9">
      <c r="A189" s="83"/>
      <c r="B189" s="134"/>
      <c r="C189" s="112">
        <v>52423</v>
      </c>
      <c r="D189" s="80" t="s">
        <v>128</v>
      </c>
      <c r="E189" s="80" t="str">
        <f t="shared" si="3"/>
        <v>52423,</v>
      </c>
      <c r="F189" s="151" t="s">
        <v>513</v>
      </c>
      <c r="G189" s="153" t="s">
        <v>514</v>
      </c>
      <c r="H189" s="79" t="s">
        <v>515</v>
      </c>
      <c r="I189" s="80" t="s">
        <v>145</v>
      </c>
    </row>
    <row r="190" customHeight="1" spans="1:9">
      <c r="A190" s="83"/>
      <c r="B190" s="134"/>
      <c r="C190" s="112">
        <v>129794</v>
      </c>
      <c r="D190" s="80" t="s">
        <v>128</v>
      </c>
      <c r="E190" s="80" t="str">
        <f t="shared" si="3"/>
        <v>129794,</v>
      </c>
      <c r="F190" s="151" t="s">
        <v>516</v>
      </c>
      <c r="G190" s="153" t="s">
        <v>517</v>
      </c>
      <c r="H190" s="79" t="s">
        <v>518</v>
      </c>
      <c r="I190" s="80" t="s">
        <v>145</v>
      </c>
    </row>
    <row r="191" customHeight="1" spans="1:9">
      <c r="A191" s="83"/>
      <c r="B191" s="134"/>
      <c r="C191" s="112">
        <v>66931</v>
      </c>
      <c r="D191" s="80" t="s">
        <v>128</v>
      </c>
      <c r="E191" s="80" t="str">
        <f t="shared" si="3"/>
        <v>66931,</v>
      </c>
      <c r="F191" s="151" t="s">
        <v>519</v>
      </c>
      <c r="G191" s="153" t="s">
        <v>520</v>
      </c>
      <c r="H191" s="79" t="s">
        <v>278</v>
      </c>
      <c r="I191" s="80" t="s">
        <v>145</v>
      </c>
    </row>
    <row r="192" customHeight="1" spans="1:9">
      <c r="A192" s="83"/>
      <c r="B192" s="134"/>
      <c r="C192" s="112">
        <v>72291</v>
      </c>
      <c r="D192" s="80" t="s">
        <v>128</v>
      </c>
      <c r="E192" s="80" t="str">
        <f t="shared" si="3"/>
        <v>72291,</v>
      </c>
      <c r="F192" s="151" t="s">
        <v>521</v>
      </c>
      <c r="G192" s="153" t="s">
        <v>522</v>
      </c>
      <c r="H192" s="79" t="s">
        <v>278</v>
      </c>
      <c r="I192" s="80" t="s">
        <v>145</v>
      </c>
    </row>
    <row r="193" customHeight="1" spans="1:9">
      <c r="A193" s="83"/>
      <c r="B193" s="134"/>
      <c r="C193" s="112">
        <v>112441</v>
      </c>
      <c r="D193" s="80" t="s">
        <v>128</v>
      </c>
      <c r="E193" s="80" t="str">
        <f t="shared" si="3"/>
        <v>112441,</v>
      </c>
      <c r="F193" s="151" t="s">
        <v>523</v>
      </c>
      <c r="G193" s="153" t="s">
        <v>524</v>
      </c>
      <c r="H193" s="79" t="s">
        <v>278</v>
      </c>
      <c r="I193" s="80" t="s">
        <v>145</v>
      </c>
    </row>
    <row r="194" customHeight="1" spans="1:9">
      <c r="A194" s="83"/>
      <c r="B194" s="134"/>
      <c r="C194" s="112">
        <v>125678</v>
      </c>
      <c r="D194" s="80" t="s">
        <v>128</v>
      </c>
      <c r="E194" s="80" t="str">
        <f t="shared" si="3"/>
        <v>125678,</v>
      </c>
      <c r="F194" s="151" t="s">
        <v>525</v>
      </c>
      <c r="G194" s="153" t="s">
        <v>526</v>
      </c>
      <c r="H194" s="79" t="s">
        <v>278</v>
      </c>
      <c r="I194" s="80" t="s">
        <v>145</v>
      </c>
    </row>
    <row r="195" customHeight="1" spans="1:9">
      <c r="A195" s="83"/>
      <c r="B195" s="134"/>
      <c r="C195" s="112">
        <v>114019</v>
      </c>
      <c r="D195" s="80" t="s">
        <v>128</v>
      </c>
      <c r="E195" s="80" t="str">
        <f t="shared" si="3"/>
        <v>114019,</v>
      </c>
      <c r="F195" s="151" t="s">
        <v>527</v>
      </c>
      <c r="G195" s="153" t="s">
        <v>528</v>
      </c>
      <c r="H195" s="79" t="s">
        <v>278</v>
      </c>
      <c r="I195" s="80" t="s">
        <v>145</v>
      </c>
    </row>
    <row r="196" customHeight="1" spans="1:9">
      <c r="A196" s="83"/>
      <c r="B196" s="134"/>
      <c r="C196" s="112">
        <v>113377</v>
      </c>
      <c r="D196" s="80" t="s">
        <v>128</v>
      </c>
      <c r="E196" s="80" t="str">
        <f t="shared" si="3"/>
        <v>113377,</v>
      </c>
      <c r="F196" s="151" t="s">
        <v>525</v>
      </c>
      <c r="G196" s="153" t="s">
        <v>529</v>
      </c>
      <c r="H196" s="79" t="s">
        <v>278</v>
      </c>
      <c r="I196" s="80" t="s">
        <v>145</v>
      </c>
    </row>
    <row r="197" customHeight="1" spans="1:9">
      <c r="A197" s="83"/>
      <c r="B197" s="134"/>
      <c r="C197" s="112">
        <v>112207</v>
      </c>
      <c r="D197" s="80" t="s">
        <v>128</v>
      </c>
      <c r="E197" s="80" t="str">
        <f t="shared" si="3"/>
        <v>112207,</v>
      </c>
      <c r="F197" s="151" t="s">
        <v>530</v>
      </c>
      <c r="G197" s="153" t="s">
        <v>531</v>
      </c>
      <c r="H197" s="79" t="s">
        <v>278</v>
      </c>
      <c r="I197" s="80" t="s">
        <v>145</v>
      </c>
    </row>
    <row r="198" customHeight="1" spans="1:9">
      <c r="A198" s="83"/>
      <c r="B198" s="134"/>
      <c r="C198" s="112">
        <v>111523</v>
      </c>
      <c r="D198" s="80" t="s">
        <v>128</v>
      </c>
      <c r="E198" s="80" t="str">
        <f t="shared" si="3"/>
        <v>111523,</v>
      </c>
      <c r="F198" s="151" t="s">
        <v>532</v>
      </c>
      <c r="G198" s="153" t="s">
        <v>533</v>
      </c>
      <c r="H198" s="79" t="s">
        <v>278</v>
      </c>
      <c r="I198" s="80" t="s">
        <v>145</v>
      </c>
    </row>
    <row r="199" customHeight="1" spans="1:9">
      <c r="A199" s="83"/>
      <c r="B199" s="134"/>
      <c r="C199" s="112">
        <v>31192</v>
      </c>
      <c r="D199" s="80" t="s">
        <v>128</v>
      </c>
      <c r="E199" s="80" t="str">
        <f t="shared" si="3"/>
        <v>31192,</v>
      </c>
      <c r="F199" s="151" t="s">
        <v>534</v>
      </c>
      <c r="G199" s="153" t="s">
        <v>535</v>
      </c>
      <c r="H199" s="79" t="s">
        <v>300</v>
      </c>
      <c r="I199" s="80" t="s">
        <v>145</v>
      </c>
    </row>
    <row r="200" customHeight="1" spans="1:9">
      <c r="A200" s="83"/>
      <c r="B200" s="134"/>
      <c r="C200" s="112">
        <v>171306</v>
      </c>
      <c r="D200" s="80" t="s">
        <v>128</v>
      </c>
      <c r="E200" s="80" t="str">
        <f t="shared" si="3"/>
        <v>171306,</v>
      </c>
      <c r="F200" s="152" t="s">
        <v>392</v>
      </c>
      <c r="G200" s="152" t="s">
        <v>536</v>
      </c>
      <c r="H200" s="152" t="s">
        <v>537</v>
      </c>
      <c r="I200" s="80"/>
    </row>
    <row r="201" customHeight="1" spans="1:9">
      <c r="A201" s="83"/>
      <c r="B201" s="134"/>
      <c r="C201" s="112">
        <v>54418</v>
      </c>
      <c r="D201" s="80" t="s">
        <v>128</v>
      </c>
      <c r="E201" s="80" t="str">
        <f t="shared" si="3"/>
        <v>54418,</v>
      </c>
      <c r="F201" s="151" t="s">
        <v>538</v>
      </c>
      <c r="G201" s="153" t="s">
        <v>539</v>
      </c>
      <c r="H201" s="79" t="s">
        <v>330</v>
      </c>
      <c r="I201" s="80" t="s">
        <v>145</v>
      </c>
    </row>
    <row r="202" customHeight="1" spans="1:9">
      <c r="A202" s="83"/>
      <c r="B202" s="134"/>
      <c r="C202" s="112">
        <v>52438</v>
      </c>
      <c r="D202" s="80" t="s">
        <v>128</v>
      </c>
      <c r="E202" s="80" t="str">
        <f t="shared" si="3"/>
        <v>52438,</v>
      </c>
      <c r="F202" s="151" t="s">
        <v>540</v>
      </c>
      <c r="G202" s="153" t="s">
        <v>541</v>
      </c>
      <c r="H202" s="79" t="s">
        <v>330</v>
      </c>
      <c r="I202" s="80" t="s">
        <v>145</v>
      </c>
    </row>
    <row r="203" customHeight="1" spans="1:9">
      <c r="A203" s="83"/>
      <c r="B203" s="134"/>
      <c r="C203" s="112">
        <v>113685</v>
      </c>
      <c r="D203" s="80" t="s">
        <v>128</v>
      </c>
      <c r="E203" s="80" t="str">
        <f t="shared" si="3"/>
        <v>113685,</v>
      </c>
      <c r="F203" s="151" t="s">
        <v>542</v>
      </c>
      <c r="G203" s="153" t="s">
        <v>477</v>
      </c>
      <c r="H203" s="79" t="s">
        <v>330</v>
      </c>
      <c r="I203" s="80" t="s">
        <v>145</v>
      </c>
    </row>
    <row r="204" customHeight="1" spans="1:9">
      <c r="A204" s="83"/>
      <c r="B204" s="134"/>
      <c r="C204" s="112">
        <v>126316</v>
      </c>
      <c r="D204" s="80" t="s">
        <v>128</v>
      </c>
      <c r="E204" s="80" t="str">
        <f t="shared" si="3"/>
        <v>126316,</v>
      </c>
      <c r="F204" s="151" t="s">
        <v>543</v>
      </c>
      <c r="G204" s="153" t="s">
        <v>544</v>
      </c>
      <c r="H204" s="79" t="s">
        <v>330</v>
      </c>
      <c r="I204" s="80" t="s">
        <v>145</v>
      </c>
    </row>
    <row r="205" customHeight="1" spans="1:9">
      <c r="A205" s="83"/>
      <c r="B205" s="134"/>
      <c r="C205" s="112">
        <v>132084</v>
      </c>
      <c r="D205" s="80" t="s">
        <v>128</v>
      </c>
      <c r="E205" s="80" t="str">
        <f t="shared" si="3"/>
        <v>132084,</v>
      </c>
      <c r="F205" s="151" t="s">
        <v>545</v>
      </c>
      <c r="G205" s="153" t="s">
        <v>341</v>
      </c>
      <c r="H205" s="79" t="s">
        <v>330</v>
      </c>
      <c r="I205" s="80" t="s">
        <v>145</v>
      </c>
    </row>
    <row r="206" customHeight="1" spans="1:9">
      <c r="A206" s="83"/>
      <c r="B206" s="134"/>
      <c r="C206" s="112">
        <v>143123</v>
      </c>
      <c r="D206" s="80" t="s">
        <v>128</v>
      </c>
      <c r="E206" s="80" t="str">
        <f t="shared" si="3"/>
        <v>143123,</v>
      </c>
      <c r="F206" s="151" t="s">
        <v>546</v>
      </c>
      <c r="G206" s="153" t="s">
        <v>547</v>
      </c>
      <c r="H206" s="79" t="s">
        <v>330</v>
      </c>
      <c r="I206" s="80" t="s">
        <v>145</v>
      </c>
    </row>
    <row r="207" customHeight="1" spans="1:9">
      <c r="A207" s="83"/>
      <c r="B207" s="134"/>
      <c r="C207" s="112">
        <v>142729</v>
      </c>
      <c r="D207" s="80" t="s">
        <v>128</v>
      </c>
      <c r="E207" s="80" t="str">
        <f t="shared" si="3"/>
        <v>142729,</v>
      </c>
      <c r="F207" s="151" t="s">
        <v>548</v>
      </c>
      <c r="G207" s="153" t="s">
        <v>549</v>
      </c>
      <c r="H207" s="79" t="s">
        <v>330</v>
      </c>
      <c r="I207" s="80" t="s">
        <v>145</v>
      </c>
    </row>
    <row r="208" customHeight="1" spans="1:9">
      <c r="A208" s="83"/>
      <c r="B208" s="134"/>
      <c r="C208" s="112">
        <v>126309</v>
      </c>
      <c r="D208" s="80" t="s">
        <v>128</v>
      </c>
      <c r="E208" s="80" t="str">
        <f t="shared" si="3"/>
        <v>126309,</v>
      </c>
      <c r="F208" s="151" t="s">
        <v>550</v>
      </c>
      <c r="G208" s="153" t="s">
        <v>551</v>
      </c>
      <c r="H208" s="79" t="s">
        <v>330</v>
      </c>
      <c r="I208" s="80" t="s">
        <v>145</v>
      </c>
    </row>
    <row r="209" customHeight="1" spans="1:9">
      <c r="A209" s="83"/>
      <c r="B209" s="134"/>
      <c r="C209" s="112">
        <v>163824</v>
      </c>
      <c r="D209" s="80" t="s">
        <v>128</v>
      </c>
      <c r="E209" s="80" t="str">
        <f t="shared" si="3"/>
        <v>163824,</v>
      </c>
      <c r="F209" s="151" t="s">
        <v>552</v>
      </c>
      <c r="G209" s="153" t="s">
        <v>553</v>
      </c>
      <c r="H209" s="79" t="s">
        <v>330</v>
      </c>
      <c r="I209" s="80" t="s">
        <v>145</v>
      </c>
    </row>
    <row r="210" customHeight="1" spans="1:9">
      <c r="A210" s="83"/>
      <c r="B210" s="134"/>
      <c r="C210" s="112">
        <v>159513</v>
      </c>
      <c r="D210" s="80" t="s">
        <v>128</v>
      </c>
      <c r="E210" s="80" t="str">
        <f t="shared" si="3"/>
        <v>159513,</v>
      </c>
      <c r="F210" s="151" t="s">
        <v>554</v>
      </c>
      <c r="G210" s="153" t="s">
        <v>555</v>
      </c>
      <c r="H210" s="79" t="s">
        <v>426</v>
      </c>
      <c r="I210" s="80" t="s">
        <v>145</v>
      </c>
    </row>
    <row r="211" customHeight="1" spans="1:9">
      <c r="A211" s="83"/>
      <c r="B211" s="134"/>
      <c r="C211" s="112">
        <v>142097</v>
      </c>
      <c r="D211" s="80" t="s">
        <v>128</v>
      </c>
      <c r="E211" s="80" t="str">
        <f t="shared" si="3"/>
        <v>142097,</v>
      </c>
      <c r="F211" s="151" t="s">
        <v>556</v>
      </c>
      <c r="G211" s="153" t="s">
        <v>557</v>
      </c>
      <c r="H211" s="79" t="s">
        <v>558</v>
      </c>
      <c r="I211" s="80" t="s">
        <v>145</v>
      </c>
    </row>
    <row r="212" customHeight="1" spans="1:9">
      <c r="A212" s="83"/>
      <c r="B212" s="134"/>
      <c r="C212" s="157">
        <v>162002</v>
      </c>
      <c r="D212" s="80" t="s">
        <v>128</v>
      </c>
      <c r="E212" s="80" t="str">
        <f t="shared" si="3"/>
        <v>162002,</v>
      </c>
      <c r="F212" s="158" t="s">
        <v>559</v>
      </c>
      <c r="G212" s="158" t="s">
        <v>560</v>
      </c>
      <c r="H212" s="158" t="s">
        <v>413</v>
      </c>
      <c r="I212" s="80" t="s">
        <v>145</v>
      </c>
    </row>
    <row r="213" customHeight="1" spans="1:9">
      <c r="A213" s="83"/>
      <c r="B213" s="134"/>
      <c r="C213" s="159">
        <v>168730</v>
      </c>
      <c r="D213" s="80" t="s">
        <v>128</v>
      </c>
      <c r="E213" s="80" t="str">
        <f t="shared" si="3"/>
        <v>168730,</v>
      </c>
      <c r="F213" s="76" t="s">
        <v>561</v>
      </c>
      <c r="G213" s="160" t="s">
        <v>562</v>
      </c>
      <c r="H213" s="76" t="s">
        <v>413</v>
      </c>
      <c r="I213" s="80" t="s">
        <v>145</v>
      </c>
    </row>
    <row r="214" customHeight="1" spans="1:9">
      <c r="A214" s="83"/>
      <c r="B214" s="134"/>
      <c r="C214" s="77">
        <v>169249</v>
      </c>
      <c r="D214" s="80" t="s">
        <v>128</v>
      </c>
      <c r="E214" s="80" t="str">
        <f t="shared" si="3"/>
        <v>169249,</v>
      </c>
      <c r="F214" s="76" t="s">
        <v>563</v>
      </c>
      <c r="G214" s="76" t="s">
        <v>564</v>
      </c>
      <c r="H214" s="76" t="s">
        <v>565</v>
      </c>
      <c r="I214" s="80" t="s">
        <v>145</v>
      </c>
    </row>
    <row r="215" customHeight="1" spans="1:9">
      <c r="A215" s="83"/>
      <c r="B215" s="134"/>
      <c r="C215" s="161">
        <v>165184</v>
      </c>
      <c r="D215" s="80" t="s">
        <v>128</v>
      </c>
      <c r="E215" s="80" t="str">
        <f t="shared" si="3"/>
        <v>165184,</v>
      </c>
      <c r="F215" s="162" t="s">
        <v>566</v>
      </c>
      <c r="G215" s="162" t="s">
        <v>567</v>
      </c>
      <c r="H215" s="163" t="s">
        <v>568</v>
      </c>
      <c r="I215" s="161" t="s">
        <v>145</v>
      </c>
    </row>
    <row r="216" customHeight="1" spans="1:9">
      <c r="A216" s="83"/>
      <c r="B216" s="134"/>
      <c r="C216" s="161">
        <v>163749</v>
      </c>
      <c r="D216" s="80" t="s">
        <v>128</v>
      </c>
      <c r="E216" s="80" t="str">
        <f t="shared" si="3"/>
        <v>163749,</v>
      </c>
      <c r="F216" s="162" t="s">
        <v>569</v>
      </c>
      <c r="G216" s="162" t="s">
        <v>570</v>
      </c>
      <c r="H216" s="163" t="s">
        <v>568</v>
      </c>
      <c r="I216" s="161" t="s">
        <v>132</v>
      </c>
    </row>
    <row r="217" customHeight="1" spans="1:9">
      <c r="A217" s="83"/>
      <c r="B217" s="134"/>
      <c r="C217" s="161">
        <v>162573</v>
      </c>
      <c r="D217" s="80" t="s">
        <v>128</v>
      </c>
      <c r="E217" s="80" t="str">
        <f t="shared" si="3"/>
        <v>162573,</v>
      </c>
      <c r="F217" s="162" t="s">
        <v>571</v>
      </c>
      <c r="G217" s="163" t="s">
        <v>572</v>
      </c>
      <c r="H217" s="162" t="s">
        <v>573</v>
      </c>
      <c r="I217" s="161" t="s">
        <v>132</v>
      </c>
    </row>
    <row r="218" customHeight="1" spans="1:9">
      <c r="A218" s="83"/>
      <c r="B218" s="134"/>
      <c r="C218" s="161">
        <v>98193</v>
      </c>
      <c r="D218" s="80" t="s">
        <v>128</v>
      </c>
      <c r="E218" s="80" t="str">
        <f t="shared" si="3"/>
        <v>98193,</v>
      </c>
      <c r="F218" s="163" t="s">
        <v>574</v>
      </c>
      <c r="G218" s="162" t="s">
        <v>575</v>
      </c>
      <c r="H218" s="163" t="s">
        <v>568</v>
      </c>
      <c r="I218" s="161" t="s">
        <v>132</v>
      </c>
    </row>
    <row r="219" customHeight="1" spans="1:9">
      <c r="A219" s="83"/>
      <c r="B219" s="134"/>
      <c r="C219" s="161">
        <v>163299</v>
      </c>
      <c r="D219" s="80" t="s">
        <v>128</v>
      </c>
      <c r="E219" s="80" t="str">
        <f t="shared" si="3"/>
        <v>163299,</v>
      </c>
      <c r="F219" s="162" t="s">
        <v>576</v>
      </c>
      <c r="G219" s="162" t="s">
        <v>577</v>
      </c>
      <c r="H219" s="163" t="s">
        <v>568</v>
      </c>
      <c r="I219" s="161" t="s">
        <v>132</v>
      </c>
    </row>
    <row r="220" customHeight="1" spans="1:9">
      <c r="A220" s="83"/>
      <c r="B220" s="134"/>
      <c r="C220" s="161">
        <v>158603</v>
      </c>
      <c r="D220" s="80" t="s">
        <v>128</v>
      </c>
      <c r="E220" s="80" t="str">
        <f t="shared" si="3"/>
        <v>158603,</v>
      </c>
      <c r="F220" s="162" t="s">
        <v>578</v>
      </c>
      <c r="G220" s="164" t="s">
        <v>579</v>
      </c>
      <c r="H220" s="162" t="s">
        <v>580</v>
      </c>
      <c r="I220" s="161" t="s">
        <v>145</v>
      </c>
    </row>
    <row r="221" customHeight="1" spans="1:9">
      <c r="A221" s="83"/>
      <c r="B221" s="134"/>
      <c r="C221" s="165">
        <v>153799</v>
      </c>
      <c r="D221" s="155" t="s">
        <v>128</v>
      </c>
      <c r="E221" s="155" t="str">
        <f t="shared" si="3"/>
        <v>153799,</v>
      </c>
      <c r="F221" s="166" t="s">
        <v>581</v>
      </c>
      <c r="G221" s="163" t="s">
        <v>582</v>
      </c>
      <c r="H221" s="162" t="s">
        <v>573</v>
      </c>
      <c r="I221" s="161" t="s">
        <v>132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583</v>
      </c>
      <c r="G222" s="170" t="s">
        <v>584</v>
      </c>
      <c r="H222" s="162" t="s">
        <v>580</v>
      </c>
      <c r="I222" s="161"/>
    </row>
    <row r="223" customHeight="1" spans="1:9">
      <c r="A223" s="83"/>
      <c r="B223" s="134"/>
      <c r="C223" s="112">
        <v>165120</v>
      </c>
      <c r="D223" s="80" t="s">
        <v>128</v>
      </c>
      <c r="E223" s="80" t="str">
        <f>C223&amp;D223</f>
        <v>165120,</v>
      </c>
      <c r="F223" s="153" t="s">
        <v>585</v>
      </c>
      <c r="G223" s="171" t="s">
        <v>586</v>
      </c>
      <c r="H223" s="96" t="s">
        <v>587</v>
      </c>
      <c r="I223" s="112" t="s">
        <v>132</v>
      </c>
    </row>
    <row r="224" customHeight="1" spans="1:9">
      <c r="A224" s="91"/>
      <c r="B224" s="150"/>
      <c r="C224" s="112">
        <v>147402</v>
      </c>
      <c r="D224" s="80" t="s">
        <v>128</v>
      </c>
      <c r="E224" s="80" t="str">
        <f>C224&amp;D224</f>
        <v>147402,</v>
      </c>
      <c r="F224" s="153" t="s">
        <v>588</v>
      </c>
      <c r="G224" s="171" t="s">
        <v>589</v>
      </c>
      <c r="H224" s="96" t="s">
        <v>587</v>
      </c>
      <c r="I224" s="112" t="s">
        <v>132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590</v>
      </c>
      <c r="J1" s="118"/>
      <c r="K1" s="118"/>
      <c r="L1" s="118" t="s">
        <v>591</v>
      </c>
      <c r="M1" s="118"/>
      <c r="N1" s="118"/>
      <c r="O1" s="74"/>
    </row>
    <row r="2" s="68" customFormat="1" ht="30" customHeight="1" spans="1:15">
      <c r="A2" s="5"/>
      <c r="B2" s="64" t="s">
        <v>122</v>
      </c>
      <c r="C2" s="5" t="s">
        <v>123</v>
      </c>
      <c r="D2" s="5" t="s">
        <v>124</v>
      </c>
      <c r="E2" s="75" t="s">
        <v>125</v>
      </c>
      <c r="F2" s="5" t="s">
        <v>126</v>
      </c>
      <c r="G2" s="5" t="s">
        <v>592</v>
      </c>
      <c r="H2" s="5" t="s">
        <v>11</v>
      </c>
      <c r="I2" s="5" t="s">
        <v>593</v>
      </c>
      <c r="J2" s="5" t="s">
        <v>594</v>
      </c>
      <c r="K2" s="5" t="s">
        <v>595</v>
      </c>
      <c r="L2" s="5" t="s">
        <v>596</v>
      </c>
      <c r="M2" s="5" t="s">
        <v>593</v>
      </c>
      <c r="N2" s="5" t="s">
        <v>13</v>
      </c>
      <c r="O2" s="5" t="s">
        <v>121</v>
      </c>
    </row>
    <row r="3" s="69" customFormat="1" ht="63" customHeight="1" spans="1:245">
      <c r="A3" s="5" t="s">
        <v>0</v>
      </c>
      <c r="B3" s="76">
        <v>115733</v>
      </c>
      <c r="C3" s="76" t="s">
        <v>129</v>
      </c>
      <c r="D3" s="77" t="s">
        <v>130</v>
      </c>
      <c r="E3" s="78" t="s">
        <v>131</v>
      </c>
      <c r="F3" s="77" t="s">
        <v>132</v>
      </c>
      <c r="G3" s="77">
        <v>1099</v>
      </c>
      <c r="H3" s="77">
        <v>264</v>
      </c>
      <c r="I3" s="77">
        <v>355</v>
      </c>
      <c r="J3" s="77">
        <v>448</v>
      </c>
      <c r="K3" s="119" t="s">
        <v>597</v>
      </c>
      <c r="L3" s="77">
        <v>90</v>
      </c>
      <c r="M3" s="77">
        <v>105</v>
      </c>
      <c r="N3" s="77">
        <v>120</v>
      </c>
      <c r="O3" s="77" t="s">
        <v>598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133</v>
      </c>
      <c r="B4" s="79">
        <v>84174</v>
      </c>
      <c r="C4" s="79" t="s">
        <v>135</v>
      </c>
      <c r="D4" s="79" t="s">
        <v>599</v>
      </c>
      <c r="E4" s="79" t="s">
        <v>154</v>
      </c>
      <c r="F4" s="80" t="s">
        <v>132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138</v>
      </c>
      <c r="D5" s="23" t="s">
        <v>139</v>
      </c>
      <c r="E5" s="23" t="s">
        <v>140</v>
      </c>
      <c r="F5" s="10" t="s">
        <v>132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141</v>
      </c>
      <c r="D6" s="85" t="s">
        <v>142</v>
      </c>
      <c r="E6" s="85" t="s">
        <v>143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141</v>
      </c>
      <c r="D7" s="85" t="s">
        <v>144</v>
      </c>
      <c r="E7" s="85" t="s">
        <v>143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146</v>
      </c>
      <c r="D8" s="85" t="s">
        <v>182</v>
      </c>
      <c r="E8" s="85" t="s">
        <v>600</v>
      </c>
      <c r="F8" s="86" t="s">
        <v>132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147</v>
      </c>
      <c r="D9" s="88" t="s">
        <v>148</v>
      </c>
      <c r="E9" s="88" t="s">
        <v>149</v>
      </c>
      <c r="F9" s="89" t="s">
        <v>132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150</v>
      </c>
      <c r="C10" s="85" t="s">
        <v>147</v>
      </c>
      <c r="D10" s="85" t="s">
        <v>148</v>
      </c>
      <c r="E10" s="85" t="s">
        <v>151</v>
      </c>
      <c r="F10" s="86" t="s">
        <v>132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152</v>
      </c>
      <c r="D11" s="85" t="s">
        <v>153</v>
      </c>
      <c r="E11" s="79" t="s">
        <v>154</v>
      </c>
      <c r="F11" s="86" t="s">
        <v>132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133</v>
      </c>
      <c r="B12" s="92"/>
      <c r="C12" s="92"/>
      <c r="D12" s="92"/>
      <c r="E12" s="93"/>
      <c r="F12" s="94"/>
      <c r="G12" s="5" t="s">
        <v>601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155</v>
      </c>
      <c r="B13" s="79">
        <v>118954</v>
      </c>
      <c r="C13" s="79" t="s">
        <v>156</v>
      </c>
      <c r="D13" s="79" t="s">
        <v>157</v>
      </c>
      <c r="E13" s="95" t="s">
        <v>158</v>
      </c>
      <c r="F13" s="80" t="s">
        <v>132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159</v>
      </c>
      <c r="D14" s="79" t="s">
        <v>160</v>
      </c>
      <c r="E14" s="79" t="s">
        <v>161</v>
      </c>
      <c r="F14" s="80" t="s">
        <v>132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162</v>
      </c>
      <c r="D15" s="85" t="s">
        <v>163</v>
      </c>
      <c r="E15" s="85" t="s">
        <v>143</v>
      </c>
      <c r="F15" s="80" t="s">
        <v>132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602</v>
      </c>
      <c r="D16" s="96" t="s">
        <v>603</v>
      </c>
      <c r="E16" s="79" t="s">
        <v>166</v>
      </c>
      <c r="F16" s="80" t="s">
        <v>132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167</v>
      </c>
      <c r="D17" s="97" t="s">
        <v>604</v>
      </c>
      <c r="E17" s="97" t="s">
        <v>148</v>
      </c>
      <c r="F17" s="80" t="s">
        <v>132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168</v>
      </c>
      <c r="D18" s="88" t="s">
        <v>148</v>
      </c>
      <c r="E18" s="88" t="s">
        <v>169</v>
      </c>
      <c r="F18" s="88" t="s">
        <v>145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155</v>
      </c>
      <c r="B19" s="98"/>
      <c r="C19" s="92"/>
      <c r="D19" s="99"/>
      <c r="E19" s="93"/>
      <c r="F19" s="35"/>
      <c r="G19" s="94" t="s">
        <v>119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171</v>
      </c>
      <c r="D20" s="85" t="s">
        <v>172</v>
      </c>
      <c r="E20" s="97" t="s">
        <v>173</v>
      </c>
      <c r="F20" s="86" t="s">
        <v>132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174</v>
      </c>
      <c r="D21" s="85" t="s">
        <v>175</v>
      </c>
      <c r="E21" s="101" t="s">
        <v>176</v>
      </c>
      <c r="F21" s="80" t="s">
        <v>132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178</v>
      </c>
      <c r="D22" s="23" t="s">
        <v>179</v>
      </c>
      <c r="E22" s="102" t="s">
        <v>180</v>
      </c>
      <c r="F22" s="10" t="s">
        <v>132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605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119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181</v>
      </c>
      <c r="D24" s="108" t="s">
        <v>182</v>
      </c>
      <c r="E24" s="109" t="s">
        <v>140</v>
      </c>
      <c r="F24" s="110" t="s">
        <v>132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606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607</v>
      </c>
    </row>
    <row r="26" s="68" customFormat="1" ht="49" customHeight="1" spans="1:15">
      <c r="A26" s="72" t="s">
        <v>221</v>
      </c>
      <c r="B26" s="114"/>
      <c r="C26" s="115" t="s">
        <v>608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609</v>
      </c>
    </row>
    <row r="27" spans="3:15">
      <c r="C27" s="33" t="s">
        <v>610</v>
      </c>
      <c r="H27" s="33" t="s">
        <v>611</v>
      </c>
      <c r="O27" s="70" t="s">
        <v>612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614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615</v>
      </c>
      <c r="G2" s="6" t="s">
        <v>616</v>
      </c>
      <c r="H2" s="5" t="s">
        <v>617</v>
      </c>
      <c r="I2" s="5" t="s">
        <v>618</v>
      </c>
      <c r="J2" s="5" t="s">
        <v>619</v>
      </c>
      <c r="K2" s="5" t="s">
        <v>620</v>
      </c>
      <c r="L2" s="5" t="s">
        <v>621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133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155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622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183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623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119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624</v>
      </c>
      <c r="G11" s="5" t="s">
        <v>625</v>
      </c>
      <c r="H11" s="5" t="s">
        <v>626</v>
      </c>
      <c r="I11" s="5" t="s">
        <v>627</v>
      </c>
      <c r="J11" s="35" t="s">
        <v>628</v>
      </c>
      <c r="K11" s="35"/>
      <c r="L11" s="38" t="s">
        <v>629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630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631</v>
      </c>
      <c r="D15" s="4" t="s">
        <v>610</v>
      </c>
      <c r="E15" s="24"/>
      <c r="F15" s="24"/>
      <c r="G15" s="24"/>
      <c r="H15" s="24" t="s">
        <v>611</v>
      </c>
      <c r="I15" s="24"/>
      <c r="J15" s="24"/>
      <c r="K15" s="24"/>
      <c r="L15" s="40" t="s">
        <v>612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133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155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183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221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119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632</v>
      </c>
      <c r="K19" s="41" t="s">
        <v>633</v>
      </c>
      <c r="L19" s="28" t="s">
        <v>634</v>
      </c>
      <c r="M19" s="28" t="s">
        <v>635</v>
      </c>
      <c r="N19" s="28" t="s">
        <v>636</v>
      </c>
      <c r="O19" s="28" t="s">
        <v>637</v>
      </c>
      <c r="P19" s="28" t="s">
        <v>638</v>
      </c>
      <c r="Q19" s="28" t="s">
        <v>639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632</v>
      </c>
      <c r="X19" s="6" t="s">
        <v>636</v>
      </c>
      <c r="Y19" s="6" t="s">
        <v>637</v>
      </c>
      <c r="Z19" s="6" t="s">
        <v>638</v>
      </c>
      <c r="AA19" s="6" t="s">
        <v>639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640</v>
      </c>
      <c r="AH19" s="28" t="s">
        <v>602</v>
      </c>
      <c r="AI19" s="28" t="s">
        <v>641</v>
      </c>
      <c r="AJ19" s="28" t="s">
        <v>642</v>
      </c>
      <c r="AK19" s="28" t="s">
        <v>636</v>
      </c>
      <c r="AL19" s="28" t="s">
        <v>637</v>
      </c>
      <c r="AM19" s="28" t="s">
        <v>638</v>
      </c>
      <c r="AN19" s="28" t="s">
        <v>639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643</v>
      </c>
      <c r="AU19" s="6" t="s">
        <v>178</v>
      </c>
      <c r="AV19" s="6" t="s">
        <v>644</v>
      </c>
      <c r="AW19" s="6" t="s">
        <v>636</v>
      </c>
      <c r="AX19" s="6" t="s">
        <v>637</v>
      </c>
      <c r="AY19" s="6" t="s">
        <v>638</v>
      </c>
      <c r="AZ19" s="6" t="s">
        <v>639</v>
      </c>
      <c r="BA19" s="54" t="s">
        <v>645</v>
      </c>
      <c r="BB19" s="54" t="s">
        <v>632</v>
      </c>
      <c r="BC19" s="28" t="s">
        <v>646</v>
      </c>
      <c r="BD19" s="28" t="s">
        <v>638</v>
      </c>
      <c r="BE19" s="28" t="s">
        <v>639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632</v>
      </c>
      <c r="BL19" s="6" t="s">
        <v>636</v>
      </c>
      <c r="BM19" s="6" t="s">
        <v>637</v>
      </c>
      <c r="BN19" s="6" t="s">
        <v>638</v>
      </c>
      <c r="BO19" s="6" t="s">
        <v>639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632</v>
      </c>
      <c r="BV19" s="28" t="s">
        <v>636</v>
      </c>
      <c r="BW19" s="28" t="s">
        <v>637</v>
      </c>
      <c r="BX19" s="28" t="s">
        <v>638</v>
      </c>
      <c r="BY19" s="28" t="s">
        <v>639</v>
      </c>
      <c r="BZ19" s="64" t="s">
        <v>647</v>
      </c>
      <c r="CA19" s="64" t="s">
        <v>648</v>
      </c>
      <c r="CB19" s="64" t="s">
        <v>649</v>
      </c>
      <c r="CC19" s="64" t="s">
        <v>650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57</v>
      </c>
      <c r="D20" s="7" t="s">
        <v>54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2018-07-31T03:48:17Z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