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<sst xmlns="http://schemas.openxmlformats.org/spreadsheetml/2006/main" count="652">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</sst>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41" formatCode="_ * #,##0_ ;_ * \-#,##0_ ;_ * &quot;-&quot;_ ;_ @_ "/>
    <numFmt numFmtId="177" formatCode="0.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8" borderId="14" applyNumberFormat="0" applyFon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6" fillId="27" borderId="13" applyNumberFormat="0" applyAlignment="0" applyProtection="0">
      <alignment vertical="center"/>
    </xf>
    <xf numFmtId="0" fontId="39" fillId="27" borderId="8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6" fontId="2" fillId="0" borderId="1" xfId="53" applyNumberFormat="1" applyFont="1" applyFill="1" applyBorder="1" applyAlignment="1">
      <alignment horizontal="center" vertical="top"/>
    </xf>
    <xf numFmtId="176" fontId="4" fillId="0" borderId="1" xfId="53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3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6" fontId="1" fillId="2" borderId="1" xfId="11" applyNumberFormat="1" applyFont="1" applyFill="1" applyBorder="1" applyAlignment="1">
      <alignment horizontal="center" vertical="center" wrapText="1"/>
    </xf>
    <xf numFmtId="176" fontId="2" fillId="2" borderId="1" xfId="53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7" fontId="1" fillId="2" borderId="1" xfId="11" applyNumberFormat="1" applyFont="1" applyFill="1" applyBorder="1" applyAlignment="1">
      <alignment horizontal="center" vertical="center" wrapText="1"/>
    </xf>
    <xf numFmtId="176" fontId="4" fillId="2" borderId="1" xfId="53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3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7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7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7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6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6" fontId="4" fillId="0" borderId="1" xfId="53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4" applyFont="1" applyFill="1" applyBorder="1" applyAlignment="1">
      <alignment horizontal="center" vertical="top"/>
    </xf>
    <xf numFmtId="0" fontId="4" fillId="0" borderId="1" xfId="54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6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6" fontId="2" fillId="0" borderId="1" xfId="11" applyNumberFormat="1" applyFont="1" applyFill="1" applyBorder="1" applyAlignment="1">
      <alignment horizontal="center" vertical="top"/>
    </xf>
    <xf numFmtId="176" fontId="19" fillId="0" borderId="1" xfId="53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7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6" fontId="1" fillId="0" borderId="1" xfId="11" applyNumberFormat="1" applyFont="1" applyFill="1" applyBorder="1" applyAlignment="1">
      <alignment horizontal="left" vertical="top"/>
    </xf>
    <xf numFmtId="176" fontId="19" fillId="0" borderId="1" xfId="53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7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百分比 10 2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E68" activePane="bottomRight" state="frozen"/>
      <selection/>
      <selection pane="topRight"/>
      <selection pane="bottomLeft"/>
      <selection pane="bottomRight" activeCell="A72" sqref="$A72:$XFD72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10.12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2">
        <v>1770</v>
      </c>
      <c r="K3" s="203">
        <v>1947</v>
      </c>
      <c r="L3" s="203">
        <v>2124</v>
      </c>
      <c r="M3" s="203"/>
      <c r="N3" s="202"/>
      <c r="O3" s="9">
        <v>49</v>
      </c>
      <c r="P3" s="204">
        <v>54</v>
      </c>
      <c r="Q3" s="204">
        <v>59</v>
      </c>
      <c r="R3" s="185"/>
      <c r="S3" s="208"/>
      <c r="T3" s="209">
        <v>269.1</v>
      </c>
      <c r="U3" s="209">
        <v>296.01</v>
      </c>
      <c r="V3" s="209">
        <v>322.92</v>
      </c>
      <c r="W3" s="209"/>
      <c r="X3" s="209"/>
      <c r="Y3" s="209">
        <f>VLOOKUP(B:B,[1]查询时间段分门店销售明细!$B$1:$X$65536,23,0)</f>
        <v>2261.28</v>
      </c>
      <c r="Z3" s="209"/>
      <c r="AA3" s="209">
        <v>916.56</v>
      </c>
      <c r="AB3" s="209">
        <v>1008.216</v>
      </c>
      <c r="AC3" s="209">
        <v>1099.872</v>
      </c>
      <c r="AD3" s="209"/>
      <c r="AE3" s="209"/>
      <c r="AF3" s="209">
        <v>9298.8</v>
      </c>
      <c r="AG3" s="209">
        <v>10228.68</v>
      </c>
      <c r="AH3" s="209">
        <v>11158.56</v>
      </c>
      <c r="AI3" s="209"/>
      <c r="AJ3" s="209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5"/>
      <c r="S4" s="208"/>
      <c r="T4" s="188">
        <v>266.4</v>
      </c>
      <c r="U4" s="188">
        <v>293.04</v>
      </c>
      <c r="V4" s="188">
        <v>319.68</v>
      </c>
      <c r="W4" s="188"/>
      <c r="X4" s="188"/>
      <c r="Y4" s="209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85"/>
      <c r="S5" s="208"/>
      <c r="T5" s="188">
        <v>504</v>
      </c>
      <c r="U5" s="188">
        <v>554.4</v>
      </c>
      <c r="V5" s="188">
        <v>604.8</v>
      </c>
      <c r="W5" s="188"/>
      <c r="X5" s="188"/>
      <c r="Y5" s="209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85"/>
      <c r="S6" s="208"/>
      <c r="T6" s="188">
        <v>394.2</v>
      </c>
      <c r="U6" s="188">
        <v>433.62</v>
      </c>
      <c r="V6" s="188">
        <v>473.04</v>
      </c>
      <c r="W6" s="188"/>
      <c r="X6" s="188"/>
      <c r="Y6" s="209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5"/>
      <c r="S7" s="208"/>
      <c r="T7" s="184">
        <v>385.2</v>
      </c>
      <c r="U7" s="184">
        <v>423.72</v>
      </c>
      <c r="V7" s="184">
        <v>462.24</v>
      </c>
      <c r="W7" s="184"/>
      <c r="X7" s="184"/>
      <c r="Y7" s="209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5"/>
      <c r="S8" s="208"/>
      <c r="T8" s="188">
        <v>252</v>
      </c>
      <c r="U8" s="188">
        <v>277.2</v>
      </c>
      <c r="V8" s="188">
        <v>302.4</v>
      </c>
      <c r="W8" s="188"/>
      <c r="X8" s="188"/>
      <c r="Y8" s="209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5"/>
      <c r="S9" s="208"/>
      <c r="T9" s="210">
        <v>277.2</v>
      </c>
      <c r="U9" s="210">
        <v>304.92</v>
      </c>
      <c r="V9" s="210">
        <v>332.64</v>
      </c>
      <c r="W9" s="210"/>
      <c r="X9" s="210"/>
      <c r="Y9" s="209">
        <f>VLOOKUP(B:B,[1]查询时间段分门店销售明细!$B$1:$X$65536,23,0)</f>
        <v>2895.43</v>
      </c>
      <c r="Z9" s="210"/>
      <c r="AA9" s="210">
        <v>1076.4</v>
      </c>
      <c r="AB9" s="210">
        <v>1184.04</v>
      </c>
      <c r="AC9" s="210">
        <v>1291.68</v>
      </c>
      <c r="AD9" s="210"/>
      <c r="AE9" s="210"/>
      <c r="AF9" s="210">
        <v>15384.6</v>
      </c>
      <c r="AG9" s="210">
        <v>16923.06</v>
      </c>
      <c r="AH9" s="210">
        <v>18461.52</v>
      </c>
      <c r="AI9" s="210"/>
      <c r="AJ9" s="210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85"/>
      <c r="S10" s="208"/>
      <c r="T10" s="188">
        <v>411.3</v>
      </c>
      <c r="U10" s="188">
        <v>452.43</v>
      </c>
      <c r="V10" s="188">
        <v>493.56</v>
      </c>
      <c r="W10" s="188"/>
      <c r="X10" s="188"/>
      <c r="Y10" s="209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85"/>
      <c r="S11" s="208"/>
      <c r="T11" s="209">
        <v>290.7</v>
      </c>
      <c r="U11" s="209">
        <v>319.77</v>
      </c>
      <c r="V11" s="209">
        <v>348.84</v>
      </c>
      <c r="W11" s="209"/>
      <c r="X11" s="209"/>
      <c r="Y11" s="209">
        <f>VLOOKUP(B:B,[1]查询时间段分门店销售明细!$B$1:$X$65536,23,0)</f>
        <v>12551</v>
      </c>
      <c r="Z11" s="209"/>
      <c r="AA11" s="209">
        <v>827.28</v>
      </c>
      <c r="AB11" s="209">
        <v>910.008</v>
      </c>
      <c r="AC11" s="209">
        <v>992.736</v>
      </c>
      <c r="AD11" s="209"/>
      <c r="AE11" s="209"/>
      <c r="AF11" s="209">
        <v>7065</v>
      </c>
      <c r="AG11" s="209">
        <v>7771.5</v>
      </c>
      <c r="AH11" s="209">
        <v>8478</v>
      </c>
      <c r="AI11" s="209"/>
      <c r="AJ11" s="209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5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09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85"/>
      <c r="S13" s="208"/>
      <c r="T13" s="196">
        <v>801.9</v>
      </c>
      <c r="U13" s="196">
        <v>882.09</v>
      </c>
      <c r="V13" s="196">
        <v>962.28</v>
      </c>
      <c r="W13" s="196"/>
      <c r="X13" s="196"/>
      <c r="Y13" s="209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5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09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5"/>
      <c r="S15" s="208"/>
      <c r="T15" s="188">
        <v>810</v>
      </c>
      <c r="U15" s="188">
        <v>891</v>
      </c>
      <c r="V15" s="188">
        <v>972</v>
      </c>
      <c r="W15" s="188"/>
      <c r="X15" s="188"/>
      <c r="Y15" s="209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85"/>
      <c r="S16" s="208"/>
      <c r="T16" s="192">
        <v>333</v>
      </c>
      <c r="U16" s="192">
        <v>366.3</v>
      </c>
      <c r="V16" s="192">
        <v>399.6</v>
      </c>
      <c r="W16" s="192"/>
      <c r="X16" s="192"/>
      <c r="Y16" s="209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5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09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2"/>
      <c r="K18" s="203"/>
      <c r="L18" s="203"/>
      <c r="M18" s="203"/>
      <c r="N18" s="202"/>
      <c r="O18" s="9"/>
      <c r="P18" s="204"/>
      <c r="Q18" s="204"/>
      <c r="R18" s="185"/>
      <c r="S18" s="208"/>
      <c r="T18" s="188"/>
      <c r="U18" s="188"/>
      <c r="V18" s="188"/>
      <c r="W18" s="188"/>
      <c r="X18" s="188"/>
      <c r="Y18" s="20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2"/>
      <c r="K19" s="203"/>
      <c r="L19" s="203"/>
      <c r="M19" s="203"/>
      <c r="N19" s="202"/>
      <c r="O19" s="9"/>
      <c r="P19" s="204"/>
      <c r="Q19" s="204"/>
      <c r="R19" s="185"/>
      <c r="S19" s="208"/>
      <c r="T19" s="188"/>
      <c r="U19" s="188"/>
      <c r="V19" s="188"/>
      <c r="W19" s="188"/>
      <c r="X19" s="188"/>
      <c r="Y19" s="20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0</v>
      </c>
      <c r="I20" s="195">
        <f t="shared" si="0"/>
        <v>0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0</v>
      </c>
      <c r="N20" s="195">
        <f t="shared" si="0"/>
        <v>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0</v>
      </c>
      <c r="S20" s="195">
        <f t="shared" si="0"/>
        <v>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0</v>
      </c>
      <c r="X20" s="195">
        <f t="shared" si="0"/>
        <v>0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0</v>
      </c>
      <c r="AE20" s="195">
        <f t="shared" si="0"/>
        <v>0</v>
      </c>
      <c r="AF20" s="195">
        <f t="shared" si="0"/>
        <v>232650.9</v>
      </c>
      <c r="AG20" s="195">
        <f t="shared" si="0"/>
        <v>255915.99</v>
      </c>
      <c r="AH20" s="216">
        <f t="shared" si="0"/>
        <v>279181.08</v>
      </c>
      <c r="AI20" s="195">
        <f t="shared" si="0"/>
        <v>0</v>
      </c>
      <c r="AJ20" s="195">
        <f t="shared" si="0"/>
        <v>0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85"/>
      <c r="S21" s="208"/>
      <c r="T21" s="196">
        <v>548.1</v>
      </c>
      <c r="U21" s="196">
        <v>602.91</v>
      </c>
      <c r="V21" s="196">
        <v>657.72</v>
      </c>
      <c r="W21" s="196"/>
      <c r="X21" s="196"/>
      <c r="Y21" s="209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85"/>
      <c r="S22" s="208"/>
      <c r="T22" s="196">
        <v>544.5</v>
      </c>
      <c r="U22" s="196">
        <v>598.95</v>
      </c>
      <c r="V22" s="196">
        <v>653.4</v>
      </c>
      <c r="W22" s="196"/>
      <c r="X22" s="196"/>
      <c r="Y22" s="209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5"/>
      <c r="S23" s="208"/>
      <c r="T23" s="196">
        <v>324</v>
      </c>
      <c r="U23" s="196">
        <v>356.4</v>
      </c>
      <c r="V23" s="196">
        <v>388.8</v>
      </c>
      <c r="W23" s="196"/>
      <c r="X23" s="196"/>
      <c r="Y23" s="209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5"/>
      <c r="S24" s="208"/>
      <c r="T24" s="196">
        <v>279</v>
      </c>
      <c r="U24" s="196">
        <v>306.9</v>
      </c>
      <c r="V24" s="196">
        <v>334.8</v>
      </c>
      <c r="W24" s="196"/>
      <c r="X24" s="196"/>
      <c r="Y24" s="209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5"/>
      <c r="S25" s="208"/>
      <c r="T25" s="196">
        <v>558</v>
      </c>
      <c r="U25" s="196">
        <v>613.8</v>
      </c>
      <c r="V25" s="196">
        <v>669.6</v>
      </c>
      <c r="W25" s="196"/>
      <c r="X25" s="196"/>
      <c r="Y25" s="209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5"/>
      <c r="S26" s="208"/>
      <c r="T26" s="196">
        <v>540</v>
      </c>
      <c r="U26" s="196">
        <v>594</v>
      </c>
      <c r="V26" s="196">
        <v>648</v>
      </c>
      <c r="W26" s="196"/>
      <c r="X26" s="196"/>
      <c r="Y26" s="209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85"/>
      <c r="S27" s="208"/>
      <c r="T27" s="196">
        <v>392.4</v>
      </c>
      <c r="U27" s="196">
        <v>431.64</v>
      </c>
      <c r="V27" s="196">
        <v>470.88</v>
      </c>
      <c r="W27" s="196"/>
      <c r="X27" s="196"/>
      <c r="Y27" s="209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5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09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5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09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5"/>
      <c r="S30" s="208"/>
      <c r="T30" s="196">
        <v>202.5</v>
      </c>
      <c r="U30" s="196">
        <v>222.75</v>
      </c>
      <c r="V30" s="196">
        <v>243</v>
      </c>
      <c r="W30" s="196"/>
      <c r="X30" s="196"/>
      <c r="Y30" s="209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5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09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5"/>
      <c r="S32" s="208"/>
      <c r="T32" s="196">
        <v>441</v>
      </c>
      <c r="U32" s="196">
        <v>485.1</v>
      </c>
      <c r="V32" s="196">
        <v>529.2</v>
      </c>
      <c r="W32" s="196"/>
      <c r="X32" s="196"/>
      <c r="Y32" s="209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5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09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5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09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5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09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0</v>
      </c>
      <c r="I36" s="195">
        <f t="shared" si="1"/>
        <v>0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0</v>
      </c>
      <c r="N36" s="195">
        <f t="shared" si="1"/>
        <v>0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0</v>
      </c>
      <c r="S36" s="195">
        <f t="shared" si="1"/>
        <v>0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0</v>
      </c>
      <c r="X36" s="195">
        <f t="shared" si="1"/>
        <v>0</v>
      </c>
      <c r="Y36" s="195">
        <f t="shared" si="1"/>
        <v>67522.07</v>
      </c>
      <c r="Z36" s="195">
        <f t="shared" si="1"/>
        <v>0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0</v>
      </c>
      <c r="AE36" s="195">
        <f t="shared" si="1"/>
        <v>0</v>
      </c>
      <c r="AF36" s="195">
        <f t="shared" si="1"/>
        <v>188224.14096</v>
      </c>
      <c r="AG36" s="195">
        <f t="shared" si="1"/>
        <v>207046.555056</v>
      </c>
      <c r="AH36" s="216">
        <f t="shared" si="1"/>
        <v>225868.969152</v>
      </c>
      <c r="AI36" s="195">
        <f t="shared" si="1"/>
        <v>0</v>
      </c>
      <c r="AJ36" s="195">
        <f t="shared" si="1"/>
        <v>0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5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09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5"/>
      <c r="S38" s="208"/>
      <c r="T38" s="7">
        <v>828</v>
      </c>
      <c r="U38" s="7">
        <v>910.8</v>
      </c>
      <c r="V38" s="7">
        <v>993.6</v>
      </c>
      <c r="W38" s="7"/>
      <c r="X38" s="7"/>
      <c r="Y38" s="20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5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09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5"/>
      <c r="S40" s="208"/>
      <c r="T40" s="7">
        <v>641.7</v>
      </c>
      <c r="U40" s="7">
        <v>705.87</v>
      </c>
      <c r="V40" s="7">
        <v>770.04</v>
      </c>
      <c r="W40" s="7"/>
      <c r="X40" s="7"/>
      <c r="Y40" s="20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5"/>
      <c r="S41" s="208"/>
      <c r="T41" s="7">
        <v>483.3</v>
      </c>
      <c r="U41" s="7">
        <v>531.63</v>
      </c>
      <c r="V41" s="7">
        <v>579.96</v>
      </c>
      <c r="W41" s="7"/>
      <c r="X41" s="7"/>
      <c r="Y41" s="20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85"/>
      <c r="S42" s="208"/>
      <c r="T42" s="7">
        <v>714.6</v>
      </c>
      <c r="U42" s="7">
        <v>786.06</v>
      </c>
      <c r="V42" s="7">
        <v>857.52</v>
      </c>
      <c r="W42" s="7"/>
      <c r="X42" s="7"/>
      <c r="Y42" s="20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5"/>
      <c r="S43" s="208"/>
      <c r="T43" s="7">
        <v>282.6</v>
      </c>
      <c r="U43" s="7">
        <v>310.86</v>
      </c>
      <c r="V43" s="7">
        <v>339.12</v>
      </c>
      <c r="W43" s="7"/>
      <c r="X43" s="7"/>
      <c r="Y43" s="20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5"/>
      <c r="S44" s="208"/>
      <c r="T44" s="7">
        <v>234.9</v>
      </c>
      <c r="U44" s="7">
        <v>258.39</v>
      </c>
      <c r="V44" s="7">
        <v>281.88</v>
      </c>
      <c r="W44" s="7"/>
      <c r="X44" s="7"/>
      <c r="Y44" s="20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5"/>
      <c r="S45" s="208"/>
      <c r="T45" s="7">
        <v>351</v>
      </c>
      <c r="U45" s="7">
        <v>386.1</v>
      </c>
      <c r="V45" s="7">
        <v>421.2</v>
      </c>
      <c r="W45" s="7"/>
      <c r="X45" s="7"/>
      <c r="Y45" s="20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85"/>
      <c r="S46" s="208"/>
      <c r="T46" s="196">
        <v>1757.7</v>
      </c>
      <c r="U46" s="196">
        <v>1933.47</v>
      </c>
      <c r="V46" s="196">
        <v>2109.24</v>
      </c>
      <c r="W46" s="196"/>
      <c r="X46" s="196"/>
      <c r="Y46" s="209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5"/>
      <c r="S47" s="208"/>
      <c r="T47" s="196">
        <v>472.5</v>
      </c>
      <c r="U47" s="196">
        <v>519.75</v>
      </c>
      <c r="V47" s="196">
        <v>567</v>
      </c>
      <c r="W47" s="196"/>
      <c r="X47" s="196"/>
      <c r="Y47" s="209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5"/>
      <c r="S48" s="208"/>
      <c r="T48" s="7">
        <v>502.2</v>
      </c>
      <c r="U48" s="7">
        <v>552.42</v>
      </c>
      <c r="V48" s="7">
        <v>602.64</v>
      </c>
      <c r="W48" s="7"/>
      <c r="X48" s="7"/>
      <c r="Y48" s="20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5"/>
      <c r="S49" s="208"/>
      <c r="T49" s="7">
        <v>643.5</v>
      </c>
      <c r="U49" s="7">
        <v>707.85</v>
      </c>
      <c r="V49" s="7">
        <v>772.2</v>
      </c>
      <c r="W49" s="7"/>
      <c r="X49" s="7"/>
      <c r="Y49" s="20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5"/>
      <c r="S50" s="208"/>
      <c r="T50" s="196">
        <v>832.5</v>
      </c>
      <c r="U50" s="196">
        <v>915.75</v>
      </c>
      <c r="V50" s="196">
        <v>999</v>
      </c>
      <c r="W50" s="196"/>
      <c r="X50" s="196"/>
      <c r="Y50" s="209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2">
        <v>1086</v>
      </c>
      <c r="K51" s="203">
        <v>1194.6</v>
      </c>
      <c r="L51" s="203">
        <v>1303.2</v>
      </c>
      <c r="M51" s="203"/>
      <c r="N51" s="202"/>
      <c r="O51" s="9">
        <v>113</v>
      </c>
      <c r="P51" s="204">
        <v>124</v>
      </c>
      <c r="Q51" s="204">
        <v>136</v>
      </c>
      <c r="R51" s="185"/>
      <c r="S51" s="208"/>
      <c r="T51" s="7">
        <v>703.8</v>
      </c>
      <c r="U51" s="7">
        <v>774.18</v>
      </c>
      <c r="V51" s="7">
        <v>844.56</v>
      </c>
      <c r="W51" s="7"/>
      <c r="X51" s="7"/>
      <c r="Y51" s="209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85"/>
      <c r="S52" s="208"/>
      <c r="T52" s="196">
        <v>540.9</v>
      </c>
      <c r="U52" s="196">
        <v>594.99</v>
      </c>
      <c r="V52" s="196">
        <v>649.08</v>
      </c>
      <c r="W52" s="196"/>
      <c r="X52" s="196"/>
      <c r="Y52" s="209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5"/>
      <c r="S53" s="208"/>
      <c r="T53" s="196">
        <v>0</v>
      </c>
      <c r="U53" s="196">
        <v>0</v>
      </c>
      <c r="V53" s="196">
        <v>0</v>
      </c>
      <c r="W53" s="196"/>
      <c r="X53" s="196"/>
      <c r="Y53" s="209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5"/>
      <c r="S54" s="208"/>
      <c r="T54" s="196">
        <v>0</v>
      </c>
      <c r="U54" s="196">
        <v>0</v>
      </c>
      <c r="V54" s="196">
        <v>0</v>
      </c>
      <c r="W54" s="196"/>
      <c r="X54" s="196"/>
      <c r="Y54" s="209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09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0</v>
      </c>
      <c r="I56" s="199">
        <f t="shared" si="2"/>
        <v>0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0</v>
      </c>
      <c r="N56" s="199">
        <f t="shared" si="2"/>
        <v>0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0</v>
      </c>
      <c r="S56" s="199">
        <f t="shared" si="2"/>
        <v>0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0</v>
      </c>
      <c r="X56" s="199">
        <f t="shared" si="2"/>
        <v>0</v>
      </c>
      <c r="Y56" s="199">
        <f t="shared" si="2"/>
        <v>129472.52</v>
      </c>
      <c r="Z56" s="199">
        <f t="shared" si="2"/>
        <v>0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0</v>
      </c>
      <c r="AE56" s="199">
        <f t="shared" si="2"/>
        <v>0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0</v>
      </c>
      <c r="AJ56" s="199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5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09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5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09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85"/>
      <c r="S59" s="208"/>
      <c r="T59" s="196">
        <v>890.1</v>
      </c>
      <c r="U59" s="196">
        <v>979.11</v>
      </c>
      <c r="V59" s="196">
        <v>1068.12</v>
      </c>
      <c r="W59" s="196"/>
      <c r="X59" s="196"/>
      <c r="Y59" s="209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5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09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5"/>
      <c r="S61" s="208"/>
      <c r="T61" s="196">
        <v>828</v>
      </c>
      <c r="U61" s="196">
        <v>910.8</v>
      </c>
      <c r="V61" s="196">
        <v>993.6</v>
      </c>
      <c r="W61" s="196"/>
      <c r="X61" s="196"/>
      <c r="Y61" s="209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0">
        <v>740</v>
      </c>
      <c r="C62" s="201" t="s">
        <v>78</v>
      </c>
      <c r="D62" s="201" t="s">
        <v>73</v>
      </c>
      <c r="E62" s="9">
        <v>1</v>
      </c>
      <c r="F62" s="9">
        <v>2</v>
      </c>
      <c r="G62" s="9">
        <v>3</v>
      </c>
      <c r="H62" s="186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5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09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5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09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85"/>
      <c r="S64" s="208"/>
      <c r="T64" s="196">
        <v>653.4</v>
      </c>
      <c r="U64" s="196">
        <v>718.74</v>
      </c>
      <c r="V64" s="196">
        <v>784.08</v>
      </c>
      <c r="W64" s="196"/>
      <c r="X64" s="196"/>
      <c r="Y64" s="209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2">
        <v>387</v>
      </c>
      <c r="C65" s="223" t="s">
        <v>81</v>
      </c>
      <c r="D65" s="223" t="s">
        <v>73</v>
      </c>
      <c r="E65" s="9">
        <v>4</v>
      </c>
      <c r="F65" s="9">
        <v>5</v>
      </c>
      <c r="G65" s="9">
        <v>6</v>
      </c>
      <c r="H65" s="186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5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09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  <c r="DE65" s="225"/>
      <c r="DF65" s="225"/>
      <c r="DG65" s="225"/>
      <c r="DH65" s="225"/>
      <c r="DI65" s="225"/>
      <c r="DJ65" s="225"/>
      <c r="DK65" s="225"/>
      <c r="DL65" s="225"/>
      <c r="DM65" s="225"/>
      <c r="DN65" s="225"/>
      <c r="DO65" s="225"/>
      <c r="DP65" s="225"/>
      <c r="DQ65" s="225"/>
      <c r="DR65" s="225"/>
      <c r="DS65" s="225"/>
      <c r="DT65" s="225"/>
      <c r="DU65" s="225"/>
      <c r="DV65" s="225"/>
      <c r="DW65" s="225"/>
      <c r="DX65" s="225"/>
      <c r="DY65" s="225"/>
      <c r="DZ65" s="225"/>
      <c r="EA65" s="225"/>
      <c r="EB65" s="225"/>
      <c r="EC65" s="225"/>
      <c r="ED65" s="225"/>
      <c r="EE65" s="225"/>
      <c r="EF65" s="225"/>
      <c r="EG65" s="225"/>
      <c r="EH65" s="225"/>
      <c r="EI65" s="225"/>
      <c r="EJ65" s="225"/>
      <c r="EK65" s="225"/>
      <c r="EL65" s="225"/>
      <c r="EM65" s="225"/>
      <c r="EN65" s="225"/>
      <c r="EO65" s="225"/>
      <c r="EP65" s="225"/>
      <c r="EQ65" s="225"/>
      <c r="ER65" s="225"/>
      <c r="ES65" s="225"/>
      <c r="ET65" s="225"/>
      <c r="EU65" s="225"/>
      <c r="EV65" s="225"/>
      <c r="EW65" s="225"/>
      <c r="EX65" s="225"/>
      <c r="EY65" s="225"/>
      <c r="EZ65" s="225"/>
      <c r="FA65" s="225"/>
      <c r="FB65" s="225"/>
      <c r="FC65" s="225"/>
      <c r="FD65" s="225"/>
      <c r="FE65" s="225"/>
      <c r="FF65" s="225"/>
      <c r="FG65" s="225"/>
      <c r="FH65" s="225"/>
      <c r="FI65" s="225"/>
      <c r="FJ65" s="225"/>
      <c r="FK65" s="225"/>
      <c r="FL65" s="225"/>
      <c r="FM65" s="225"/>
      <c r="FN65" s="225"/>
      <c r="FO65" s="225"/>
      <c r="FP65" s="225"/>
      <c r="FQ65" s="225"/>
      <c r="FR65" s="228"/>
      <c r="FS65" s="228"/>
      <c r="FT65" s="228"/>
      <c r="FU65" s="228"/>
      <c r="FV65" s="228"/>
      <c r="FW65" s="228"/>
      <c r="FX65" s="228"/>
      <c r="FY65" s="228"/>
      <c r="FZ65" s="228"/>
      <c r="GA65" s="228"/>
      <c r="GB65" s="228"/>
      <c r="GC65" s="228"/>
      <c r="GD65" s="228"/>
      <c r="GE65" s="228"/>
      <c r="GF65" s="228"/>
      <c r="GG65" s="228"/>
      <c r="GH65" s="228"/>
      <c r="GI65" s="228"/>
      <c r="GJ65" s="228"/>
      <c r="GK65" s="228"/>
      <c r="GL65" s="228"/>
      <c r="GM65" s="228"/>
      <c r="GN65" s="228"/>
      <c r="GO65" s="228"/>
      <c r="GP65" s="228"/>
      <c r="GQ65" s="228"/>
      <c r="GR65" s="228"/>
      <c r="GS65" s="228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5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09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85"/>
      <c r="S67" s="208"/>
      <c r="T67" s="196">
        <v>946.8</v>
      </c>
      <c r="U67" s="196">
        <v>1041.48</v>
      </c>
      <c r="V67" s="196">
        <v>1136.16</v>
      </c>
      <c r="W67" s="196"/>
      <c r="X67" s="196"/>
      <c r="Y67" s="209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5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09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85"/>
      <c r="S69" s="208"/>
      <c r="T69" s="196">
        <v>441</v>
      </c>
      <c r="U69" s="196">
        <v>485.1</v>
      </c>
      <c r="V69" s="196">
        <v>529.2</v>
      </c>
      <c r="W69" s="196"/>
      <c r="X69" s="196"/>
      <c r="Y69" s="209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5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09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5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09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>
        <v>1</v>
      </c>
      <c r="I72" s="9">
        <v>2</v>
      </c>
      <c r="J72" s="202">
        <v>2922</v>
      </c>
      <c r="K72" s="203">
        <v>3214.2</v>
      </c>
      <c r="L72" s="203">
        <v>3506.4</v>
      </c>
      <c r="M72" s="203">
        <v>1</v>
      </c>
      <c r="N72" s="202">
        <v>2922</v>
      </c>
      <c r="O72" s="9">
        <v>176</v>
      </c>
      <c r="P72" s="204">
        <v>194</v>
      </c>
      <c r="Q72" s="204">
        <v>211</v>
      </c>
      <c r="R72" s="185">
        <v>3</v>
      </c>
      <c r="S72" s="208">
        <v>211</v>
      </c>
      <c r="T72" s="196">
        <v>817.2</v>
      </c>
      <c r="U72" s="196">
        <v>898.92</v>
      </c>
      <c r="V72" s="196">
        <v>980.64</v>
      </c>
      <c r="W72" s="196">
        <v>3</v>
      </c>
      <c r="X72" s="196">
        <v>980.64</v>
      </c>
      <c r="Y72" s="209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>
        <v>3</v>
      </c>
      <c r="AE72" s="196">
        <v>2522.016</v>
      </c>
      <c r="AF72" s="196">
        <v>24993.036</v>
      </c>
      <c r="AG72" s="196">
        <v>27492.3396</v>
      </c>
      <c r="AH72" s="196">
        <v>29991.6432</v>
      </c>
      <c r="AI72" s="196">
        <v>2</v>
      </c>
      <c r="AJ72" s="196">
        <v>27492.3396</v>
      </c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5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09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5"/>
      <c r="S74" s="208"/>
      <c r="T74" s="196">
        <v>819</v>
      </c>
      <c r="U74" s="196">
        <v>900.9</v>
      </c>
      <c r="V74" s="196">
        <v>982.8</v>
      </c>
      <c r="W74" s="196"/>
      <c r="X74" s="196"/>
      <c r="Y74" s="209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27"/>
      <c r="DY74" s="227"/>
      <c r="DZ74" s="227"/>
      <c r="EA74" s="227"/>
      <c r="EB74" s="227"/>
      <c r="EC74" s="227"/>
      <c r="ED74" s="227"/>
      <c r="EE74" s="227"/>
      <c r="EF74" s="227"/>
      <c r="EG74" s="227"/>
      <c r="EH74" s="227"/>
      <c r="EI74" s="227"/>
      <c r="EJ74" s="227"/>
      <c r="EK74" s="227"/>
      <c r="EL74" s="227"/>
      <c r="EM74" s="227"/>
      <c r="EN74" s="227"/>
      <c r="EO74" s="227"/>
      <c r="EP74" s="227"/>
      <c r="EQ74" s="227"/>
      <c r="ER74" s="227"/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7"/>
      <c r="FE74" s="227"/>
      <c r="FF74" s="227"/>
      <c r="FG74" s="227"/>
      <c r="FH74" s="227"/>
      <c r="FI74" s="227"/>
      <c r="FJ74" s="227"/>
      <c r="FK74" s="227"/>
      <c r="FL74" s="227"/>
      <c r="FM74" s="227"/>
      <c r="FN74" s="227"/>
      <c r="FO74" s="227"/>
      <c r="FP74" s="227"/>
      <c r="FQ74" s="227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09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2"/>
      <c r="K76" s="203"/>
      <c r="L76" s="203"/>
      <c r="M76" s="203"/>
      <c r="N76" s="202"/>
      <c r="O76" s="9"/>
      <c r="P76" s="204"/>
      <c r="Q76" s="204"/>
      <c r="R76" s="185"/>
      <c r="S76" s="208"/>
      <c r="T76" s="196"/>
      <c r="U76" s="196"/>
      <c r="V76" s="196"/>
      <c r="W76" s="196"/>
      <c r="X76" s="196"/>
      <c r="Y76" s="209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1</v>
      </c>
      <c r="I77" s="195">
        <f t="shared" si="3"/>
        <v>2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1</v>
      </c>
      <c r="N77" s="195">
        <f t="shared" si="3"/>
        <v>2922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3</v>
      </c>
      <c r="S77" s="195">
        <f t="shared" si="3"/>
        <v>211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3</v>
      </c>
      <c r="X77" s="195">
        <f t="shared" si="3"/>
        <v>980.64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3</v>
      </c>
      <c r="AE77" s="195">
        <f t="shared" si="3"/>
        <v>2522.016</v>
      </c>
      <c r="AF77" s="195">
        <f t="shared" si="3"/>
        <v>332634.78576</v>
      </c>
      <c r="AG77" s="195">
        <f t="shared" si="3"/>
        <v>365078.184336</v>
      </c>
      <c r="AH77" s="216">
        <f t="shared" si="3"/>
        <v>397784.008512</v>
      </c>
      <c r="AI77" s="195">
        <f t="shared" si="3"/>
        <v>2</v>
      </c>
      <c r="AJ77" s="195">
        <f t="shared" si="3"/>
        <v>27492.3396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09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5">
        <v>160787.7</v>
      </c>
      <c r="AG78" s="208">
        <f>AF78*1.1</f>
        <v>176866.47</v>
      </c>
      <c r="AH78" s="226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85"/>
      <c r="S80" s="208"/>
      <c r="T80" s="196">
        <v>1188</v>
      </c>
      <c r="U80" s="196">
        <v>1306.8</v>
      </c>
      <c r="V80" s="196">
        <v>1425.6</v>
      </c>
      <c r="W80" s="196"/>
      <c r="X80" s="196"/>
      <c r="Y80" s="209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85"/>
      <c r="S81" s="208"/>
      <c r="T81" s="196">
        <v>532.8</v>
      </c>
      <c r="U81" s="196">
        <v>586.08</v>
      </c>
      <c r="V81" s="196">
        <v>639.36</v>
      </c>
      <c r="W81" s="196"/>
      <c r="X81" s="196"/>
      <c r="Y81" s="209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85"/>
      <c r="S82" s="208"/>
      <c r="T82" s="196">
        <v>720</v>
      </c>
      <c r="U82" s="196">
        <v>792</v>
      </c>
      <c r="V82" s="196">
        <v>864</v>
      </c>
      <c r="W82" s="196"/>
      <c r="X82" s="196"/>
      <c r="Y82" s="209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85"/>
      <c r="S83" s="208"/>
      <c r="T83" s="196">
        <v>736.2</v>
      </c>
      <c r="U83" s="196">
        <v>809.82</v>
      </c>
      <c r="V83" s="196">
        <v>883.44</v>
      </c>
      <c r="W83" s="196"/>
      <c r="X83" s="196"/>
      <c r="Y83" s="209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85"/>
      <c r="S84" s="208"/>
      <c r="T84" s="196">
        <v>537.3</v>
      </c>
      <c r="U84" s="196">
        <v>591.03</v>
      </c>
      <c r="V84" s="196">
        <v>644.76</v>
      </c>
      <c r="W84" s="196"/>
      <c r="X84" s="196"/>
      <c r="Y84" s="209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85"/>
      <c r="S85" s="208"/>
      <c r="T85" s="196">
        <v>677.7</v>
      </c>
      <c r="U85" s="196">
        <v>745.47</v>
      </c>
      <c r="V85" s="196">
        <v>813.24</v>
      </c>
      <c r="W85" s="196"/>
      <c r="X85" s="196"/>
      <c r="Y85" s="209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5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09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85"/>
      <c r="S87" s="208"/>
      <c r="T87" s="196">
        <v>448.2</v>
      </c>
      <c r="U87" s="196">
        <v>493.02</v>
      </c>
      <c r="V87" s="196">
        <v>537.84</v>
      </c>
      <c r="W87" s="196"/>
      <c r="X87" s="196"/>
      <c r="Y87" s="209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5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09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85"/>
      <c r="S89" s="208"/>
      <c r="T89" s="196">
        <v>432</v>
      </c>
      <c r="U89" s="196">
        <v>475.2</v>
      </c>
      <c r="V89" s="196">
        <v>518.4</v>
      </c>
      <c r="W89" s="196"/>
      <c r="X89" s="196"/>
      <c r="Y89" s="209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85"/>
      <c r="S90" s="208"/>
      <c r="T90" s="196">
        <v>396.9</v>
      </c>
      <c r="U90" s="196">
        <v>436.59</v>
      </c>
      <c r="V90" s="196">
        <v>476.28</v>
      </c>
      <c r="W90" s="196"/>
      <c r="X90" s="196"/>
      <c r="Y90" s="209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85"/>
      <c r="S91" s="208"/>
      <c r="T91" s="196">
        <v>367.2</v>
      </c>
      <c r="U91" s="196">
        <v>403.92</v>
      </c>
      <c r="V91" s="196">
        <v>440.64</v>
      </c>
      <c r="W91" s="196"/>
      <c r="X91" s="196"/>
      <c r="Y91" s="209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5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09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5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09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5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09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5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09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85"/>
      <c r="S96" s="208"/>
      <c r="T96" s="196">
        <v>371.7</v>
      </c>
      <c r="U96" s="196">
        <v>408.87</v>
      </c>
      <c r="V96" s="196">
        <v>446.04</v>
      </c>
      <c r="W96" s="196"/>
      <c r="X96" s="196"/>
      <c r="Y96" s="209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85"/>
      <c r="S97" s="208"/>
      <c r="T97" s="196">
        <v>704.7</v>
      </c>
      <c r="U97" s="196">
        <v>775.17</v>
      </c>
      <c r="V97" s="196">
        <v>845.64</v>
      </c>
      <c r="W97" s="196"/>
      <c r="X97" s="196"/>
      <c r="Y97" s="209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09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09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24"/>
      <c r="K100" s="7"/>
      <c r="L100" s="7"/>
      <c r="M100" s="7"/>
      <c r="N100" s="224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09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24"/>
      <c r="K101" s="7"/>
      <c r="L101" s="7"/>
      <c r="M101" s="7"/>
      <c r="N101" s="224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09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24"/>
      <c r="K102" s="7"/>
      <c r="L102" s="7"/>
      <c r="M102" s="7"/>
      <c r="N102" s="224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09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24"/>
      <c r="K103" s="7"/>
      <c r="L103" s="7"/>
      <c r="M103" s="7"/>
      <c r="N103" s="224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09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2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1</v>
      </c>
      <c r="N105" s="7">
        <f t="shared" si="6"/>
        <v>2922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3</v>
      </c>
      <c r="S105" s="7">
        <f t="shared" si="6"/>
        <v>211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3</v>
      </c>
      <c r="X105" s="7">
        <f t="shared" si="6"/>
        <v>980.64</v>
      </c>
      <c r="Y105" s="7">
        <f t="shared" si="6"/>
        <v>601614.36</v>
      </c>
      <c r="Z105" s="7">
        <f t="shared" si="6"/>
        <v>0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3</v>
      </c>
      <c r="AE105" s="7">
        <f t="shared" si="6"/>
        <v>2522.016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2</v>
      </c>
      <c r="AJ105" s="7">
        <f t="shared" si="6"/>
        <v>27492.3396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7" workbookViewId="0">
      <selection activeCell="C22" sqref="C22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2018-07-31T02:23:41Z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