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<sst xmlns="http://schemas.openxmlformats.org/spreadsheetml/2006/main" count="30">
  <si>
    <t>门店ID</t>
  </si>
  <si>
    <t>门店名称</t>
  </si>
  <si>
    <t>片区ID</t>
  </si>
  <si>
    <t>片区名称</t>
  </si>
  <si>
    <t>去年同期总销售</t>
  </si>
  <si>
    <t>去年同期天数</t>
  </si>
  <si>
    <t>去年同期8月日均</t>
  </si>
  <si>
    <t>增长20%</t>
  </si>
  <si>
    <t>2018.6.26-2018.7.19销售</t>
  </si>
  <si>
    <t>实际天数</t>
  </si>
  <si>
    <t>7月实际截止日均销售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</si>
  <si>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月基础任务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</si>
  <si>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月日均基础任务完成情况差额</t>
    </r>
  </si>
  <si>
    <t>与去年同期实际同比差额</t>
  </si>
  <si>
    <t>2018.08月基础任务</t>
  </si>
  <si>
    <r>
      <rPr>
        <sz val="10"/>
        <rFont val="Arial"/>
        <charset val="134"/>
      </rPr>
      <t>2018.08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</si>
  <si>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</si>
  <si>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</si>
  <si>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</si>
  <si>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</si>
  <si>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</si>
  <si>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</si>
  <si>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</si>
  <si>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</si>
  <si>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</si>
  <si>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</si>
  <si>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</si>
  <si>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四川太极金丝街药店</t>
  </si>
  <si>
    <t>城中片区</t>
  </si>
  <si>
    <t>32.76%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</si>
</sst>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3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0" fontId="6" fillId="2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wj\Desktop\2018.6.26-2018.7.19 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5.23&#26597;&#35810;&#26102;&#38388;&#27573;&#20998;&#38376;&#24215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 refreshError="1"/>
      <sheetData sheetId="1" refreshError="1">
        <row r="3">
          <cell r="C3">
            <v>307</v>
          </cell>
          <cell r="D3">
            <v>24</v>
          </cell>
        </row>
        <row r="4">
          <cell r="C4">
            <v>337</v>
          </cell>
          <cell r="D4">
            <v>24</v>
          </cell>
        </row>
        <row r="5">
          <cell r="C5">
            <v>582</v>
          </cell>
          <cell r="D5">
            <v>24</v>
          </cell>
        </row>
        <row r="6">
          <cell r="C6">
            <v>517</v>
          </cell>
          <cell r="D6">
            <v>24</v>
          </cell>
        </row>
        <row r="7">
          <cell r="C7">
            <v>343</v>
          </cell>
          <cell r="D7">
            <v>24</v>
          </cell>
        </row>
        <row r="8">
          <cell r="C8">
            <v>341</v>
          </cell>
          <cell r="D8">
            <v>24</v>
          </cell>
        </row>
        <row r="9">
          <cell r="C9">
            <v>571</v>
          </cell>
          <cell r="D9">
            <v>24</v>
          </cell>
        </row>
        <row r="10">
          <cell r="C10">
            <v>750</v>
          </cell>
          <cell r="D10">
            <v>24</v>
          </cell>
        </row>
        <row r="11">
          <cell r="C11">
            <v>712</v>
          </cell>
          <cell r="D11">
            <v>24</v>
          </cell>
        </row>
        <row r="12">
          <cell r="C12">
            <v>385</v>
          </cell>
          <cell r="D12">
            <v>24</v>
          </cell>
        </row>
        <row r="13">
          <cell r="C13">
            <v>373</v>
          </cell>
          <cell r="D13">
            <v>24</v>
          </cell>
        </row>
        <row r="14">
          <cell r="C14">
            <v>707</v>
          </cell>
          <cell r="D14">
            <v>24</v>
          </cell>
        </row>
        <row r="15">
          <cell r="C15">
            <v>387</v>
          </cell>
          <cell r="D15">
            <v>24</v>
          </cell>
        </row>
        <row r="16">
          <cell r="C16">
            <v>730</v>
          </cell>
          <cell r="D16">
            <v>24</v>
          </cell>
        </row>
        <row r="17">
          <cell r="C17">
            <v>585</v>
          </cell>
          <cell r="D17">
            <v>24</v>
          </cell>
        </row>
        <row r="18">
          <cell r="C18">
            <v>581</v>
          </cell>
          <cell r="D18">
            <v>24</v>
          </cell>
        </row>
        <row r="19">
          <cell r="C19">
            <v>541</v>
          </cell>
          <cell r="D19">
            <v>24</v>
          </cell>
        </row>
        <row r="20">
          <cell r="C20">
            <v>365</v>
          </cell>
          <cell r="D20">
            <v>24</v>
          </cell>
        </row>
        <row r="21">
          <cell r="C21">
            <v>742</v>
          </cell>
          <cell r="D21">
            <v>24</v>
          </cell>
        </row>
        <row r="22">
          <cell r="C22">
            <v>546</v>
          </cell>
          <cell r="D22">
            <v>24</v>
          </cell>
        </row>
        <row r="23">
          <cell r="C23">
            <v>744</v>
          </cell>
          <cell r="D23">
            <v>24</v>
          </cell>
        </row>
        <row r="24">
          <cell r="C24">
            <v>724</v>
          </cell>
          <cell r="D24">
            <v>24</v>
          </cell>
        </row>
        <row r="25">
          <cell r="C25">
            <v>359</v>
          </cell>
          <cell r="D25">
            <v>24</v>
          </cell>
        </row>
        <row r="26">
          <cell r="C26">
            <v>513</v>
          </cell>
          <cell r="D26">
            <v>24</v>
          </cell>
        </row>
        <row r="27">
          <cell r="C27">
            <v>709</v>
          </cell>
          <cell r="D27">
            <v>24</v>
          </cell>
        </row>
        <row r="28">
          <cell r="C28">
            <v>726</v>
          </cell>
          <cell r="D28">
            <v>24</v>
          </cell>
        </row>
        <row r="29">
          <cell r="C29">
            <v>308</v>
          </cell>
          <cell r="D29">
            <v>24</v>
          </cell>
        </row>
        <row r="30">
          <cell r="C30">
            <v>355</v>
          </cell>
          <cell r="D30">
            <v>24</v>
          </cell>
        </row>
        <row r="31">
          <cell r="C31">
            <v>578</v>
          </cell>
          <cell r="D31">
            <v>24</v>
          </cell>
        </row>
        <row r="32">
          <cell r="C32">
            <v>391</v>
          </cell>
          <cell r="D32">
            <v>24</v>
          </cell>
        </row>
        <row r="33">
          <cell r="C33">
            <v>754</v>
          </cell>
          <cell r="D33">
            <v>24</v>
          </cell>
        </row>
        <row r="34">
          <cell r="C34">
            <v>377</v>
          </cell>
          <cell r="D34">
            <v>24</v>
          </cell>
        </row>
        <row r="35">
          <cell r="C35">
            <v>514</v>
          </cell>
          <cell r="D35">
            <v>24</v>
          </cell>
        </row>
        <row r="36">
          <cell r="C36">
            <v>399</v>
          </cell>
          <cell r="D36">
            <v>24</v>
          </cell>
        </row>
        <row r="37">
          <cell r="C37">
            <v>379</v>
          </cell>
          <cell r="D37">
            <v>24</v>
          </cell>
        </row>
        <row r="38">
          <cell r="C38">
            <v>357</v>
          </cell>
          <cell r="D38">
            <v>24</v>
          </cell>
        </row>
        <row r="39">
          <cell r="C39">
            <v>737</v>
          </cell>
          <cell r="D39">
            <v>24</v>
          </cell>
        </row>
        <row r="40">
          <cell r="C40">
            <v>349</v>
          </cell>
          <cell r="D40">
            <v>24</v>
          </cell>
        </row>
        <row r="41">
          <cell r="C41">
            <v>747</v>
          </cell>
          <cell r="D41">
            <v>24</v>
          </cell>
        </row>
        <row r="42">
          <cell r="C42">
            <v>311</v>
          </cell>
          <cell r="D42">
            <v>24</v>
          </cell>
        </row>
        <row r="43">
          <cell r="C43">
            <v>329</v>
          </cell>
          <cell r="D43">
            <v>24</v>
          </cell>
        </row>
        <row r="44">
          <cell r="C44">
            <v>746</v>
          </cell>
          <cell r="D44">
            <v>24</v>
          </cell>
        </row>
        <row r="45">
          <cell r="C45">
            <v>52</v>
          </cell>
          <cell r="D45">
            <v>24</v>
          </cell>
        </row>
        <row r="46">
          <cell r="C46">
            <v>515</v>
          </cell>
          <cell r="D46">
            <v>24</v>
          </cell>
        </row>
        <row r="47">
          <cell r="C47">
            <v>367</v>
          </cell>
          <cell r="D47">
            <v>24</v>
          </cell>
        </row>
        <row r="48">
          <cell r="C48">
            <v>54</v>
          </cell>
          <cell r="D48">
            <v>24</v>
          </cell>
        </row>
        <row r="49">
          <cell r="C49">
            <v>598</v>
          </cell>
          <cell r="D49">
            <v>24</v>
          </cell>
        </row>
        <row r="50">
          <cell r="C50">
            <v>511</v>
          </cell>
          <cell r="D50">
            <v>24</v>
          </cell>
        </row>
        <row r="51">
          <cell r="C51">
            <v>102934</v>
          </cell>
          <cell r="D51">
            <v>24</v>
          </cell>
        </row>
        <row r="52">
          <cell r="C52">
            <v>572</v>
          </cell>
          <cell r="D52">
            <v>24</v>
          </cell>
        </row>
        <row r="53">
          <cell r="C53">
            <v>721</v>
          </cell>
          <cell r="D53">
            <v>24</v>
          </cell>
        </row>
        <row r="54">
          <cell r="C54">
            <v>745</v>
          </cell>
          <cell r="D54">
            <v>24</v>
          </cell>
        </row>
        <row r="55">
          <cell r="C55">
            <v>704</v>
          </cell>
          <cell r="D55">
            <v>24</v>
          </cell>
        </row>
        <row r="56">
          <cell r="C56">
            <v>101453</v>
          </cell>
          <cell r="D56">
            <v>24</v>
          </cell>
        </row>
        <row r="57">
          <cell r="C57">
            <v>347</v>
          </cell>
          <cell r="D57">
            <v>24</v>
          </cell>
        </row>
        <row r="58">
          <cell r="C58">
            <v>584</v>
          </cell>
          <cell r="D58">
            <v>24</v>
          </cell>
        </row>
        <row r="59">
          <cell r="C59">
            <v>587</v>
          </cell>
          <cell r="D59">
            <v>24</v>
          </cell>
        </row>
        <row r="60">
          <cell r="C60">
            <v>748</v>
          </cell>
          <cell r="D60">
            <v>24</v>
          </cell>
        </row>
        <row r="61">
          <cell r="C61">
            <v>570</v>
          </cell>
          <cell r="D61">
            <v>24</v>
          </cell>
        </row>
        <row r="62">
          <cell r="C62">
            <v>591</v>
          </cell>
          <cell r="D62">
            <v>24</v>
          </cell>
        </row>
        <row r="63">
          <cell r="C63">
            <v>103198</v>
          </cell>
          <cell r="D63">
            <v>24</v>
          </cell>
        </row>
        <row r="64">
          <cell r="C64">
            <v>720</v>
          </cell>
          <cell r="D64">
            <v>24</v>
          </cell>
        </row>
        <row r="65">
          <cell r="C65">
            <v>549</v>
          </cell>
          <cell r="D65">
            <v>24</v>
          </cell>
        </row>
        <row r="66">
          <cell r="C66">
            <v>339</v>
          </cell>
          <cell r="D66">
            <v>24</v>
          </cell>
        </row>
        <row r="67">
          <cell r="C67">
            <v>102565</v>
          </cell>
          <cell r="D67">
            <v>24</v>
          </cell>
        </row>
        <row r="68">
          <cell r="C68">
            <v>723</v>
          </cell>
          <cell r="D68">
            <v>24</v>
          </cell>
        </row>
        <row r="69">
          <cell r="C69">
            <v>727</v>
          </cell>
          <cell r="D69">
            <v>24</v>
          </cell>
        </row>
        <row r="70">
          <cell r="C70">
            <v>752</v>
          </cell>
          <cell r="D70">
            <v>24</v>
          </cell>
        </row>
        <row r="71">
          <cell r="C71">
            <v>717</v>
          </cell>
          <cell r="D71">
            <v>24</v>
          </cell>
        </row>
        <row r="72">
          <cell r="C72">
            <v>743</v>
          </cell>
          <cell r="D72">
            <v>24</v>
          </cell>
        </row>
        <row r="73">
          <cell r="C73">
            <v>573</v>
          </cell>
          <cell r="D73">
            <v>24</v>
          </cell>
        </row>
        <row r="74">
          <cell r="C74">
            <v>716</v>
          </cell>
          <cell r="D74">
            <v>24</v>
          </cell>
        </row>
        <row r="75">
          <cell r="C75">
            <v>539</v>
          </cell>
          <cell r="D75">
            <v>24</v>
          </cell>
        </row>
        <row r="76">
          <cell r="C76">
            <v>733</v>
          </cell>
          <cell r="D76">
            <v>24</v>
          </cell>
        </row>
        <row r="77">
          <cell r="C77">
            <v>351</v>
          </cell>
          <cell r="D77">
            <v>24</v>
          </cell>
        </row>
        <row r="78">
          <cell r="C78">
            <v>740</v>
          </cell>
          <cell r="D78">
            <v>24</v>
          </cell>
        </row>
        <row r="79">
          <cell r="C79">
            <v>594</v>
          </cell>
          <cell r="D79">
            <v>24</v>
          </cell>
        </row>
        <row r="80">
          <cell r="C80">
            <v>732</v>
          </cell>
          <cell r="D80">
            <v>24</v>
          </cell>
        </row>
        <row r="81">
          <cell r="C81">
            <v>56</v>
          </cell>
          <cell r="D81">
            <v>24</v>
          </cell>
        </row>
        <row r="82">
          <cell r="C82">
            <v>738</v>
          </cell>
          <cell r="D82">
            <v>24</v>
          </cell>
        </row>
        <row r="83">
          <cell r="C83">
            <v>753</v>
          </cell>
          <cell r="D83">
            <v>24</v>
          </cell>
        </row>
        <row r="84">
          <cell r="C84">
            <v>718</v>
          </cell>
          <cell r="D84">
            <v>24</v>
          </cell>
        </row>
        <row r="85">
          <cell r="C85">
            <v>371</v>
          </cell>
          <cell r="D85">
            <v>24</v>
          </cell>
        </row>
        <row r="86">
          <cell r="C86">
            <v>545</v>
          </cell>
          <cell r="D86">
            <v>24</v>
          </cell>
        </row>
        <row r="87">
          <cell r="C87">
            <v>710</v>
          </cell>
          <cell r="D87">
            <v>24</v>
          </cell>
        </row>
        <row r="88">
          <cell r="C88">
            <v>706</v>
          </cell>
          <cell r="D88">
            <v>24</v>
          </cell>
        </row>
        <row r="89">
          <cell r="C89">
            <v>102479</v>
          </cell>
          <cell r="D89">
            <v>24</v>
          </cell>
        </row>
        <row r="90">
          <cell r="C90">
            <v>102935</v>
          </cell>
          <cell r="D90">
            <v>24</v>
          </cell>
        </row>
        <row r="91">
          <cell r="C91">
            <v>741</v>
          </cell>
          <cell r="D91">
            <v>24</v>
          </cell>
        </row>
        <row r="92">
          <cell r="C92">
            <v>713</v>
          </cell>
          <cell r="D92">
            <v>24</v>
          </cell>
        </row>
        <row r="93">
          <cell r="C93">
            <v>102567</v>
          </cell>
          <cell r="D93">
            <v>24</v>
          </cell>
        </row>
        <row r="94">
          <cell r="C94">
            <v>103639</v>
          </cell>
          <cell r="D94">
            <v>20</v>
          </cell>
        </row>
        <row r="95">
          <cell r="C95">
            <v>103199</v>
          </cell>
          <cell r="D95">
            <v>13</v>
          </cell>
        </row>
        <row r="96">
          <cell r="C96">
            <v>345</v>
          </cell>
          <cell r="D96">
            <v>3</v>
          </cell>
        </row>
        <row r="97">
          <cell r="C97">
            <v>755</v>
          </cell>
          <cell r="D97">
            <v>24</v>
          </cell>
        </row>
        <row r="98">
          <cell r="C98">
            <v>102478</v>
          </cell>
          <cell r="D98">
            <v>24</v>
          </cell>
        </row>
        <row r="99">
          <cell r="C99">
            <v>102564</v>
          </cell>
          <cell r="D99">
            <v>24</v>
          </cell>
        </row>
        <row r="100">
          <cell r="C100" t="str">
            <v>合计</v>
          </cell>
          <cell r="D1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G16" sqref="G16"/>
    </sheetView>
  </sheetViews>
  <sheetFormatPr defaultColWidth="9" defaultRowHeight="13.5" outlineLevelRow="1"/>
  <cols>
    <col min="2" max="2" width="24.25" customWidth="1"/>
    <col min="5" max="5" width="9.25"/>
    <col min="9" max="9" width="9.25"/>
    <col min="24" max="24" width="10.125"/>
    <col min="27" max="27" width="10.125"/>
  </cols>
  <sheetData>
    <row r="1" s="1" customFormat="1" ht="60" customHeight="1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4" t="s">
        <v>10</v>
      </c>
      <c r="L1" s="7" t="s">
        <v>11</v>
      </c>
      <c r="M1" s="8" t="s">
        <v>12</v>
      </c>
      <c r="N1" s="4" t="s">
        <v>13</v>
      </c>
      <c r="O1" s="9" t="s">
        <v>14</v>
      </c>
      <c r="P1" s="7" t="s">
        <v>15</v>
      </c>
      <c r="Q1" s="9" t="s">
        <v>16</v>
      </c>
      <c r="R1" s="9" t="s">
        <v>17</v>
      </c>
      <c r="S1" s="12" t="s">
        <v>18</v>
      </c>
      <c r="T1" s="3" t="s">
        <v>19</v>
      </c>
      <c r="U1" s="13" t="s">
        <v>20</v>
      </c>
      <c r="V1" s="14" t="s">
        <v>21</v>
      </c>
      <c r="W1" s="14" t="s">
        <v>22</v>
      </c>
      <c r="X1" s="14" t="s">
        <v>23</v>
      </c>
      <c r="Y1" s="19" t="s">
        <v>24</v>
      </c>
      <c r="Z1" s="19" t="s">
        <v>25</v>
      </c>
      <c r="AA1" s="20" t="s">
        <v>26</v>
      </c>
    </row>
    <row r="2" s="2" customFormat="1" spans="1:27">
      <c r="A2" s="5">
        <v>391</v>
      </c>
      <c r="B2" s="5" t="s">
        <v>27</v>
      </c>
      <c r="C2" s="5">
        <v>23</v>
      </c>
      <c r="D2" s="5" t="s">
        <v>28</v>
      </c>
      <c r="E2" s="5">
        <v>172149.86</v>
      </c>
      <c r="F2" s="5">
        <v>31</v>
      </c>
      <c r="G2" s="6">
        <v>5553</v>
      </c>
      <c r="H2" s="6">
        <f>G2*1.2</f>
        <v>6663.6</v>
      </c>
      <c r="I2" s="5">
        <v>157485.48</v>
      </c>
      <c r="J2" s="5">
        <f>VLOOKUP(A2,[1]Sheet1!$C$3:$D$100,2,FALSE)</f>
        <v>24</v>
      </c>
      <c r="K2" s="10">
        <f>ROUND(I2/J2,0)</f>
        <v>6562</v>
      </c>
      <c r="L2" s="11">
        <v>6700</v>
      </c>
      <c r="M2" s="6">
        <f>K2-L2</f>
        <v>-138</v>
      </c>
      <c r="N2" s="6">
        <f>G2-L2</f>
        <v>-1147</v>
      </c>
      <c r="O2" s="11">
        <v>6700</v>
      </c>
      <c r="P2" s="11">
        <f>O2*31</f>
        <v>207700</v>
      </c>
      <c r="Q2" s="11">
        <f>P2*S2</f>
        <v>68042.52</v>
      </c>
      <c r="R2" s="15">
        <f>(O2-G2)/G2</f>
        <v>0.206555015307041</v>
      </c>
      <c r="S2" s="16" t="s">
        <v>29</v>
      </c>
      <c r="T2" s="5">
        <f>VLOOKUP(A$2:A$65540,[2]查询时间段分门店销售汇总!$A:$I,8,0)</f>
        <v>76.28</v>
      </c>
      <c r="U2" s="17">
        <f>P2/T2</f>
        <v>2722.86313581542</v>
      </c>
      <c r="V2" s="18">
        <f>IF($O2&lt;=4000,$O2*1.06,IF($O2&lt;=10000,$O2*1.04,$O2*1.03))</f>
        <v>6968</v>
      </c>
      <c r="W2" s="18">
        <f>V2*31</f>
        <v>216008</v>
      </c>
      <c r="X2" s="18">
        <f>W2*S2</f>
        <v>70764.2208</v>
      </c>
      <c r="Y2" s="21">
        <f>IF($O2&lt;=4000,$O2*1.12,IF($O2&lt;=10000,$O2*1.08,$O2*1.06))</f>
        <v>7236</v>
      </c>
      <c r="Z2" s="21">
        <f>Y2*31</f>
        <v>224316</v>
      </c>
      <c r="AA2" s="22">
        <f>Z2*S2</f>
        <v>73485.9216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wj</cp:lastModifiedBy>
  <dcterms:created xsi:type="dcterms:W3CDTF">2018-07-25T10:27:00Z</dcterms:created>
  <dcterms:modified xsi:type="dcterms:W3CDTF">2018-07-26T08:38:08Z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