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6.30-7.1考核数据" sheetId="1" r:id="rId1"/>
    <sheet name="片区奖罚" sheetId="2" r:id="rId2"/>
    <sheet name="Sheet3" sheetId="3" r:id="rId3"/>
  </sheets>
  <definedNames>
    <definedName name="_xlnm._FilterDatabase" localSheetId="0" hidden="1">'6.30-7.1考核数据'!$A$3:$R$34</definedName>
  </definedNames>
  <calcPr calcId="144525"/>
</workbook>
</file>

<file path=xl/sharedStrings.xml><?xml version="1.0" encoding="utf-8"?>
<sst xmlns="http://schemas.openxmlformats.org/spreadsheetml/2006/main" count="87">
  <si>
    <t>新店同庆  （6.30-7.1）考核目标</t>
  </si>
  <si>
    <t>序号</t>
  </si>
  <si>
    <t>门店ID</t>
  </si>
  <si>
    <t>门店</t>
  </si>
  <si>
    <t>片区</t>
  </si>
  <si>
    <t>分类</t>
  </si>
  <si>
    <t>场地</t>
  </si>
  <si>
    <t>考核目标</t>
  </si>
  <si>
    <t>活动期间销售（6.30-7.1）</t>
  </si>
  <si>
    <t>对比数据</t>
  </si>
  <si>
    <t>超毛奖励</t>
  </si>
  <si>
    <t>销售目标</t>
  </si>
  <si>
    <t>2天销售</t>
  </si>
  <si>
    <t>毛利额</t>
  </si>
  <si>
    <t>2天毛利</t>
  </si>
  <si>
    <t>毛利</t>
  </si>
  <si>
    <t>活动期间  销售</t>
  </si>
  <si>
    <t>活动期间 毛利</t>
  </si>
  <si>
    <t>客流</t>
  </si>
  <si>
    <t>毛利率</t>
  </si>
  <si>
    <t>销售</t>
  </si>
  <si>
    <t>银河北街店</t>
  </si>
  <si>
    <t>西北片</t>
  </si>
  <si>
    <t>B</t>
  </si>
  <si>
    <t>有</t>
  </si>
  <si>
    <t>锦江区柳翠路药店</t>
  </si>
  <si>
    <t>城中片</t>
  </si>
  <si>
    <t>C</t>
  </si>
  <si>
    <t>江安路店</t>
  </si>
  <si>
    <t>城郊二片</t>
  </si>
  <si>
    <t>郫县一环路东南段店</t>
  </si>
  <si>
    <t>尚贤坊街药店</t>
  </si>
  <si>
    <t>锦江区观音桥街药店</t>
  </si>
  <si>
    <t>东南片</t>
  </si>
  <si>
    <t>贝森路店</t>
  </si>
  <si>
    <t>新津武阳西路店</t>
  </si>
  <si>
    <t>城郊一片</t>
  </si>
  <si>
    <t>静明路店</t>
  </si>
  <si>
    <t>邛崃翠荫街店</t>
  </si>
  <si>
    <t>劼人路店</t>
  </si>
  <si>
    <t>青羊区清江东路二药房</t>
  </si>
  <si>
    <t>合欢树店</t>
  </si>
  <si>
    <t>新都马超东路店</t>
  </si>
  <si>
    <t>聚萃街店</t>
  </si>
  <si>
    <t>佳灵路店</t>
  </si>
  <si>
    <t>成华区万宇路药店</t>
  </si>
  <si>
    <t>大邑东街店</t>
  </si>
  <si>
    <t>童子街店</t>
  </si>
  <si>
    <t>成华区新怡路药店</t>
  </si>
  <si>
    <t>金牛区金沙路药店</t>
  </si>
  <si>
    <t>金牛区交大路第三药店</t>
  </si>
  <si>
    <t>A</t>
  </si>
  <si>
    <t>金牛区龙泉驿生路药店</t>
  </si>
  <si>
    <t>双流区东升街道三强西路药店</t>
  </si>
  <si>
    <t>温江鱼凫路店</t>
  </si>
  <si>
    <t>成华区华康路药店</t>
  </si>
  <si>
    <t>成华区华泰路药店</t>
  </si>
  <si>
    <t>武侯区科华街药店</t>
  </si>
  <si>
    <t>成汉南路店</t>
  </si>
  <si>
    <t>周一、周二</t>
  </si>
  <si>
    <t>锦江区庆云南街药店</t>
  </si>
  <si>
    <t>总合计</t>
  </si>
  <si>
    <t>6.30-7.1 片区完成情况表</t>
  </si>
  <si>
    <t>片长</t>
  </si>
  <si>
    <t>参与门店</t>
  </si>
  <si>
    <t>完成店数</t>
  </si>
  <si>
    <t>完成率</t>
  </si>
  <si>
    <t>加分（2分/店）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</si>
  <si>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</si>
  <si>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</si>
  <si>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</si>
  <si>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</si>
  <si>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</si>
  <si>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</si>
  <si>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</si>
  <si>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</si>
  <si>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</si>
  <si>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合计完成情况</t>
  </si>
  <si>
    <t>银河北街分配表</t>
  </si>
  <si>
    <t>人员id</t>
  </si>
  <si>
    <t>姓名</t>
  </si>
  <si>
    <t>金额</t>
  </si>
  <si>
    <t>代志斌</t>
  </si>
  <si>
    <t>王艳</t>
  </si>
  <si>
    <t>刘秀琼</t>
  </si>
  <si>
    <t>马玉梅</t>
  </si>
  <si>
    <t>合计221.89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</si>
</sst>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7030A0"/>
      <name val="宋体"/>
      <charset val="134"/>
    </font>
    <font>
      <b/>
      <sz val="9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BECD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2" fillId="2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35" fillId="13" borderId="13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4" fillId="0" borderId="6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2CC"/>
      <color rgb="00F7F7D1"/>
      <color rgb="00FFCCFF"/>
      <color rgb="00F6F5C5"/>
      <color rgb="00DBEC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workbookViewId="0">
      <selection activeCell="Q23" sqref="Q23"/>
    </sheetView>
  </sheetViews>
  <sheetFormatPr defaultColWidth="9" defaultRowHeight="18" customHeight="1"/>
  <cols>
    <col min="1" max="1" width="4.25" style="20" customWidth="1"/>
    <col min="2" max="2" width="6.625" style="20" customWidth="1"/>
    <col min="3" max="3" width="22.375" style="20" customWidth="1"/>
    <col min="4" max="4" width="7.125" style="21" customWidth="1"/>
    <col min="5" max="5" width="4.25" style="22" customWidth="1"/>
    <col min="6" max="6" width="3.875" style="22" hidden="1" customWidth="1"/>
    <col min="7" max="7" width="10.875" style="23" hidden="1" customWidth="1"/>
    <col min="8" max="8" width="10.75" style="23" customWidth="1"/>
    <col min="9" max="9" width="9.5" style="23" hidden="1" customWidth="1"/>
    <col min="10" max="10" width="10.375" style="23" customWidth="1"/>
    <col min="11" max="11" width="7.375" style="23" customWidth="1"/>
    <col min="12" max="12" width="10.625" style="24" customWidth="1"/>
    <col min="13" max="13" width="10.25" style="24" customWidth="1"/>
    <col min="14" max="14" width="5.875" style="24" customWidth="1"/>
    <col min="15" max="15" width="7.5" style="25" customWidth="1"/>
    <col min="16" max="16" width="9.75" style="23" customWidth="1"/>
    <col min="17" max="17" width="8.75" style="23" customWidth="1"/>
    <col min="18" max="18" width="7.5" style="26" customWidth="1"/>
    <col min="19" max="16384" width="9" style="27"/>
  </cols>
  <sheetData>
    <row r="1" customHeight="1" spans="1:18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75"/>
    </row>
    <row r="2" customHeight="1" spans="1:18">
      <c r="A2" s="30" t="s">
        <v>1</v>
      </c>
      <c r="B2" s="30" t="s">
        <v>2</v>
      </c>
      <c r="C2" s="31" t="s">
        <v>3</v>
      </c>
      <c r="D2" s="32" t="s">
        <v>4</v>
      </c>
      <c r="E2" s="32" t="s">
        <v>5</v>
      </c>
      <c r="F2" s="32" t="s">
        <v>6</v>
      </c>
      <c r="G2" s="33" t="s">
        <v>7</v>
      </c>
      <c r="H2" s="34"/>
      <c r="I2" s="34"/>
      <c r="J2" s="34"/>
      <c r="K2" s="53"/>
      <c r="L2" s="54" t="s">
        <v>8</v>
      </c>
      <c r="M2" s="55"/>
      <c r="N2" s="55"/>
      <c r="O2" s="56"/>
      <c r="P2" s="57" t="s">
        <v>9</v>
      </c>
      <c r="Q2" s="76"/>
      <c r="R2" s="77" t="s">
        <v>10</v>
      </c>
    </row>
    <row r="3" ht="24" customHeight="1" spans="1:18">
      <c r="A3" s="35"/>
      <c r="B3" s="35"/>
      <c r="C3" s="36"/>
      <c r="D3" s="37"/>
      <c r="E3" s="37"/>
      <c r="F3" s="37"/>
      <c r="G3" s="38" t="s">
        <v>11</v>
      </c>
      <c r="H3" s="38" t="s">
        <v>12</v>
      </c>
      <c r="I3" s="38" t="s">
        <v>13</v>
      </c>
      <c r="J3" s="38" t="s">
        <v>14</v>
      </c>
      <c r="K3" s="58" t="s">
        <v>15</v>
      </c>
      <c r="L3" s="59" t="s">
        <v>16</v>
      </c>
      <c r="M3" s="59" t="s">
        <v>17</v>
      </c>
      <c r="N3" s="59" t="s">
        <v>18</v>
      </c>
      <c r="O3" s="60" t="s">
        <v>19</v>
      </c>
      <c r="P3" s="61" t="s">
        <v>20</v>
      </c>
      <c r="Q3" s="61" t="s">
        <v>15</v>
      </c>
      <c r="R3" s="78"/>
    </row>
    <row r="4" ht="16" customHeight="1" spans="1:18">
      <c r="A4" s="14">
        <v>1</v>
      </c>
      <c r="B4" s="14">
        <v>102934</v>
      </c>
      <c r="C4" s="39" t="s">
        <v>21</v>
      </c>
      <c r="D4" s="40" t="s">
        <v>22</v>
      </c>
      <c r="E4" s="41" t="s">
        <v>23</v>
      </c>
      <c r="F4" s="41" t="s">
        <v>24</v>
      </c>
      <c r="G4" s="42">
        <v>4858.8225</v>
      </c>
      <c r="H4" s="42">
        <f t="shared" ref="H4:H33" si="0">G4*2</f>
        <v>9717.645</v>
      </c>
      <c r="I4" s="42">
        <v>1160.58006775</v>
      </c>
      <c r="J4" s="42">
        <f t="shared" ref="J4:J33" si="1">I4*2</f>
        <v>2321.1601355</v>
      </c>
      <c r="K4" s="62">
        <v>0.238860355106613</v>
      </c>
      <c r="L4" s="63">
        <v>17972.24</v>
      </c>
      <c r="M4" s="63">
        <v>3800.43</v>
      </c>
      <c r="N4" s="63">
        <v>217</v>
      </c>
      <c r="O4" s="64">
        <f t="shared" ref="O4:O34" si="2">M4/L4</f>
        <v>0.211461120038459</v>
      </c>
      <c r="P4" s="65">
        <f t="shared" ref="P4:P34" si="3">L4-H4</f>
        <v>8254.595</v>
      </c>
      <c r="Q4" s="65">
        <f t="shared" ref="Q4:Q34" si="4">M4-J4</f>
        <v>1479.2698645</v>
      </c>
      <c r="R4" s="65">
        <f>Q4*0.15</f>
        <v>221.890479675</v>
      </c>
    </row>
    <row r="5" ht="16" customHeight="1" spans="1:18">
      <c r="A5" s="14">
        <v>2</v>
      </c>
      <c r="B5" s="14">
        <v>723</v>
      </c>
      <c r="C5" s="39" t="s">
        <v>25</v>
      </c>
      <c r="D5" s="40" t="s">
        <v>26</v>
      </c>
      <c r="E5" s="41" t="s">
        <v>27</v>
      </c>
      <c r="F5" s="41" t="s">
        <v>24</v>
      </c>
      <c r="G5" s="42">
        <v>5376.664</v>
      </c>
      <c r="H5" s="42">
        <f t="shared" si="0"/>
        <v>10753.328</v>
      </c>
      <c r="I5" s="42">
        <v>1567.1410764</v>
      </c>
      <c r="J5" s="42">
        <f t="shared" si="1"/>
        <v>3134.2821528</v>
      </c>
      <c r="K5" s="62">
        <v>0.291470896526173</v>
      </c>
      <c r="L5" s="63">
        <v>16929.6</v>
      </c>
      <c r="M5" s="63">
        <v>4546.57</v>
      </c>
      <c r="N5" s="63">
        <v>196</v>
      </c>
      <c r="O5" s="64">
        <f t="shared" si="2"/>
        <v>0.268557437860316</v>
      </c>
      <c r="P5" s="65">
        <f t="shared" si="3"/>
        <v>6176.272</v>
      </c>
      <c r="Q5" s="65">
        <f t="shared" si="4"/>
        <v>1412.2878472</v>
      </c>
      <c r="R5" s="65">
        <f t="shared" ref="R5:R20" si="5">Q5*0.15</f>
        <v>211.84317708</v>
      </c>
    </row>
    <row r="6" ht="16" customHeight="1" spans="1:18">
      <c r="A6" s="14">
        <v>3</v>
      </c>
      <c r="B6" s="14">
        <v>101453</v>
      </c>
      <c r="C6" s="39" t="s">
        <v>28</v>
      </c>
      <c r="D6" s="40" t="s">
        <v>29</v>
      </c>
      <c r="E6" s="41" t="s">
        <v>27</v>
      </c>
      <c r="F6" s="41" t="s">
        <v>24</v>
      </c>
      <c r="G6" s="42">
        <v>5085.428</v>
      </c>
      <c r="H6" s="42">
        <f t="shared" si="0"/>
        <v>10170.856</v>
      </c>
      <c r="I6" s="42">
        <v>1490.7831896</v>
      </c>
      <c r="J6" s="42">
        <f t="shared" si="1"/>
        <v>2981.5663792</v>
      </c>
      <c r="K6" s="62">
        <v>0.29314802797326</v>
      </c>
      <c r="L6" s="63">
        <v>15605.08</v>
      </c>
      <c r="M6" s="63">
        <v>3717.06</v>
      </c>
      <c r="N6" s="63">
        <v>206</v>
      </c>
      <c r="O6" s="64">
        <f t="shared" si="2"/>
        <v>0.238195510692672</v>
      </c>
      <c r="P6" s="65">
        <f t="shared" si="3"/>
        <v>5434.224</v>
      </c>
      <c r="Q6" s="65">
        <f t="shared" si="4"/>
        <v>735.4936208</v>
      </c>
      <c r="R6" s="65">
        <f t="shared" si="5"/>
        <v>110.32404312</v>
      </c>
    </row>
    <row r="7" ht="16" customHeight="1" spans="1:18">
      <c r="A7" s="14">
        <v>4</v>
      </c>
      <c r="B7" s="14">
        <v>747</v>
      </c>
      <c r="C7" s="39" t="s">
        <v>30</v>
      </c>
      <c r="D7" s="40" t="s">
        <v>26</v>
      </c>
      <c r="E7" s="41" t="s">
        <v>27</v>
      </c>
      <c r="F7" s="41" t="s">
        <v>24</v>
      </c>
      <c r="G7" s="42">
        <v>8701.32375</v>
      </c>
      <c r="H7" s="42">
        <f t="shared" si="0"/>
        <v>17402.6475</v>
      </c>
      <c r="I7" s="42">
        <v>2400.796083</v>
      </c>
      <c r="J7" s="42">
        <f t="shared" si="1"/>
        <v>4801.592166</v>
      </c>
      <c r="K7" s="62">
        <v>0.275911591382863</v>
      </c>
      <c r="L7" s="63">
        <v>21406.55</v>
      </c>
      <c r="M7" s="63">
        <v>6454.66</v>
      </c>
      <c r="N7" s="63">
        <v>185</v>
      </c>
      <c r="O7" s="64">
        <f t="shared" si="2"/>
        <v>0.301527336259229</v>
      </c>
      <c r="P7" s="65">
        <f t="shared" si="3"/>
        <v>4003.9025</v>
      </c>
      <c r="Q7" s="65">
        <f t="shared" si="4"/>
        <v>1653.067834</v>
      </c>
      <c r="R7" s="65">
        <f t="shared" si="5"/>
        <v>247.9601751</v>
      </c>
    </row>
    <row r="8" ht="16" customHeight="1" spans="1:18">
      <c r="A8" s="14">
        <v>5</v>
      </c>
      <c r="B8" s="14">
        <v>754</v>
      </c>
      <c r="C8" s="39" t="s">
        <v>31</v>
      </c>
      <c r="D8" s="40" t="s">
        <v>29</v>
      </c>
      <c r="E8" s="41" t="s">
        <v>23</v>
      </c>
      <c r="F8" s="41" t="s">
        <v>24</v>
      </c>
      <c r="G8" s="42">
        <v>8217.996875</v>
      </c>
      <c r="H8" s="42">
        <f t="shared" si="0"/>
        <v>16435.99375</v>
      </c>
      <c r="I8" s="42">
        <v>2227.726886</v>
      </c>
      <c r="J8" s="42">
        <f t="shared" si="1"/>
        <v>4455.453772</v>
      </c>
      <c r="K8" s="62">
        <v>0.271079062195433</v>
      </c>
      <c r="L8" s="63">
        <v>18997.24</v>
      </c>
      <c r="M8" s="63">
        <v>5455.21</v>
      </c>
      <c r="N8" s="63">
        <v>265</v>
      </c>
      <c r="O8" s="64">
        <f t="shared" si="2"/>
        <v>0.28715802927162</v>
      </c>
      <c r="P8" s="65">
        <f t="shared" si="3"/>
        <v>2561.24625</v>
      </c>
      <c r="Q8" s="65">
        <f t="shared" si="4"/>
        <v>999.756228</v>
      </c>
      <c r="R8" s="65">
        <f t="shared" si="5"/>
        <v>149.9634342</v>
      </c>
    </row>
    <row r="9" ht="16" customHeight="1" spans="1:18">
      <c r="A9" s="14">
        <v>6</v>
      </c>
      <c r="B9" s="14">
        <v>724</v>
      </c>
      <c r="C9" s="39" t="s">
        <v>32</v>
      </c>
      <c r="D9" s="40" t="s">
        <v>33</v>
      </c>
      <c r="E9" s="41" t="s">
        <v>23</v>
      </c>
      <c r="F9" s="41"/>
      <c r="G9" s="42">
        <v>11738.323125</v>
      </c>
      <c r="H9" s="42">
        <f t="shared" si="0"/>
        <v>23476.64625</v>
      </c>
      <c r="I9" s="42">
        <v>3276.6779115</v>
      </c>
      <c r="J9" s="42">
        <f t="shared" si="1"/>
        <v>6553.355823</v>
      </c>
      <c r="K9" s="62">
        <v>0.279143611622124</v>
      </c>
      <c r="L9" s="63">
        <v>26002.52</v>
      </c>
      <c r="M9" s="63">
        <v>7229.48</v>
      </c>
      <c r="N9" s="63">
        <v>365</v>
      </c>
      <c r="O9" s="64">
        <f t="shared" si="2"/>
        <v>0.278029975556215</v>
      </c>
      <c r="P9" s="65">
        <f t="shared" si="3"/>
        <v>2525.87375</v>
      </c>
      <c r="Q9" s="65">
        <f t="shared" si="4"/>
        <v>676.124177</v>
      </c>
      <c r="R9" s="65">
        <f t="shared" si="5"/>
        <v>101.41862655</v>
      </c>
    </row>
    <row r="10" ht="16" customHeight="1" spans="1:18">
      <c r="A10" s="14">
        <v>7</v>
      </c>
      <c r="B10" s="14">
        <v>103198</v>
      </c>
      <c r="C10" s="39" t="s">
        <v>34</v>
      </c>
      <c r="D10" s="40" t="s">
        <v>22</v>
      </c>
      <c r="E10" s="41" t="s">
        <v>23</v>
      </c>
      <c r="F10" s="41"/>
      <c r="G10" s="42">
        <v>4711.286</v>
      </c>
      <c r="H10" s="42">
        <f t="shared" si="0"/>
        <v>9422.572</v>
      </c>
      <c r="I10" s="42">
        <v>1285.2130016</v>
      </c>
      <c r="J10" s="42">
        <f t="shared" si="1"/>
        <v>2570.4260032</v>
      </c>
      <c r="K10" s="62">
        <v>0.272794519712877</v>
      </c>
      <c r="L10" s="63">
        <v>11900.26</v>
      </c>
      <c r="M10" s="63">
        <v>2736.5</v>
      </c>
      <c r="N10" s="63">
        <v>236</v>
      </c>
      <c r="O10" s="64">
        <f t="shared" si="2"/>
        <v>0.22995295901098</v>
      </c>
      <c r="P10" s="65">
        <f t="shared" si="3"/>
        <v>2477.688</v>
      </c>
      <c r="Q10" s="65">
        <f t="shared" si="4"/>
        <v>166.0739968</v>
      </c>
      <c r="R10" s="65">
        <f t="shared" si="5"/>
        <v>24.91109952</v>
      </c>
    </row>
    <row r="11" ht="16" customHeight="1" spans="1:18">
      <c r="A11" s="14">
        <v>8</v>
      </c>
      <c r="B11" s="14">
        <v>102567</v>
      </c>
      <c r="C11" s="39" t="s">
        <v>35</v>
      </c>
      <c r="D11" s="40" t="s">
        <v>36</v>
      </c>
      <c r="E11" s="41" t="s">
        <v>27</v>
      </c>
      <c r="F11" s="41"/>
      <c r="G11" s="42">
        <v>2575.10475</v>
      </c>
      <c r="H11" s="42">
        <f t="shared" si="0"/>
        <v>5150.2095</v>
      </c>
      <c r="I11" s="42">
        <v>770.66997345</v>
      </c>
      <c r="J11" s="42">
        <f t="shared" si="1"/>
        <v>1541.3399469</v>
      </c>
      <c r="K11" s="62">
        <v>0.299277135600018</v>
      </c>
      <c r="L11" s="63">
        <v>7617.31</v>
      </c>
      <c r="M11" s="63">
        <v>2120.32</v>
      </c>
      <c r="N11" s="63">
        <v>116</v>
      </c>
      <c r="O11" s="64">
        <f t="shared" si="2"/>
        <v>0.278355482447216</v>
      </c>
      <c r="P11" s="65">
        <f t="shared" si="3"/>
        <v>2467.1005</v>
      </c>
      <c r="Q11" s="65">
        <f t="shared" si="4"/>
        <v>578.9800531</v>
      </c>
      <c r="R11" s="65">
        <f t="shared" si="5"/>
        <v>86.847007965</v>
      </c>
    </row>
    <row r="12" ht="16" customHeight="1" spans="1:18">
      <c r="A12" s="14">
        <v>9</v>
      </c>
      <c r="B12" s="14">
        <v>102478</v>
      </c>
      <c r="C12" s="39" t="s">
        <v>37</v>
      </c>
      <c r="D12" s="40" t="s">
        <v>26</v>
      </c>
      <c r="E12" s="41" t="s">
        <v>27</v>
      </c>
      <c r="F12" s="41" t="s">
        <v>24</v>
      </c>
      <c r="G12" s="42">
        <v>1499.454</v>
      </c>
      <c r="H12" s="42">
        <f t="shared" si="0"/>
        <v>2998.908</v>
      </c>
      <c r="I12" s="42">
        <v>354.2245392</v>
      </c>
      <c r="J12" s="42">
        <f t="shared" si="1"/>
        <v>708.4490784</v>
      </c>
      <c r="K12" s="62">
        <v>0.236235682588462</v>
      </c>
      <c r="L12" s="63">
        <v>5313.99</v>
      </c>
      <c r="M12" s="63">
        <v>1323.21</v>
      </c>
      <c r="N12" s="63">
        <v>78</v>
      </c>
      <c r="O12" s="64">
        <f t="shared" si="2"/>
        <v>0.249004984954808</v>
      </c>
      <c r="P12" s="65">
        <f t="shared" si="3"/>
        <v>2315.082</v>
      </c>
      <c r="Q12" s="65">
        <f t="shared" si="4"/>
        <v>614.7609216</v>
      </c>
      <c r="R12" s="65">
        <f t="shared" si="5"/>
        <v>92.21413824</v>
      </c>
    </row>
    <row r="13" ht="16" customHeight="1" spans="1:18">
      <c r="A13" s="14">
        <v>10</v>
      </c>
      <c r="B13" s="14">
        <v>102564</v>
      </c>
      <c r="C13" s="39" t="s">
        <v>38</v>
      </c>
      <c r="D13" s="40" t="s">
        <v>36</v>
      </c>
      <c r="E13" s="41" t="s">
        <v>27</v>
      </c>
      <c r="F13" s="41"/>
      <c r="G13" s="42">
        <v>1314.062</v>
      </c>
      <c r="H13" s="42">
        <f t="shared" si="0"/>
        <v>2628.124</v>
      </c>
      <c r="I13" s="42">
        <v>418.759912</v>
      </c>
      <c r="J13" s="42">
        <f t="shared" si="1"/>
        <v>837.519824</v>
      </c>
      <c r="K13" s="62">
        <v>0.318675916357067</v>
      </c>
      <c r="L13" s="63">
        <v>4726.22</v>
      </c>
      <c r="M13" s="63">
        <v>1279.33</v>
      </c>
      <c r="N13" s="63">
        <v>62</v>
      </c>
      <c r="O13" s="64">
        <f t="shared" si="2"/>
        <v>0.270687780086412</v>
      </c>
      <c r="P13" s="65">
        <f t="shared" si="3"/>
        <v>2098.096</v>
      </c>
      <c r="Q13" s="65">
        <f t="shared" si="4"/>
        <v>441.810176</v>
      </c>
      <c r="R13" s="65">
        <f t="shared" si="5"/>
        <v>66.2715264</v>
      </c>
    </row>
    <row r="14" ht="16" customHeight="1" spans="1:18">
      <c r="A14" s="14">
        <v>11</v>
      </c>
      <c r="B14" s="14">
        <v>102479</v>
      </c>
      <c r="C14" s="39" t="s">
        <v>39</v>
      </c>
      <c r="D14" s="40" t="s">
        <v>26</v>
      </c>
      <c r="E14" s="41" t="s">
        <v>27</v>
      </c>
      <c r="F14" s="41" t="s">
        <v>24</v>
      </c>
      <c r="G14" s="42">
        <v>3303.18625</v>
      </c>
      <c r="H14" s="42">
        <f t="shared" si="0"/>
        <v>6606.3725</v>
      </c>
      <c r="I14" s="42">
        <v>867.4164541</v>
      </c>
      <c r="J14" s="42">
        <f t="shared" si="1"/>
        <v>1734.8329082</v>
      </c>
      <c r="K14" s="62">
        <v>0.262599922756399</v>
      </c>
      <c r="L14" s="63">
        <v>8656.62</v>
      </c>
      <c r="M14" s="63">
        <v>2281.17</v>
      </c>
      <c r="N14" s="63">
        <v>189</v>
      </c>
      <c r="O14" s="64">
        <f t="shared" si="2"/>
        <v>0.263517400555875</v>
      </c>
      <c r="P14" s="65">
        <f t="shared" si="3"/>
        <v>2050.2475</v>
      </c>
      <c r="Q14" s="65">
        <f t="shared" si="4"/>
        <v>546.3370918</v>
      </c>
      <c r="R14" s="65">
        <f t="shared" si="5"/>
        <v>81.95056377</v>
      </c>
    </row>
    <row r="15" ht="16" customHeight="1" spans="1:18">
      <c r="A15" s="14">
        <v>12</v>
      </c>
      <c r="B15" s="14">
        <v>347</v>
      </c>
      <c r="C15" s="39" t="s">
        <v>40</v>
      </c>
      <c r="D15" s="40" t="s">
        <v>22</v>
      </c>
      <c r="E15" s="41" t="s">
        <v>23</v>
      </c>
      <c r="F15" s="41" t="s">
        <v>24</v>
      </c>
      <c r="G15" s="42">
        <v>6302.474</v>
      </c>
      <c r="H15" s="42">
        <f t="shared" si="0"/>
        <v>12604.948</v>
      </c>
      <c r="I15" s="42">
        <v>1680.4676936</v>
      </c>
      <c r="J15" s="42">
        <f t="shared" si="1"/>
        <v>3360.9353872</v>
      </c>
      <c r="K15" s="62">
        <v>0.266636196135042</v>
      </c>
      <c r="L15" s="63">
        <v>14594.7</v>
      </c>
      <c r="M15" s="63">
        <v>3987.45</v>
      </c>
      <c r="N15" s="63">
        <v>191</v>
      </c>
      <c r="O15" s="64">
        <f t="shared" si="2"/>
        <v>0.273212193467492</v>
      </c>
      <c r="P15" s="65">
        <f t="shared" si="3"/>
        <v>1989.752</v>
      </c>
      <c r="Q15" s="65">
        <f t="shared" si="4"/>
        <v>626.5146128</v>
      </c>
      <c r="R15" s="65">
        <f t="shared" si="5"/>
        <v>93.97719192</v>
      </c>
    </row>
    <row r="16" ht="16" customHeight="1" spans="1:18">
      <c r="A16" s="14">
        <v>13</v>
      </c>
      <c r="B16" s="14">
        <v>753</v>
      </c>
      <c r="C16" s="39" t="s">
        <v>41</v>
      </c>
      <c r="D16" s="40" t="s">
        <v>33</v>
      </c>
      <c r="E16" s="41" t="s">
        <v>27</v>
      </c>
      <c r="F16" s="41" t="s">
        <v>24</v>
      </c>
      <c r="G16" s="42">
        <v>3950.32</v>
      </c>
      <c r="H16" s="42">
        <f t="shared" si="0"/>
        <v>7900.64</v>
      </c>
      <c r="I16" s="42">
        <v>1042.7195208</v>
      </c>
      <c r="J16" s="42">
        <f t="shared" si="1"/>
        <v>2085.4390416</v>
      </c>
      <c r="K16" s="62">
        <v>0.263958241560177</v>
      </c>
      <c r="L16" s="63">
        <v>9713.66</v>
      </c>
      <c r="M16" s="63">
        <v>2428.71</v>
      </c>
      <c r="N16" s="63">
        <v>83</v>
      </c>
      <c r="O16" s="64">
        <f t="shared" si="2"/>
        <v>0.250030369603219</v>
      </c>
      <c r="P16" s="65">
        <f t="shared" si="3"/>
        <v>1813.02</v>
      </c>
      <c r="Q16" s="65">
        <f t="shared" si="4"/>
        <v>343.2709584</v>
      </c>
      <c r="R16" s="65">
        <f t="shared" si="5"/>
        <v>51.49064376</v>
      </c>
    </row>
    <row r="17" ht="16" customHeight="1" spans="1:18">
      <c r="A17" s="14">
        <v>14</v>
      </c>
      <c r="B17" s="14">
        <v>709</v>
      </c>
      <c r="C17" s="39" t="s">
        <v>42</v>
      </c>
      <c r="D17" s="40" t="s">
        <v>22</v>
      </c>
      <c r="E17" s="41" t="s">
        <v>23</v>
      </c>
      <c r="F17" s="41"/>
      <c r="G17" s="42">
        <v>9376.878</v>
      </c>
      <c r="H17" s="42">
        <f t="shared" si="0"/>
        <v>18753.756</v>
      </c>
      <c r="I17" s="42">
        <v>2680.8384974</v>
      </c>
      <c r="J17" s="42">
        <f t="shared" si="1"/>
        <v>5361.6769948</v>
      </c>
      <c r="K17" s="62">
        <v>0.285898835134679</v>
      </c>
      <c r="L17" s="63">
        <v>20480.46</v>
      </c>
      <c r="M17" s="63">
        <v>5694.08</v>
      </c>
      <c r="N17" s="63">
        <v>278</v>
      </c>
      <c r="O17" s="64">
        <f t="shared" si="2"/>
        <v>0.278025005297733</v>
      </c>
      <c r="P17" s="65">
        <f t="shared" si="3"/>
        <v>1726.704</v>
      </c>
      <c r="Q17" s="65">
        <f t="shared" si="4"/>
        <v>332.4030052</v>
      </c>
      <c r="R17" s="65">
        <f t="shared" si="5"/>
        <v>49.86045078</v>
      </c>
    </row>
    <row r="18" ht="16" customHeight="1" spans="1:18">
      <c r="A18" s="14">
        <v>15</v>
      </c>
      <c r="B18" s="14">
        <v>752</v>
      </c>
      <c r="C18" s="39" t="s">
        <v>43</v>
      </c>
      <c r="D18" s="40" t="s">
        <v>22</v>
      </c>
      <c r="E18" s="41" t="s">
        <v>27</v>
      </c>
      <c r="F18" s="41"/>
      <c r="G18" s="42">
        <v>4455.968</v>
      </c>
      <c r="H18" s="42">
        <f t="shared" si="0"/>
        <v>8911.936</v>
      </c>
      <c r="I18" s="42">
        <v>964.509178</v>
      </c>
      <c r="J18" s="42">
        <f t="shared" si="1"/>
        <v>1929.018356</v>
      </c>
      <c r="K18" s="62">
        <v>0.216453344817557</v>
      </c>
      <c r="L18" s="63">
        <v>10112.15</v>
      </c>
      <c r="M18" s="63">
        <v>2302.3</v>
      </c>
      <c r="N18" s="63">
        <v>114</v>
      </c>
      <c r="O18" s="64">
        <f t="shared" si="2"/>
        <v>0.227676606854131</v>
      </c>
      <c r="P18" s="65">
        <f t="shared" si="3"/>
        <v>1200.214</v>
      </c>
      <c r="Q18" s="65">
        <f t="shared" si="4"/>
        <v>373.281644</v>
      </c>
      <c r="R18" s="65">
        <f t="shared" si="5"/>
        <v>55.9922466</v>
      </c>
    </row>
    <row r="19" ht="16" customHeight="1" spans="1:18">
      <c r="A19" s="14">
        <v>16</v>
      </c>
      <c r="B19" s="14">
        <v>102565</v>
      </c>
      <c r="C19" s="39" t="s">
        <v>44</v>
      </c>
      <c r="D19" s="40" t="s">
        <v>22</v>
      </c>
      <c r="E19" s="41" t="s">
        <v>23</v>
      </c>
      <c r="F19" s="41"/>
      <c r="G19" s="42">
        <v>4497.296</v>
      </c>
      <c r="H19" s="42">
        <f t="shared" si="0"/>
        <v>8994.592</v>
      </c>
      <c r="I19" s="42">
        <v>1232.2449932</v>
      </c>
      <c r="J19" s="42">
        <f t="shared" si="1"/>
        <v>2464.4899864</v>
      </c>
      <c r="K19" s="62">
        <v>0.273996862381306</v>
      </c>
      <c r="L19" s="63">
        <v>10041.47</v>
      </c>
      <c r="M19" s="63">
        <v>2750.82</v>
      </c>
      <c r="N19" s="63">
        <v>166</v>
      </c>
      <c r="O19" s="64">
        <f t="shared" si="2"/>
        <v>0.273945946161269</v>
      </c>
      <c r="P19" s="65">
        <f t="shared" si="3"/>
        <v>1046.878</v>
      </c>
      <c r="Q19" s="65">
        <f t="shared" si="4"/>
        <v>286.3300136</v>
      </c>
      <c r="R19" s="65">
        <f t="shared" si="5"/>
        <v>42.94950204</v>
      </c>
    </row>
    <row r="20" ht="16" customHeight="1" spans="1:18">
      <c r="A20" s="14">
        <v>17</v>
      </c>
      <c r="B20" s="14">
        <v>743</v>
      </c>
      <c r="C20" s="39" t="s">
        <v>45</v>
      </c>
      <c r="D20" s="40" t="s">
        <v>33</v>
      </c>
      <c r="E20" s="41" t="s">
        <v>27</v>
      </c>
      <c r="F20" s="41"/>
      <c r="G20" s="42">
        <v>4975.052</v>
      </c>
      <c r="H20" s="42">
        <f t="shared" si="0"/>
        <v>9950.104</v>
      </c>
      <c r="I20" s="42">
        <v>1496.4716276</v>
      </c>
      <c r="J20" s="42">
        <f t="shared" si="1"/>
        <v>2992.9432552</v>
      </c>
      <c r="K20" s="62">
        <v>0.300795173115779</v>
      </c>
      <c r="L20" s="63">
        <v>10676.76</v>
      </c>
      <c r="M20" s="63">
        <v>3140.27</v>
      </c>
      <c r="N20" s="63">
        <v>199</v>
      </c>
      <c r="O20" s="64">
        <f t="shared" si="2"/>
        <v>0.294121999557918</v>
      </c>
      <c r="P20" s="65">
        <f t="shared" si="3"/>
        <v>726.656000000001</v>
      </c>
      <c r="Q20" s="65">
        <f t="shared" si="4"/>
        <v>147.3267448</v>
      </c>
      <c r="R20" s="65">
        <f t="shared" si="5"/>
        <v>22.09901172</v>
      </c>
    </row>
    <row r="21" ht="16" customHeight="1" spans="1:18">
      <c r="A21" s="14">
        <v>18</v>
      </c>
      <c r="B21" s="14">
        <v>748</v>
      </c>
      <c r="C21" s="39" t="s">
        <v>46</v>
      </c>
      <c r="D21" s="40" t="s">
        <v>36</v>
      </c>
      <c r="E21" s="41" t="s">
        <v>27</v>
      </c>
      <c r="F21" s="41" t="s">
        <v>24</v>
      </c>
      <c r="G21" s="42">
        <v>6317.588</v>
      </c>
      <c r="H21" s="42">
        <f t="shared" si="0"/>
        <v>12635.176</v>
      </c>
      <c r="I21" s="42">
        <v>1680.2772052</v>
      </c>
      <c r="J21" s="42">
        <f t="shared" si="1"/>
        <v>3360.5544104</v>
      </c>
      <c r="K21" s="62">
        <v>0.26596815195926</v>
      </c>
      <c r="L21" s="63">
        <v>13244.26</v>
      </c>
      <c r="M21" s="63">
        <v>2891.53</v>
      </c>
      <c r="N21" s="63">
        <v>185</v>
      </c>
      <c r="O21" s="64">
        <f t="shared" si="2"/>
        <v>0.2183232585286</v>
      </c>
      <c r="P21" s="65">
        <f t="shared" si="3"/>
        <v>609.084000000001</v>
      </c>
      <c r="Q21" s="66">
        <f t="shared" si="4"/>
        <v>-469.0244104</v>
      </c>
      <c r="R21" s="65"/>
    </row>
    <row r="22" ht="16" customHeight="1" spans="1:18">
      <c r="A22" s="14">
        <v>19</v>
      </c>
      <c r="B22" s="14">
        <v>102935</v>
      </c>
      <c r="C22" s="39" t="s">
        <v>47</v>
      </c>
      <c r="D22" s="40" t="s">
        <v>26</v>
      </c>
      <c r="E22" s="41" t="s">
        <v>23</v>
      </c>
      <c r="F22" s="41"/>
      <c r="G22" s="42">
        <v>3566.9795</v>
      </c>
      <c r="H22" s="42">
        <f t="shared" si="0"/>
        <v>7133.959</v>
      </c>
      <c r="I22" s="42">
        <v>982.78623415</v>
      </c>
      <c r="J22" s="42">
        <f t="shared" si="1"/>
        <v>1965.5724683</v>
      </c>
      <c r="K22" s="62">
        <v>0.275523376052484</v>
      </c>
      <c r="L22" s="63">
        <v>7484.21</v>
      </c>
      <c r="M22" s="63">
        <v>1889.43</v>
      </c>
      <c r="N22" s="63">
        <v>149</v>
      </c>
      <c r="O22" s="64">
        <f t="shared" si="2"/>
        <v>0.252455502985619</v>
      </c>
      <c r="P22" s="65">
        <f t="shared" si="3"/>
        <v>350.251</v>
      </c>
      <c r="Q22" s="66">
        <f t="shared" si="4"/>
        <v>-76.1424683</v>
      </c>
      <c r="R22" s="65"/>
    </row>
    <row r="23" ht="16" customHeight="1" spans="1:18">
      <c r="A23" s="14">
        <v>20</v>
      </c>
      <c r="B23" s="14">
        <v>741</v>
      </c>
      <c r="C23" s="39" t="s">
        <v>48</v>
      </c>
      <c r="D23" s="40" t="s">
        <v>22</v>
      </c>
      <c r="E23" s="41" t="s">
        <v>27</v>
      </c>
      <c r="F23" s="41"/>
      <c r="G23" s="42">
        <v>3305.358</v>
      </c>
      <c r="H23" s="42">
        <f t="shared" si="0"/>
        <v>6610.716</v>
      </c>
      <c r="I23" s="42">
        <v>847.8826551</v>
      </c>
      <c r="J23" s="42">
        <f t="shared" si="1"/>
        <v>1695.7653102</v>
      </c>
      <c r="K23" s="62">
        <v>0.25651764653027</v>
      </c>
      <c r="L23" s="63">
        <v>6921.23</v>
      </c>
      <c r="M23" s="63">
        <v>2192.24</v>
      </c>
      <c r="N23" s="63">
        <v>104</v>
      </c>
      <c r="O23" s="64">
        <f t="shared" si="2"/>
        <v>0.316741388452631</v>
      </c>
      <c r="P23" s="65">
        <f t="shared" si="3"/>
        <v>310.513999999999</v>
      </c>
      <c r="Q23" s="65">
        <f t="shared" si="4"/>
        <v>496.4746898</v>
      </c>
      <c r="R23" s="65">
        <f>Q23*0.15</f>
        <v>74.47120347</v>
      </c>
    </row>
    <row r="24" ht="16" customHeight="1" spans="1:18">
      <c r="A24" s="14">
        <v>21</v>
      </c>
      <c r="B24" s="14">
        <v>745</v>
      </c>
      <c r="C24" s="39" t="s">
        <v>49</v>
      </c>
      <c r="D24" s="40" t="s">
        <v>22</v>
      </c>
      <c r="E24" s="41" t="s">
        <v>23</v>
      </c>
      <c r="F24" s="41"/>
      <c r="G24" s="42">
        <v>6229.814</v>
      </c>
      <c r="H24" s="42">
        <f t="shared" si="0"/>
        <v>12459.628</v>
      </c>
      <c r="I24" s="42">
        <v>2000.425292</v>
      </c>
      <c r="J24" s="42">
        <f t="shared" si="1"/>
        <v>4000.850584</v>
      </c>
      <c r="K24" s="62">
        <v>0.321105139254559</v>
      </c>
      <c r="L24" s="63">
        <v>12021.83</v>
      </c>
      <c r="M24" s="63">
        <v>3196.3</v>
      </c>
      <c r="N24" s="63">
        <v>193</v>
      </c>
      <c r="O24" s="64">
        <f t="shared" si="2"/>
        <v>0.265874663008876</v>
      </c>
      <c r="P24" s="66">
        <f t="shared" si="3"/>
        <v>-437.798000000001</v>
      </c>
      <c r="Q24" s="66">
        <f t="shared" si="4"/>
        <v>-804.550584</v>
      </c>
      <c r="R24" s="79"/>
    </row>
    <row r="25" ht="16" customHeight="1" spans="1:18">
      <c r="A25" s="14">
        <v>22</v>
      </c>
      <c r="B25" s="14">
        <v>726</v>
      </c>
      <c r="C25" s="39" t="s">
        <v>50</v>
      </c>
      <c r="D25" s="40" t="s">
        <v>22</v>
      </c>
      <c r="E25" s="41" t="s">
        <v>51</v>
      </c>
      <c r="F25" s="41"/>
      <c r="G25" s="42">
        <v>10048.576875</v>
      </c>
      <c r="H25" s="42">
        <f t="shared" si="0"/>
        <v>20097.15375</v>
      </c>
      <c r="I25" s="42">
        <v>2773.0021155</v>
      </c>
      <c r="J25" s="42">
        <f t="shared" si="1"/>
        <v>5546.004231</v>
      </c>
      <c r="K25" s="62">
        <v>0.275959685634589</v>
      </c>
      <c r="L25" s="63">
        <v>19640.66</v>
      </c>
      <c r="M25" s="63">
        <v>5816.66</v>
      </c>
      <c r="N25" s="63">
        <v>260</v>
      </c>
      <c r="O25" s="64">
        <f t="shared" si="2"/>
        <v>0.296153998898204</v>
      </c>
      <c r="P25" s="66">
        <f t="shared" si="3"/>
        <v>-456.493750000001</v>
      </c>
      <c r="Q25" s="66">
        <f t="shared" si="4"/>
        <v>270.655769</v>
      </c>
      <c r="R25" s="79"/>
    </row>
    <row r="26" ht="16" customHeight="1" spans="1:18">
      <c r="A26" s="14">
        <v>23</v>
      </c>
      <c r="B26" s="14">
        <v>718</v>
      </c>
      <c r="C26" s="39" t="s">
        <v>52</v>
      </c>
      <c r="D26" s="40" t="s">
        <v>26</v>
      </c>
      <c r="E26" s="41" t="s">
        <v>27</v>
      </c>
      <c r="F26" s="41"/>
      <c r="G26" s="42">
        <v>4165.97675</v>
      </c>
      <c r="H26" s="42">
        <f t="shared" si="0"/>
        <v>8331.9535</v>
      </c>
      <c r="I26" s="42">
        <v>1024.788271</v>
      </c>
      <c r="J26" s="42">
        <f t="shared" si="1"/>
        <v>2049.576542</v>
      </c>
      <c r="K26" s="62">
        <v>0.2459899160503</v>
      </c>
      <c r="L26" s="63">
        <v>7451.01</v>
      </c>
      <c r="M26" s="63">
        <v>1113.48</v>
      </c>
      <c r="N26" s="63">
        <v>74</v>
      </c>
      <c r="O26" s="64">
        <f t="shared" si="2"/>
        <v>0.149440143014169</v>
      </c>
      <c r="P26" s="66">
        <f t="shared" si="3"/>
        <v>-880.943499999999</v>
      </c>
      <c r="Q26" s="66">
        <f t="shared" si="4"/>
        <v>-936.096542</v>
      </c>
      <c r="R26" s="79"/>
    </row>
    <row r="27" ht="16" customHeight="1" spans="1:18">
      <c r="A27" s="14">
        <v>24</v>
      </c>
      <c r="B27" s="14">
        <v>733</v>
      </c>
      <c r="C27" s="39" t="s">
        <v>53</v>
      </c>
      <c r="D27" s="40" t="s">
        <v>33</v>
      </c>
      <c r="E27" s="41" t="s">
        <v>27</v>
      </c>
      <c r="F27" s="41"/>
      <c r="G27" s="42">
        <v>5552.892</v>
      </c>
      <c r="H27" s="42">
        <f t="shared" si="0"/>
        <v>11105.784</v>
      </c>
      <c r="I27" s="42">
        <v>1684.06141455</v>
      </c>
      <c r="J27" s="42">
        <f t="shared" si="1"/>
        <v>3368.1228291</v>
      </c>
      <c r="K27" s="62">
        <v>0.303276457483776</v>
      </c>
      <c r="L27" s="63">
        <v>10079.94</v>
      </c>
      <c r="M27" s="63">
        <v>2309.94</v>
      </c>
      <c r="N27" s="63">
        <v>147</v>
      </c>
      <c r="O27" s="64">
        <f t="shared" si="2"/>
        <v>0.229162078345704</v>
      </c>
      <c r="P27" s="66">
        <f t="shared" si="3"/>
        <v>-1025.844</v>
      </c>
      <c r="Q27" s="66">
        <f t="shared" si="4"/>
        <v>-1058.1828291</v>
      </c>
      <c r="R27" s="79"/>
    </row>
    <row r="28" ht="16" customHeight="1" spans="1:18">
      <c r="A28" s="14">
        <v>25</v>
      </c>
      <c r="B28" s="14">
        <v>755</v>
      </c>
      <c r="C28" s="39" t="s">
        <v>54</v>
      </c>
      <c r="D28" s="40" t="s">
        <v>29</v>
      </c>
      <c r="E28" s="41" t="s">
        <v>27</v>
      </c>
      <c r="F28" s="41" t="s">
        <v>24</v>
      </c>
      <c r="G28" s="42">
        <v>2298.448</v>
      </c>
      <c r="H28" s="42">
        <f t="shared" si="0"/>
        <v>4596.896</v>
      </c>
      <c r="I28" s="42">
        <v>571.1576224</v>
      </c>
      <c r="J28" s="42">
        <f t="shared" si="1"/>
        <v>1142.3152448</v>
      </c>
      <c r="K28" s="62">
        <v>0.248497082553097</v>
      </c>
      <c r="L28" s="63">
        <v>3107.31</v>
      </c>
      <c r="M28" s="63">
        <v>784.98</v>
      </c>
      <c r="N28" s="63">
        <v>76</v>
      </c>
      <c r="O28" s="64">
        <f t="shared" si="2"/>
        <v>0.252623651969066</v>
      </c>
      <c r="P28" s="66">
        <f t="shared" si="3"/>
        <v>-1489.586</v>
      </c>
      <c r="Q28" s="66">
        <f t="shared" si="4"/>
        <v>-357.3352448</v>
      </c>
      <c r="R28" s="79"/>
    </row>
    <row r="29" ht="16" customHeight="1" spans="1:18">
      <c r="A29" s="14">
        <v>26</v>
      </c>
      <c r="B29" s="14">
        <v>740</v>
      </c>
      <c r="C29" s="39" t="s">
        <v>55</v>
      </c>
      <c r="D29" s="40" t="s">
        <v>33</v>
      </c>
      <c r="E29" s="41" t="s">
        <v>27</v>
      </c>
      <c r="F29" s="41"/>
      <c r="G29" s="42">
        <v>4788.476</v>
      </c>
      <c r="H29" s="42">
        <f t="shared" si="0"/>
        <v>9576.952</v>
      </c>
      <c r="I29" s="42">
        <v>1380.21079</v>
      </c>
      <c r="J29" s="42">
        <f t="shared" si="1"/>
        <v>2760.42158</v>
      </c>
      <c r="K29" s="62">
        <v>0.288235920990311</v>
      </c>
      <c r="L29" s="63">
        <v>7379.23</v>
      </c>
      <c r="M29" s="63">
        <v>2274.91</v>
      </c>
      <c r="N29" s="63">
        <v>127</v>
      </c>
      <c r="O29" s="64">
        <f t="shared" si="2"/>
        <v>0.308285552828683</v>
      </c>
      <c r="P29" s="66">
        <f t="shared" si="3"/>
        <v>-2197.722</v>
      </c>
      <c r="Q29" s="66">
        <f t="shared" si="4"/>
        <v>-485.51158</v>
      </c>
      <c r="R29" s="79"/>
    </row>
    <row r="30" ht="16" customHeight="1" spans="1:18">
      <c r="A30" s="14">
        <v>27</v>
      </c>
      <c r="B30" s="14">
        <v>712</v>
      </c>
      <c r="C30" s="39" t="s">
        <v>56</v>
      </c>
      <c r="D30" s="40" t="s">
        <v>33</v>
      </c>
      <c r="E30" s="41" t="s">
        <v>51</v>
      </c>
      <c r="F30" s="41" t="s">
        <v>24</v>
      </c>
      <c r="G30" s="42">
        <v>15714.1355</v>
      </c>
      <c r="H30" s="42">
        <f t="shared" si="0"/>
        <v>31428.271</v>
      </c>
      <c r="I30" s="42">
        <v>4767.77195545</v>
      </c>
      <c r="J30" s="42">
        <f t="shared" si="1"/>
        <v>9535.5439109</v>
      </c>
      <c r="K30" s="62">
        <v>0.30340657018326</v>
      </c>
      <c r="L30" s="63">
        <v>28602.78</v>
      </c>
      <c r="M30" s="63">
        <v>9604.43</v>
      </c>
      <c r="N30" s="63">
        <v>401</v>
      </c>
      <c r="O30" s="64">
        <f t="shared" si="2"/>
        <v>0.335786591373286</v>
      </c>
      <c r="P30" s="66">
        <f t="shared" si="3"/>
        <v>-2825.491</v>
      </c>
      <c r="Q30" s="66">
        <f t="shared" si="4"/>
        <v>68.8860891000004</v>
      </c>
      <c r="R30" s="79"/>
    </row>
    <row r="31" ht="16" customHeight="1" spans="1:18">
      <c r="A31" s="14">
        <v>28</v>
      </c>
      <c r="B31" s="14">
        <v>744</v>
      </c>
      <c r="C31" s="39" t="s">
        <v>57</v>
      </c>
      <c r="D31" s="40" t="s">
        <v>26</v>
      </c>
      <c r="E31" s="41" t="s">
        <v>23</v>
      </c>
      <c r="F31" s="41" t="s">
        <v>24</v>
      </c>
      <c r="G31" s="42">
        <v>9238.374375</v>
      </c>
      <c r="H31" s="42">
        <f t="shared" si="0"/>
        <v>18476.74875</v>
      </c>
      <c r="I31" s="42">
        <v>2082.468012375</v>
      </c>
      <c r="J31" s="42">
        <f t="shared" si="1"/>
        <v>4164.93602475</v>
      </c>
      <c r="K31" s="62">
        <v>0.225414984048533</v>
      </c>
      <c r="L31" s="63">
        <v>14417.27</v>
      </c>
      <c r="M31" s="63">
        <v>3674.44</v>
      </c>
      <c r="N31" s="63">
        <v>248</v>
      </c>
      <c r="O31" s="64">
        <f t="shared" si="2"/>
        <v>0.254863784891314</v>
      </c>
      <c r="P31" s="66">
        <f t="shared" si="3"/>
        <v>-4059.47875</v>
      </c>
      <c r="Q31" s="66">
        <f t="shared" si="4"/>
        <v>-490.49602475</v>
      </c>
      <c r="R31" s="79"/>
    </row>
    <row r="32" s="18" customFormat="1" ht="16" customHeight="1" spans="1:19">
      <c r="A32" s="43">
        <v>29</v>
      </c>
      <c r="B32" s="43">
        <v>750</v>
      </c>
      <c r="C32" s="44" t="s">
        <v>58</v>
      </c>
      <c r="D32" s="45" t="s">
        <v>33</v>
      </c>
      <c r="E32" s="46" t="s">
        <v>51</v>
      </c>
      <c r="F32" s="46"/>
      <c r="G32" s="47">
        <v>16698.56825</v>
      </c>
      <c r="H32" s="47">
        <f t="shared" si="0"/>
        <v>33397.1365</v>
      </c>
      <c r="I32" s="47">
        <v>5341.4795447</v>
      </c>
      <c r="J32" s="47">
        <f t="shared" si="1"/>
        <v>10682.9590894</v>
      </c>
      <c r="K32" s="67">
        <v>0.319876498675268</v>
      </c>
      <c r="L32" s="68">
        <v>26906.83</v>
      </c>
      <c r="M32" s="68">
        <v>8077.97</v>
      </c>
      <c r="N32" s="68">
        <v>328</v>
      </c>
      <c r="O32" s="69">
        <f t="shared" si="2"/>
        <v>0.300220055651297</v>
      </c>
      <c r="P32" s="70">
        <f t="shared" si="3"/>
        <v>-6490.3065</v>
      </c>
      <c r="Q32" s="70">
        <f t="shared" si="4"/>
        <v>-2604.9890894</v>
      </c>
      <c r="R32" s="80"/>
      <c r="S32" s="81" t="s">
        <v>59</v>
      </c>
    </row>
    <row r="33" s="18" customFormat="1" ht="16" customHeight="1" spans="1:19">
      <c r="A33" s="43">
        <v>30</v>
      </c>
      <c r="B33" s="43">
        <v>742</v>
      </c>
      <c r="C33" s="44" t="s">
        <v>60</v>
      </c>
      <c r="D33" s="45" t="s">
        <v>26</v>
      </c>
      <c r="E33" s="46" t="s">
        <v>51</v>
      </c>
      <c r="F33" s="46"/>
      <c r="G33" s="47">
        <v>12117.13875</v>
      </c>
      <c r="H33" s="47">
        <f t="shared" si="0"/>
        <v>24234.2775</v>
      </c>
      <c r="I33" s="47">
        <v>2759.359913</v>
      </c>
      <c r="J33" s="47">
        <f t="shared" si="1"/>
        <v>5518.719826</v>
      </c>
      <c r="K33" s="67">
        <v>0.227723720090273</v>
      </c>
      <c r="L33" s="68">
        <v>21314.8</v>
      </c>
      <c r="M33" s="68">
        <v>5904.06</v>
      </c>
      <c r="N33" s="68">
        <v>180</v>
      </c>
      <c r="O33" s="69">
        <f t="shared" si="2"/>
        <v>0.276993450560174</v>
      </c>
      <c r="P33" s="70">
        <f t="shared" si="3"/>
        <v>-2919.4775</v>
      </c>
      <c r="Q33" s="70">
        <f t="shared" si="4"/>
        <v>385.340174000001</v>
      </c>
      <c r="R33" s="80"/>
      <c r="S33" s="81" t="s">
        <v>59</v>
      </c>
    </row>
    <row r="34" s="19" customFormat="1" customHeight="1" spans="1:18">
      <c r="A34" s="48" t="s">
        <v>61</v>
      </c>
      <c r="B34" s="49"/>
      <c r="C34" s="49"/>
      <c r="D34" s="49"/>
      <c r="E34" s="49"/>
      <c r="F34" s="50"/>
      <c r="G34" s="51">
        <f>SUM(G4:G33)</f>
        <v>190981.96525</v>
      </c>
      <c r="H34" s="51">
        <f>SUM(H4:H33)</f>
        <v>381963.9305</v>
      </c>
      <c r="I34" s="51">
        <f>SUM(I4:I33)</f>
        <v>52812.911630625</v>
      </c>
      <c r="J34" s="51">
        <f>SUM(J4:J33)</f>
        <v>105625.82326125</v>
      </c>
      <c r="K34" s="71">
        <f>I34/G34</f>
        <v>0.27653350179684</v>
      </c>
      <c r="L34" s="72">
        <f>SUM(L4:L33)</f>
        <v>409318.19</v>
      </c>
      <c r="M34" s="72">
        <f>SUM(M4:M33)</f>
        <v>110977.94</v>
      </c>
      <c r="N34" s="72">
        <f>SUM(N4:N33)</f>
        <v>5618</v>
      </c>
      <c r="O34" s="73">
        <f t="shared" si="2"/>
        <v>0.271128776368331</v>
      </c>
      <c r="P34" s="74">
        <f t="shared" si="3"/>
        <v>27354.2595</v>
      </c>
      <c r="Q34" s="74">
        <f t="shared" si="4"/>
        <v>5352.11673875</v>
      </c>
      <c r="R34" s="82">
        <v>1786.43</v>
      </c>
    </row>
    <row r="35" customHeight="1" spans="6:6">
      <c r="F35" s="52"/>
    </row>
  </sheetData>
  <sortState ref="A3:R35">
    <sortCondition ref="P3" descending="1"/>
  </sortState>
  <mergeCells count="12">
    <mergeCell ref="A1:R1"/>
    <mergeCell ref="G2:K2"/>
    <mergeCell ref="L2:O2"/>
    <mergeCell ref="P2:Q2"/>
    <mergeCell ref="A34:F34"/>
    <mergeCell ref="A2:A3"/>
    <mergeCell ref="B2:B3"/>
    <mergeCell ref="C2:C3"/>
    <mergeCell ref="D2:D3"/>
    <mergeCell ref="E2:E3"/>
    <mergeCell ref="F2:F3"/>
    <mergeCell ref="R2:R3"/>
  </mergeCells>
  <pageMargins left="0.196527777777778" right="0.0388888888888889" top="0.15625" bottom="0.118055555555556" header="0.118055555555556" footer="0.077777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3" sqref="D3"/>
    </sheetView>
  </sheetViews>
  <sheetFormatPr defaultColWidth="9" defaultRowHeight="28" customHeight="1" outlineLevelRow="7" outlineLevelCol="7"/>
  <cols>
    <col min="3" max="3" width="12.75" customWidth="1"/>
    <col min="4" max="4" width="14" customWidth="1"/>
    <col min="5" max="5" width="12.25" style="3" customWidth="1"/>
    <col min="6" max="6" width="11.75" style="4" customWidth="1"/>
    <col min="7" max="7" width="14.625" customWidth="1"/>
    <col min="8" max="8" width="12.375" customWidth="1"/>
  </cols>
  <sheetData>
    <row r="1" customHeight="1" spans="1:8">
      <c r="A1" s="5" t="s">
        <v>62</v>
      </c>
      <c r="B1" s="5"/>
      <c r="C1" s="5"/>
      <c r="D1" s="5"/>
      <c r="E1" s="6"/>
      <c r="F1" s="7"/>
      <c r="G1" s="8"/>
      <c r="H1" s="5"/>
    </row>
    <row r="2" customHeight="1" spans="1:8">
      <c r="A2" s="9" t="s">
        <v>1</v>
      </c>
      <c r="B2" s="9" t="s">
        <v>4</v>
      </c>
      <c r="C2" s="9" t="s">
        <v>63</v>
      </c>
      <c r="D2" s="10" t="s">
        <v>64</v>
      </c>
      <c r="E2" s="10" t="s">
        <v>65</v>
      </c>
      <c r="F2" s="11" t="s">
        <v>66</v>
      </c>
      <c r="G2" s="12" t="s">
        <v>67</v>
      </c>
      <c r="H2" s="9" t="s">
        <v>68</v>
      </c>
    </row>
    <row r="3" customHeight="1" spans="1:8">
      <c r="A3" s="13">
        <v>1</v>
      </c>
      <c r="B3" s="14" t="s">
        <v>69</v>
      </c>
      <c r="C3" s="14" t="s">
        <v>70</v>
      </c>
      <c r="D3" s="13">
        <v>9</v>
      </c>
      <c r="E3" s="15">
        <v>7</v>
      </c>
      <c r="F3" s="16">
        <f t="shared" ref="F3:F8" si="0">E3/D3</f>
        <v>0.777777777777778</v>
      </c>
      <c r="G3" s="17">
        <f>E3*2</f>
        <v>14</v>
      </c>
      <c r="H3" s="13"/>
    </row>
    <row r="4" customHeight="1" spans="1:8">
      <c r="A4" s="13">
        <v>2</v>
      </c>
      <c r="B4" s="14" t="s">
        <v>71</v>
      </c>
      <c r="C4" s="14" t="s">
        <v>72</v>
      </c>
      <c r="D4" s="13">
        <v>7</v>
      </c>
      <c r="E4" s="15">
        <v>3</v>
      </c>
      <c r="F4" s="16">
        <f t="shared" si="0"/>
        <v>0.428571428571429</v>
      </c>
      <c r="G4" s="17">
        <f>E4*2</f>
        <v>6</v>
      </c>
      <c r="H4" s="13"/>
    </row>
    <row r="5" customHeight="1" spans="1:8">
      <c r="A5" s="13">
        <v>3</v>
      </c>
      <c r="B5" s="14" t="s">
        <v>73</v>
      </c>
      <c r="C5" s="14" t="s">
        <v>74</v>
      </c>
      <c r="D5" s="13">
        <v>8</v>
      </c>
      <c r="E5" s="15">
        <v>4</v>
      </c>
      <c r="F5" s="16">
        <f t="shared" si="0"/>
        <v>0.5</v>
      </c>
      <c r="G5" s="17">
        <f>E5*2</f>
        <v>8</v>
      </c>
      <c r="H5" s="13"/>
    </row>
    <row r="6" customHeight="1" spans="1:8">
      <c r="A6" s="13">
        <v>4</v>
      </c>
      <c r="B6" s="14" t="s">
        <v>36</v>
      </c>
      <c r="C6" s="14" t="s">
        <v>75</v>
      </c>
      <c r="D6" s="13">
        <v>3</v>
      </c>
      <c r="E6" s="15">
        <v>2</v>
      </c>
      <c r="F6" s="16">
        <f t="shared" si="0"/>
        <v>0.666666666666667</v>
      </c>
      <c r="G6" s="17">
        <f>E6*2</f>
        <v>4</v>
      </c>
      <c r="H6" s="13"/>
    </row>
    <row r="7" customHeight="1" spans="1:8">
      <c r="A7" s="13">
        <v>5</v>
      </c>
      <c r="B7" s="14" t="s">
        <v>29</v>
      </c>
      <c r="C7" s="14" t="s">
        <v>76</v>
      </c>
      <c r="D7" s="13">
        <v>3</v>
      </c>
      <c r="E7" s="15">
        <v>2</v>
      </c>
      <c r="F7" s="16">
        <f t="shared" si="0"/>
        <v>0.666666666666667</v>
      </c>
      <c r="G7" s="17">
        <f>E7*2</f>
        <v>4</v>
      </c>
      <c r="H7" s="13"/>
    </row>
    <row r="8" customHeight="1" spans="1:8">
      <c r="A8" s="5" t="s">
        <v>77</v>
      </c>
      <c r="B8" s="5"/>
      <c r="C8" s="5"/>
      <c r="D8" s="5">
        <f>SUM(D3:D7)</f>
        <v>30</v>
      </c>
      <c r="E8" s="6">
        <f>SUM(E3:E7)</f>
        <v>18</v>
      </c>
      <c r="F8" s="16">
        <f t="shared" si="0"/>
        <v>0.6</v>
      </c>
      <c r="G8" s="8">
        <f>SUM(G3:G7)</f>
        <v>36</v>
      </c>
      <c r="H8" s="13"/>
    </row>
  </sheetData>
  <mergeCells count="2">
    <mergeCell ref="A1:H1"/>
    <mergeCell ref="A8:C8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B7" sqref="B7"/>
    </sheetView>
  </sheetViews>
  <sheetFormatPr defaultColWidth="9" defaultRowHeight="13.5" outlineLevelRow="7" outlineLevelCol="2"/>
  <cols>
    <col min="1" max="1" width="9" customWidth="1"/>
    <col min="2" max="2" width="13.875" customWidth="1"/>
    <col min="3" max="3" width="17.25" customWidth="1"/>
  </cols>
  <sheetData>
    <row r="1" ht="21" customHeight="1" spans="1:3">
      <c r="A1" s="1" t="s">
        <v>78</v>
      </c>
      <c r="B1" s="1"/>
      <c r="C1" s="1"/>
    </row>
    <row r="2" spans="1:3">
      <c r="A2" s="2" t="s">
        <v>79</v>
      </c>
      <c r="B2" s="2" t="s">
        <v>80</v>
      </c>
      <c r="C2" s="2" t="s">
        <v>81</v>
      </c>
    </row>
    <row r="3" ht="19" customHeight="1" spans="1:3">
      <c r="A3" s="2">
        <v>4117</v>
      </c>
      <c r="B3" s="2" t="s">
        <v>82</v>
      </c>
      <c r="C3" s="2">
        <v>74</v>
      </c>
    </row>
    <row r="4" spans="1:3">
      <c r="A4" s="2">
        <v>4143</v>
      </c>
      <c r="B4" s="2" t="s">
        <v>83</v>
      </c>
      <c r="C4" s="2">
        <v>74</v>
      </c>
    </row>
    <row r="5" ht="21" customHeight="1" spans="1:3">
      <c r="A5" s="2">
        <v>11504</v>
      </c>
      <c r="B5" s="2" t="s">
        <v>84</v>
      </c>
      <c r="C5" s="2">
        <v>36.99</v>
      </c>
    </row>
    <row r="6" spans="1:3">
      <c r="A6" s="2">
        <v>11876</v>
      </c>
      <c r="B6" s="2" t="s">
        <v>85</v>
      </c>
      <c r="C6" s="2">
        <v>36.9</v>
      </c>
    </row>
    <row r="7" spans="1:3">
      <c r="A7" s="2"/>
      <c r="B7" s="2"/>
      <c r="C7" s="2" t="s">
        <v>86</v>
      </c>
    </row>
    <row r="8" spans="1:3">
      <c r="A8" s="2"/>
      <c r="B8" s="2"/>
      <c r="C8" s="2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6.30-7.1考核数据</vt:lpstr>
      <vt:lpstr>片区奖罚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代代</cp:lastModifiedBy>
  <dcterms:created xsi:type="dcterms:W3CDTF">2018-06-28T04:34:00Z</dcterms:created>
  <dcterms:modified xsi:type="dcterms:W3CDTF">2018-07-24T11:26:17Z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