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<sst xmlns="http://schemas.openxmlformats.org/spreadsheetml/2006/main" count="20">
  <si>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</si>
  <si>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</si>
  <si>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</si>
  <si>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</si>
  <si>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</si>
  <si>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</si>
  <si>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</si>
  <si>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</si>
  <si>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</si>
  <si>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</si>
  <si>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</si>
  <si>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</si>
  <si>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</si>
  <si>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</si>
  <si>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大源北街店</t>
  </si>
  <si>
    <t>东南片区</t>
  </si>
  <si>
    <t>黄芪破壁饮片</t>
  </si>
  <si>
    <t>碳酸钙D3咀嚼片Ⅱ(钙尔奇D300)</t>
  </si>
  <si>
    <t>云南白药牙膏</t>
  </si>
  <si>
    <t>天然维生素E软胶囊（养生堂）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</si>
</sst>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9" fontId="4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13" sqref="D13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737</v>
      </c>
      <c r="C3" s="4" t="s">
        <v>14</v>
      </c>
      <c r="D3" s="4" t="s">
        <v>15</v>
      </c>
      <c r="E3" s="5">
        <v>124620</v>
      </c>
      <c r="F3" s="6" t="s">
        <v>16</v>
      </c>
      <c r="G3" s="4" t="str">
        <f>VLOOKUP(E3,[1]分类定位明细!$A$2:$C$10223,3,FALSE)</f>
        <v>2g*20袋</v>
      </c>
      <c r="H3" s="4" t="str">
        <f>VLOOKUP(E3,[1]分类定位明细!$A$2:$D$10223,4,FALSE)</f>
        <v>中山市中智药业集团有限公司</v>
      </c>
      <c r="I3" s="4">
        <v>3</v>
      </c>
      <c r="J3" s="4">
        <f>VLOOKUP(E3,[2]Sheet1!$B$2:$F$244,5,FALSE)</f>
        <v>68</v>
      </c>
      <c r="K3" s="10">
        <v>36</v>
      </c>
      <c r="L3" s="11">
        <v>0.53</v>
      </c>
      <c r="M3" s="12"/>
    </row>
    <row r="4" spans="1:13">
      <c r="A4" s="4"/>
      <c r="B4" s="4">
        <v>737</v>
      </c>
      <c r="C4" s="4" t="s">
        <v>14</v>
      </c>
      <c r="D4" s="4" t="s">
        <v>15</v>
      </c>
      <c r="E4" s="7">
        <v>10970</v>
      </c>
      <c r="F4" s="7" t="s">
        <v>17</v>
      </c>
      <c r="G4" s="4" t="str">
        <f>VLOOKUP(E4,[1]分类定位明细!$A$2:$C$10223,3,FALSE)</f>
        <v>300mgx60片</v>
      </c>
      <c r="H4" s="4" t="str">
        <f>VLOOKUP(E4,[1]分类定位明细!$A$2:$D$10223,4,FALSE)</f>
        <v>惠氏制药有限公司</v>
      </c>
      <c r="I4" s="4">
        <v>3</v>
      </c>
      <c r="J4" s="4">
        <f>VLOOKUP(E4,[2]Sheet1!$B$2:$F$244,5,FALSE)</f>
        <v>40</v>
      </c>
      <c r="K4" s="4">
        <f>VLOOKUP(E4,[2]Sheet1!$B$2:$I$244,8,FALSE)</f>
        <v>34.4</v>
      </c>
      <c r="L4" s="13">
        <f t="shared" ref="L4:L6" si="0">K4/J4</f>
        <v>0.86</v>
      </c>
      <c r="M4" s="12"/>
    </row>
    <row r="5" spans="1:13">
      <c r="A5" s="4"/>
      <c r="B5" s="4">
        <v>737</v>
      </c>
      <c r="C5" s="4" t="s">
        <v>14</v>
      </c>
      <c r="D5" s="4" t="s">
        <v>15</v>
      </c>
      <c r="E5" s="7">
        <v>96832</v>
      </c>
      <c r="F5" s="7" t="s">
        <v>18</v>
      </c>
      <c r="G5" s="4" t="str">
        <f>VLOOKUP(E5,[1]分类定位明细!$A$2:$C$10223,3,FALSE)</f>
        <v>180g(留兰香型)</v>
      </c>
      <c r="H5" s="4" t="str">
        <f>VLOOKUP(E5,[1]分类定位明细!$A$2:$D$10223,4,FALSE)</f>
        <v>云南白药集团股份有限公司</v>
      </c>
      <c r="I5" s="4">
        <v>4</v>
      </c>
      <c r="J5" s="4">
        <f>VLOOKUP(E5,[2]Sheet1!$B$2:$F$244,5,FALSE)</f>
        <v>26.5</v>
      </c>
      <c r="K5" s="4">
        <f>VLOOKUP(E5,[2]Sheet1!$B$2:$I$244,8,FALSE)</f>
        <v>24.7</v>
      </c>
      <c r="L5" s="13">
        <f t="shared" si="0"/>
        <v>0.932075471698113</v>
      </c>
      <c r="M5" s="12"/>
    </row>
    <row r="6" spans="1:13">
      <c r="A6" s="4"/>
      <c r="B6" s="4">
        <v>737</v>
      </c>
      <c r="C6" s="4" t="s">
        <v>14</v>
      </c>
      <c r="D6" s="4" t="s">
        <v>15</v>
      </c>
      <c r="E6" s="8">
        <v>138325</v>
      </c>
      <c r="F6" s="6" t="s">
        <v>19</v>
      </c>
      <c r="G6" s="4" t="str">
        <f>VLOOKUP(E6,[1]分类定位明细!$A$2:$C$10223,3,FALSE)</f>
        <v>50g（250mgx200粒）</v>
      </c>
      <c r="H6" s="4" t="str">
        <f>VLOOKUP(E6,[1]分类定位明细!$A$2:$D$10223,4,FALSE)</f>
        <v>海南养生堂药业有限公司</v>
      </c>
      <c r="I6" s="4">
        <v>1</v>
      </c>
      <c r="J6" s="4">
        <f>VLOOKUP(E6,[2]Sheet1!$B$2:$F$244,5,FALSE)</f>
        <v>168</v>
      </c>
      <c r="K6" s="4">
        <f>VLOOKUP(E6,[2]Sheet1!$B$2:$I$244,8,FALSE)</f>
        <v>88.9</v>
      </c>
      <c r="L6" s="13">
        <f t="shared" si="0"/>
        <v>0.529166666666667</v>
      </c>
      <c r="M6" s="12"/>
    </row>
    <row r="7" spans="1:13">
      <c r="A7" s="4"/>
      <c r="B7" s="4"/>
      <c r="C7" s="4"/>
      <c r="D7" s="4"/>
      <c r="E7" s="9"/>
      <c r="F7" s="9"/>
      <c r="G7" s="10"/>
      <c r="H7" s="10"/>
      <c r="I7" s="10"/>
      <c r="J7" s="10"/>
      <c r="K7" s="10"/>
      <c r="L7" s="14"/>
      <c r="M7" s="15"/>
    </row>
    <row r="8" spans="1:13">
      <c r="A8" s="4"/>
      <c r="B8" s="4"/>
      <c r="C8" s="4"/>
      <c r="D8" s="4"/>
      <c r="E8" s="9"/>
      <c r="F8" s="9"/>
      <c r="G8" s="10"/>
      <c r="H8" s="10"/>
      <c r="I8" s="10"/>
      <c r="J8" s="10"/>
      <c r="K8" s="10"/>
      <c r="L8" s="14"/>
      <c r="M8" s="15"/>
    </row>
    <row r="9" spans="1:13">
      <c r="A9" s="4"/>
      <c r="B9" s="4"/>
      <c r="C9" s="4"/>
      <c r="D9" s="4"/>
      <c r="E9" s="9"/>
      <c r="F9" s="9"/>
      <c r="G9" s="10"/>
      <c r="H9" s="10"/>
      <c r="I9" s="10"/>
      <c r="J9" s="10"/>
      <c r="K9" s="10"/>
      <c r="L9" s="14"/>
      <c r="M9" s="15"/>
    </row>
  </sheetData>
  <mergeCells count="1">
    <mergeCell ref="A1:L1"/>
  </mergeCells>
  <conditionalFormatting sqref="E3">
    <cfRule type="duplicateValues" dxfId="0" priority="4"/>
  </conditionalFormatting>
  <conditionalFormatting sqref="E4">
    <cfRule type="duplicateValues" dxfId="0" priority="3"/>
  </conditionalFormatting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:E9">
    <cfRule type="duplicateValues" dxfId="0" priority="16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2018-07-13T10:34:08Z</dcterms:created>
  <dcterms:modified xsi:type="dcterms:W3CDTF">2018-07-19T03:40:28Z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