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7920" firstSheet="2" activeTab="2"/>
  </bookViews>
  <sheets>
    <sheet name="雅漾" sheetId="3" state="hidden" r:id="rId1"/>
    <sheet name="雅漾订货总单" sheetId="4" state="hidden" r:id="rId2"/>
    <sheet name="雅漾以此为准开货计划" sheetId="5" r:id="rId3"/>
  </sheets>
  <externalReferences>
    <externalReference r:id="rId4"/>
  </externalReferences>
  <definedNames>
    <definedName name="_xlnm._FilterDatabase" localSheetId="1" hidden="1">雅漾订货总单!$A$2:$H$31</definedName>
    <definedName name="_xlnm._FilterDatabase" localSheetId="0" hidden="1">雅漾!$A$1:$H$30</definedName>
  </definedNames>
  <calcPr calcId="144525" concurrentCalc="0"/>
</workbook>
</file>

<file path=xl/sharedStrings.xml><?xml version="1.0" encoding="utf-8"?>
<sst xmlns="http://schemas.openxmlformats.org/spreadsheetml/2006/main" count="104">
  <si>
    <t>雅漾品种目录</t>
  </si>
  <si>
    <t>门店：旗舰店 要货人：程帆 门店ID：307</t>
  </si>
  <si>
    <t>门店：北东街店要货人：*向海英门店ID：517</t>
  </si>
  <si>
    <t>门店：华油店 要货人：周燕 门店ID：578</t>
  </si>
  <si>
    <t>门店：浆洗街要货人：莫晓菊 门店ID：337</t>
  </si>
  <si>
    <t>门店：劼人路要货人：马雪门店ID：4311</t>
  </si>
  <si>
    <t>门店：静明路要货人：马雪门店ID：4311</t>
  </si>
  <si>
    <t>门店：科华店 要货人：黄玲门店ID：744</t>
  </si>
  <si>
    <t>门店：郫县东大街 要货人：李甜甜  门店ID：572</t>
  </si>
  <si>
    <t>门店：人中店 要货人：易金莉 门店ID：349</t>
  </si>
  <si>
    <t>门店：双林店 要货人：梅茜 门店ID：355</t>
  </si>
  <si>
    <t>门店：马超东路店        要货人：郑万利          门店ID：709</t>
  </si>
  <si>
    <t>门店：土龙路 要货人：刘新     门店ID：379</t>
  </si>
  <si>
    <t>门店：枣子巷 要货人：郭祥 门店ID：359</t>
  </si>
  <si>
    <t>门店：光华店要货人：魏津 门店ID：343</t>
  </si>
  <si>
    <t>浣花滨河店  要货人：肖瑶  门店ID  570</t>
  </si>
  <si>
    <t>门店：金沙店要货人：周莉 门店ID：745</t>
  </si>
  <si>
    <t>门店聚萃店 要货人：李海燕 门店ID：752</t>
  </si>
  <si>
    <t>门店：西部店要货人：周娟门店ID：311</t>
  </si>
  <si>
    <t>门店：清江2店 要货人：陈春花 门店ID：347</t>
  </si>
  <si>
    <t>门店：交大三店 要货人：代志斌 门店ID：726</t>
  </si>
  <si>
    <t>门店：顺和 要货人：江月红  门店ID：513</t>
  </si>
  <si>
    <t>门店：成汉要货人：吴伟利 门店ID：750</t>
  </si>
  <si>
    <t>门店：观音桥要货人：王美 门店ID：724</t>
  </si>
  <si>
    <t>门店：府城店要货人：贾兰 门店ID：541</t>
  </si>
  <si>
    <t>门店：要货人：张建新乐中街门店ID：387</t>
  </si>
  <si>
    <t>门店：榕声店 要货人：曾佳丽门店ID：546</t>
  </si>
  <si>
    <t>门店：龙潭西路 要货人：张杰 门店ID：545</t>
  </si>
  <si>
    <t>门店：华泰店要货人：毛静静门店ID：712</t>
  </si>
  <si>
    <t>门店：万科店 要货人：杨琴 门店ID：707</t>
  </si>
  <si>
    <t>门店：水杉街店 要货人：胡光宾 门店ID：598</t>
  </si>
  <si>
    <t>门店：温江江安路店   要货人：王馨     门店ID：  101453</t>
  </si>
  <si>
    <t xml:space="preserve">货品ID </t>
  </si>
  <si>
    <t>系列小计</t>
  </si>
  <si>
    <t>规格</t>
  </si>
  <si>
    <t>零售价</t>
  </si>
  <si>
    <t>要货总金额</t>
  </si>
  <si>
    <t>要货数量</t>
  </si>
  <si>
    <t>开货数量</t>
  </si>
  <si>
    <t>雅漾舒护活泉喷雾</t>
  </si>
  <si>
    <t>150ML</t>
  </si>
  <si>
    <t>125.00</t>
  </si>
  <si>
    <t>300ML</t>
  </si>
  <si>
    <t>雅漾清透美白精华乳</t>
  </si>
  <si>
    <t>50ML</t>
  </si>
  <si>
    <t>360.00</t>
  </si>
  <si>
    <t>雅漾清透美白乳</t>
  </si>
  <si>
    <t>280.00</t>
  </si>
  <si>
    <t>雅漾舒缓保湿面膜</t>
  </si>
  <si>
    <t>50ml</t>
  </si>
  <si>
    <t>238.00</t>
  </si>
  <si>
    <t>雅漾舒护眼霜</t>
  </si>
  <si>
    <t>10ML</t>
  </si>
  <si>
    <t>215.00</t>
  </si>
  <si>
    <t>雅漾活泉恒润清爽保湿乳</t>
  </si>
  <si>
    <t>40ML</t>
  </si>
  <si>
    <t>228.00</t>
  </si>
  <si>
    <t>雅漾三重修护特润霜</t>
  </si>
  <si>
    <t>200ml</t>
  </si>
  <si>
    <t>雅漾修颜抚纹眼霜</t>
  </si>
  <si>
    <t>15ML</t>
  </si>
  <si>
    <t>328.00</t>
  </si>
  <si>
    <t>雅漾净润清爽卸妆水</t>
  </si>
  <si>
    <t>400ml</t>
  </si>
  <si>
    <t>268.00</t>
  </si>
  <si>
    <t>雅漾活泉修护洁面乳</t>
  </si>
  <si>
    <t>220.00</t>
  </si>
  <si>
    <t>雅漾修护舒缓保湿霜</t>
  </si>
  <si>
    <t>272.00</t>
  </si>
  <si>
    <t>雅漾日间隔离乳PA+++</t>
  </si>
  <si>
    <t>258.00</t>
  </si>
  <si>
    <t>雅漾净柔洁面摩丝</t>
  </si>
  <si>
    <t>150ml</t>
  </si>
  <si>
    <t>218.00</t>
  </si>
  <si>
    <t>雅漾舒润净颜卸妆水</t>
  </si>
  <si>
    <t>雅漾恒润保湿水</t>
  </si>
  <si>
    <t>252.00</t>
  </si>
  <si>
    <t>雅漾活泉恒润保湿精华乳</t>
  </si>
  <si>
    <t>30ml</t>
  </si>
  <si>
    <t>248.00</t>
  </si>
  <si>
    <t>雅漾基平衡洁肤凝胶</t>
  </si>
  <si>
    <t>125ML</t>
  </si>
  <si>
    <t>165.00</t>
  </si>
  <si>
    <t>雅漾净柔爽肤水</t>
  </si>
  <si>
    <t>雅漾舒润柔肤水</t>
  </si>
  <si>
    <t>200ML</t>
  </si>
  <si>
    <t>195.00</t>
  </si>
  <si>
    <t>雅漾活泉恒润滋养保湿霜</t>
  </si>
  <si>
    <t>雅漾敏感肌保湿三步方案</t>
  </si>
  <si>
    <t>50ml+100ml+15ml（舒护活泉喷雾+恒润保湿水+活泉恒润清爽保湿乳）</t>
  </si>
  <si>
    <t>雅漾清爽倍护无香料盈润防晒霜SPF50+ PA+++</t>
  </si>
  <si>
    <t>270.00</t>
  </si>
  <si>
    <t>雅漾清爽倍护便携防晒乳SPF50+ PA+++</t>
  </si>
  <si>
    <t>30ML</t>
  </si>
  <si>
    <t>雅漾舒缓特护免洗洁面乳</t>
  </si>
  <si>
    <t>雅漾舒缓特护保湿霜</t>
  </si>
  <si>
    <t>雅漾舒缓特护保湿乳</t>
  </si>
  <si>
    <t>合计</t>
  </si>
  <si>
    <t>雅漾舒缓特护洁面乳</t>
  </si>
  <si>
    <t>295.00</t>
  </si>
  <si>
    <t>已换为174530</t>
  </si>
  <si>
    <t>雅漾舒缓特护面霜</t>
  </si>
  <si>
    <t>已换为174531</t>
  </si>
  <si>
    <t>开货金额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</si>
</sst>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color rgb="FFC00000"/>
      <name val="宋体"/>
      <charset val="134"/>
    </font>
    <font>
      <sz val="14"/>
      <name val="宋体"/>
      <charset val="134"/>
    </font>
    <font>
      <sz val="14"/>
      <name val="新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S Sans Serif"/>
      <charset val="0"/>
    </font>
    <font>
      <sz val="10"/>
      <name val="MS Sans Serif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6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8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Normal_Distributor monthly report template" xfId="51"/>
    <cellStyle name="常规_薇姿订货单11.18" xfId="52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71;&#33328;&#24215;&#38597;&#28478;&#35746;&#36135;&#34920;xlsx-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雅漾"/>
    </sheetNames>
    <sheetDataSet>
      <sheetData sheetId="0">
        <row r="1">
          <cell r="A1" t="str">
            <v>雅漾品种目录</v>
          </cell>
        </row>
        <row r="1">
          <cell r="E1" t="str">
            <v>门店：旗舰店 要货人：程帆 门店ID：307</v>
          </cell>
        </row>
        <row r="2">
          <cell r="A2" t="str">
            <v>货品ID </v>
          </cell>
          <cell r="B2" t="str">
            <v>系列小计</v>
          </cell>
          <cell r="C2" t="str">
            <v>规格</v>
          </cell>
          <cell r="D2" t="str">
            <v>零售价</v>
          </cell>
          <cell r="E2" t="str">
            <v>要货数量</v>
          </cell>
        </row>
        <row r="3">
          <cell r="A3">
            <v>167442</v>
          </cell>
          <cell r="B3" t="str">
            <v>雅漾舒护活泉喷雾</v>
          </cell>
          <cell r="C3" t="str">
            <v>150ML</v>
          </cell>
          <cell r="D3" t="str">
            <v>125.00</v>
          </cell>
          <cell r="E3">
            <v>10</v>
          </cell>
        </row>
        <row r="4">
          <cell r="A4">
            <v>167456</v>
          </cell>
          <cell r="B4" t="str">
            <v>雅漾舒护活泉喷雾</v>
          </cell>
          <cell r="C4" t="str">
            <v>300ML</v>
          </cell>
          <cell r="D4">
            <v>186</v>
          </cell>
          <cell r="E4">
            <v>30</v>
          </cell>
        </row>
        <row r="5">
          <cell r="A5">
            <v>167441</v>
          </cell>
          <cell r="B5" t="str">
            <v>雅漾舒缓特护洁面乳</v>
          </cell>
          <cell r="C5" t="str">
            <v>200ML</v>
          </cell>
          <cell r="D5" t="str">
            <v>295.00</v>
          </cell>
        </row>
        <row r="6">
          <cell r="A6">
            <v>111870</v>
          </cell>
          <cell r="B6" t="str">
            <v>雅漾舒缓特护面霜</v>
          </cell>
          <cell r="C6" t="str">
            <v>50ML</v>
          </cell>
          <cell r="D6" t="str">
            <v>272.00</v>
          </cell>
        </row>
        <row r="7">
          <cell r="A7">
            <v>157623</v>
          </cell>
          <cell r="B7" t="str">
            <v>雅漾清透美白精华乳</v>
          </cell>
          <cell r="C7" t="str">
            <v>50ML</v>
          </cell>
          <cell r="D7" t="str">
            <v>360.00</v>
          </cell>
          <cell r="E7">
            <v>5</v>
          </cell>
        </row>
        <row r="8">
          <cell r="A8">
            <v>157627</v>
          </cell>
          <cell r="B8" t="str">
            <v>雅漾清透美白乳</v>
          </cell>
          <cell r="C8" t="str">
            <v>50ML</v>
          </cell>
          <cell r="D8" t="str">
            <v>280.00</v>
          </cell>
          <cell r="E8">
            <v>5</v>
          </cell>
        </row>
        <row r="9">
          <cell r="A9">
            <v>157617</v>
          </cell>
          <cell r="B9" t="str">
            <v>雅漾舒缓保湿面膜</v>
          </cell>
          <cell r="C9" t="str">
            <v>50ml</v>
          </cell>
          <cell r="D9" t="str">
            <v>238.00</v>
          </cell>
          <cell r="E9">
            <v>5</v>
          </cell>
        </row>
        <row r="10">
          <cell r="A10">
            <v>167439</v>
          </cell>
          <cell r="B10" t="str">
            <v>雅漾舒护眼霜</v>
          </cell>
          <cell r="C10" t="str">
            <v>10ML</v>
          </cell>
          <cell r="D10" t="str">
            <v>215.00</v>
          </cell>
          <cell r="E10">
            <v>5</v>
          </cell>
        </row>
        <row r="11">
          <cell r="A11">
            <v>157876</v>
          </cell>
          <cell r="B11" t="str">
            <v>雅漾活泉恒润清爽保湿乳</v>
          </cell>
          <cell r="C11" t="str">
            <v>40ML</v>
          </cell>
          <cell r="D11" t="str">
            <v>228.00</v>
          </cell>
          <cell r="E11">
            <v>3</v>
          </cell>
        </row>
        <row r="12">
          <cell r="A12">
            <v>92583</v>
          </cell>
          <cell r="B12" t="str">
            <v>雅漾三重修护特润霜</v>
          </cell>
          <cell r="C12" t="str">
            <v>200ml</v>
          </cell>
          <cell r="D12">
            <v>230</v>
          </cell>
          <cell r="E12">
            <v>5</v>
          </cell>
        </row>
        <row r="13">
          <cell r="A13">
            <v>157879</v>
          </cell>
          <cell r="B13" t="str">
            <v>雅漾修颜抚纹眼霜</v>
          </cell>
          <cell r="C13" t="str">
            <v>15ML</v>
          </cell>
          <cell r="D13" t="str">
            <v>328.00</v>
          </cell>
          <cell r="E13">
            <v>5</v>
          </cell>
        </row>
        <row r="14">
          <cell r="A14">
            <v>167443</v>
          </cell>
          <cell r="B14" t="str">
            <v>雅漾净润清爽卸妆水</v>
          </cell>
          <cell r="C14" t="str">
            <v>400ml</v>
          </cell>
          <cell r="D14" t="str">
            <v>268.00</v>
          </cell>
          <cell r="E14">
            <v>5</v>
          </cell>
        </row>
        <row r="15">
          <cell r="A15">
            <v>167440</v>
          </cell>
          <cell r="B15" t="str">
            <v>雅漾活泉修护洁面乳</v>
          </cell>
          <cell r="C15" t="str">
            <v>200ml</v>
          </cell>
          <cell r="D15" t="str">
            <v>220.00</v>
          </cell>
          <cell r="E15">
            <v>8</v>
          </cell>
        </row>
        <row r="16">
          <cell r="A16">
            <v>157618</v>
          </cell>
          <cell r="B16" t="str">
            <v>雅漾修护舒缓保湿霜</v>
          </cell>
          <cell r="C16" t="str">
            <v>50ML</v>
          </cell>
          <cell r="D16" t="str">
            <v>272.00</v>
          </cell>
          <cell r="E16">
            <v>5</v>
          </cell>
        </row>
        <row r="17">
          <cell r="A17">
            <v>157615</v>
          </cell>
          <cell r="B17" t="str">
            <v>雅漾日间隔离乳PA+++</v>
          </cell>
          <cell r="C17" t="str">
            <v>40ML</v>
          </cell>
          <cell r="D17" t="str">
            <v>258.00</v>
          </cell>
          <cell r="E17">
            <v>10</v>
          </cell>
        </row>
        <row r="18">
          <cell r="A18">
            <v>157621</v>
          </cell>
          <cell r="B18" t="str">
            <v>雅漾净柔洁面摩丝</v>
          </cell>
          <cell r="C18" t="str">
            <v>150ml</v>
          </cell>
          <cell r="D18" t="str">
            <v>218.00</v>
          </cell>
        </row>
        <row r="19">
          <cell r="A19">
            <v>167459</v>
          </cell>
          <cell r="B19" t="str">
            <v>雅漾舒润净颜卸妆水</v>
          </cell>
          <cell r="C19" t="str">
            <v>400ml</v>
          </cell>
          <cell r="D19">
            <v>270</v>
          </cell>
        </row>
        <row r="20">
          <cell r="A20">
            <v>167438</v>
          </cell>
          <cell r="B20" t="str">
            <v>雅漾舒润净颜卸妆水</v>
          </cell>
          <cell r="C20" t="str">
            <v>200ml</v>
          </cell>
          <cell r="D20">
            <v>172</v>
          </cell>
          <cell r="E20">
            <v>8</v>
          </cell>
        </row>
        <row r="21">
          <cell r="A21">
            <v>157873</v>
          </cell>
          <cell r="B21" t="str">
            <v>雅漾恒润保湿水</v>
          </cell>
          <cell r="C21" t="str">
            <v>300ML</v>
          </cell>
          <cell r="D21" t="str">
            <v>252.00</v>
          </cell>
          <cell r="E21">
            <v>10</v>
          </cell>
        </row>
        <row r="22">
          <cell r="A22">
            <v>157622</v>
          </cell>
          <cell r="B22" t="str">
            <v>雅漾活泉恒润保湿精华乳</v>
          </cell>
          <cell r="C22" t="str">
            <v>30ML</v>
          </cell>
          <cell r="D22" t="str">
            <v>248.00</v>
          </cell>
          <cell r="E22">
            <v>5</v>
          </cell>
        </row>
        <row r="23">
          <cell r="A23">
            <v>157622</v>
          </cell>
          <cell r="B23" t="str">
            <v>雅漾活泉恒润保湿精华乳</v>
          </cell>
          <cell r="C23" t="str">
            <v>30ml</v>
          </cell>
          <cell r="D23" t="str">
            <v>248.00</v>
          </cell>
        </row>
        <row r="24">
          <cell r="A24">
            <v>169978</v>
          </cell>
          <cell r="B24" t="str">
            <v>雅漾基平衡洁肤凝胶</v>
          </cell>
          <cell r="C24" t="str">
            <v>125ML</v>
          </cell>
          <cell r="D24" t="str">
            <v>165.00</v>
          </cell>
          <cell r="E24">
            <v>5</v>
          </cell>
        </row>
        <row r="25">
          <cell r="A25">
            <v>169981</v>
          </cell>
          <cell r="B25" t="str">
            <v>雅漾净柔爽肤水</v>
          </cell>
          <cell r="C25" t="str">
            <v>300ML</v>
          </cell>
          <cell r="D25" t="str">
            <v>258.00</v>
          </cell>
          <cell r="E25">
            <v>5</v>
          </cell>
        </row>
        <row r="26">
          <cell r="A26">
            <v>169980</v>
          </cell>
          <cell r="B26" t="str">
            <v>雅漾舒润柔肤水</v>
          </cell>
          <cell r="C26" t="str">
            <v>200ML</v>
          </cell>
          <cell r="D26" t="str">
            <v>195.00</v>
          </cell>
        </row>
        <row r="27">
          <cell r="A27">
            <v>157613</v>
          </cell>
          <cell r="B27" t="str">
            <v>雅漾活泉恒润滋养保湿霜</v>
          </cell>
          <cell r="C27" t="str">
            <v>40ML</v>
          </cell>
          <cell r="D27" t="str">
            <v>228.00</v>
          </cell>
        </row>
        <row r="28">
          <cell r="A28">
            <v>153931</v>
          </cell>
          <cell r="B28" t="str">
            <v>雅漾敏感肌保湿三步方案</v>
          </cell>
          <cell r="C28" t="str">
            <v>50ml+100ml+15ml（舒护活泉喷雾+恒润保湿水+活泉恒润清爽保湿乳）</v>
          </cell>
          <cell r="D28">
            <v>158</v>
          </cell>
        </row>
        <row r="29">
          <cell r="A29">
            <v>75100</v>
          </cell>
          <cell r="B29" t="str">
            <v>雅漾清爽倍护无香料盈润防晒霜SPF50+ PA+++</v>
          </cell>
          <cell r="C29" t="str">
            <v>50ML</v>
          </cell>
          <cell r="D29" t="str">
            <v>270.00</v>
          </cell>
          <cell r="E29">
            <v>12</v>
          </cell>
        </row>
        <row r="30">
          <cell r="A30">
            <v>157624</v>
          </cell>
          <cell r="B30" t="str">
            <v>雅漾清爽倍护便携防晒乳SPF50+ PA+++</v>
          </cell>
          <cell r="C30" t="str">
            <v>30ML</v>
          </cell>
          <cell r="D30">
            <v>168</v>
          </cell>
          <cell r="E30">
            <v>12</v>
          </cell>
        </row>
        <row r="31">
          <cell r="A31">
            <v>174530</v>
          </cell>
          <cell r="B31" t="str">
            <v>雅漾舒缓特护免洗洁面乳</v>
          </cell>
          <cell r="C31" t="str">
            <v>200ml</v>
          </cell>
          <cell r="D31">
            <v>268</v>
          </cell>
          <cell r="E31">
            <v>5</v>
          </cell>
        </row>
        <row r="32">
          <cell r="A32">
            <v>174531</v>
          </cell>
          <cell r="B32" t="str">
            <v>雅漾舒缓特护保湿霜</v>
          </cell>
          <cell r="C32" t="str">
            <v>50ml</v>
          </cell>
          <cell r="D32">
            <v>272</v>
          </cell>
          <cell r="E32">
            <v>5</v>
          </cell>
        </row>
        <row r="33">
          <cell r="A33">
            <v>174532</v>
          </cell>
          <cell r="B33" t="str">
            <v>雅漾舒缓特护保湿乳</v>
          </cell>
          <cell r="C33" t="str">
            <v>50ml</v>
          </cell>
          <cell r="D33">
            <v>272</v>
          </cell>
          <cell r="E3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5"/>
  <sheetViews>
    <sheetView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4.25"/>
  <cols>
    <col min="2" max="2" width="18.375" customWidth="1"/>
    <col min="3" max="3" width="6.5" customWidth="1"/>
    <col min="4" max="4" width="8.375" customWidth="1"/>
    <col min="5" max="5" width="8.125" customWidth="1"/>
    <col min="6" max="6" width="7.5" customWidth="1"/>
    <col min="7" max="7" width="8.25" customWidth="1"/>
    <col min="8" max="33" width="5.375" customWidth="1"/>
    <col min="34" max="34" width="5.375" style="4" customWidth="1"/>
    <col min="35" max="37" width="5.375" customWidth="1"/>
    <col min="38" max="38" width="5.375" style="4" customWidth="1"/>
  </cols>
  <sheetData>
    <row r="1" ht="48" customHeight="1" spans="1:38">
      <c r="A1" s="5" t="s">
        <v>0</v>
      </c>
      <c r="B1" s="5"/>
      <c r="C1" s="5"/>
      <c r="D1" s="5"/>
      <c r="H1" s="6" t="s">
        <v>1</v>
      </c>
      <c r="I1" s="22" t="s">
        <v>2</v>
      </c>
      <c r="J1" s="22" t="s">
        <v>3</v>
      </c>
      <c r="K1" s="22" t="s">
        <v>4</v>
      </c>
      <c r="L1" s="22" t="s">
        <v>5</v>
      </c>
      <c r="M1" s="22" t="s">
        <v>6</v>
      </c>
      <c r="N1" s="22" t="s">
        <v>7</v>
      </c>
      <c r="O1" s="22" t="s">
        <v>8</v>
      </c>
      <c r="P1" s="22" t="s">
        <v>9</v>
      </c>
      <c r="Q1" s="22" t="s">
        <v>10</v>
      </c>
      <c r="R1" s="10" t="s">
        <v>11</v>
      </c>
      <c r="S1" s="10" t="s">
        <v>12</v>
      </c>
      <c r="T1" s="10" t="s">
        <v>13</v>
      </c>
      <c r="U1" s="10" t="s">
        <v>14</v>
      </c>
      <c r="V1" s="10" t="s">
        <v>15</v>
      </c>
      <c r="W1" s="10" t="s">
        <v>16</v>
      </c>
      <c r="X1" s="10" t="s">
        <v>17</v>
      </c>
      <c r="Y1" s="10" t="s">
        <v>18</v>
      </c>
      <c r="Z1" s="10" t="s">
        <v>19</v>
      </c>
      <c r="AA1" s="10" t="s">
        <v>20</v>
      </c>
      <c r="AB1" s="10" t="s">
        <v>21</v>
      </c>
      <c r="AC1" s="10" t="s">
        <v>22</v>
      </c>
      <c r="AD1" s="10" t="s">
        <v>23</v>
      </c>
      <c r="AE1" s="10" t="s">
        <v>24</v>
      </c>
      <c r="AF1" s="10" t="s">
        <v>25</v>
      </c>
      <c r="AG1" s="10" t="s">
        <v>26</v>
      </c>
      <c r="AH1" s="24" t="s">
        <v>27</v>
      </c>
      <c r="AI1" s="10" t="s">
        <v>28</v>
      </c>
      <c r="AJ1" s="10" t="s">
        <v>29</v>
      </c>
      <c r="AK1" s="10" t="s">
        <v>30</v>
      </c>
      <c r="AL1" s="24" t="s">
        <v>31</v>
      </c>
    </row>
    <row r="2" s="1" customFormat="1" ht="88" customHeight="1" spans="1:38">
      <c r="A2" s="7" t="s">
        <v>32</v>
      </c>
      <c r="B2" s="8" t="s">
        <v>33</v>
      </c>
      <c r="C2" s="8" t="s">
        <v>34</v>
      </c>
      <c r="D2" s="8" t="s">
        <v>35</v>
      </c>
      <c r="E2" s="5" t="s">
        <v>36</v>
      </c>
      <c r="F2" s="5" t="s">
        <v>37</v>
      </c>
      <c r="G2" s="9" t="s">
        <v>38</v>
      </c>
      <c r="H2" s="10" t="s">
        <v>37</v>
      </c>
      <c r="I2" s="10" t="s">
        <v>37</v>
      </c>
      <c r="J2" s="10" t="s">
        <v>37</v>
      </c>
      <c r="K2" s="10" t="s">
        <v>37</v>
      </c>
      <c r="L2" s="10" t="s">
        <v>37</v>
      </c>
      <c r="M2" s="10" t="s">
        <v>37</v>
      </c>
      <c r="N2" s="10" t="s">
        <v>37</v>
      </c>
      <c r="O2" s="10" t="s">
        <v>37</v>
      </c>
      <c r="P2" s="10" t="s">
        <v>37</v>
      </c>
      <c r="Q2" s="10" t="s">
        <v>37</v>
      </c>
      <c r="R2" s="10" t="s">
        <v>37</v>
      </c>
      <c r="S2" s="10" t="s">
        <v>37</v>
      </c>
      <c r="T2" s="10" t="s">
        <v>37</v>
      </c>
      <c r="U2" s="10" t="s">
        <v>37</v>
      </c>
      <c r="V2" s="10" t="s">
        <v>37</v>
      </c>
      <c r="W2" s="10" t="s">
        <v>37</v>
      </c>
      <c r="X2" s="10" t="s">
        <v>37</v>
      </c>
      <c r="Y2" s="10" t="s">
        <v>37</v>
      </c>
      <c r="Z2" s="10" t="s">
        <v>37</v>
      </c>
      <c r="AA2" s="10" t="s">
        <v>37</v>
      </c>
      <c r="AB2" s="10" t="s">
        <v>37</v>
      </c>
      <c r="AC2" s="10" t="s">
        <v>37</v>
      </c>
      <c r="AD2" s="10" t="s">
        <v>37</v>
      </c>
      <c r="AE2" s="10" t="s">
        <v>37</v>
      </c>
      <c r="AF2" s="10" t="s">
        <v>37</v>
      </c>
      <c r="AG2" s="10" t="s">
        <v>37</v>
      </c>
      <c r="AH2" s="24" t="s">
        <v>37</v>
      </c>
      <c r="AI2" s="10" t="s">
        <v>37</v>
      </c>
      <c r="AJ2" s="10" t="s">
        <v>37</v>
      </c>
      <c r="AK2" s="10" t="s">
        <v>37</v>
      </c>
      <c r="AL2" s="24" t="s">
        <v>37</v>
      </c>
    </row>
    <row r="3" s="2" customFormat="1" ht="24" customHeight="1" spans="1:38">
      <c r="A3" s="11">
        <v>167442</v>
      </c>
      <c r="B3" s="12" t="s">
        <v>39</v>
      </c>
      <c r="C3" s="12" t="s">
        <v>40</v>
      </c>
      <c r="D3" s="13" t="s">
        <v>41</v>
      </c>
      <c r="E3" s="14">
        <f>F3*D3*0.8</f>
        <v>12900</v>
      </c>
      <c r="F3" s="13">
        <f>SUM(H3:AL3)</f>
        <v>129</v>
      </c>
      <c r="G3" s="15">
        <v>129</v>
      </c>
      <c r="H3" s="16">
        <f>VLOOKUP(A3,[1]雅漾!$A:$E,5,0)</f>
        <v>10</v>
      </c>
      <c r="I3" s="16">
        <v>5</v>
      </c>
      <c r="J3" s="16">
        <v>5</v>
      </c>
      <c r="K3" s="16">
        <v>10</v>
      </c>
      <c r="L3" s="16">
        <v>2</v>
      </c>
      <c r="M3" s="16">
        <v>2</v>
      </c>
      <c r="N3" s="16"/>
      <c r="O3" s="16">
        <v>3</v>
      </c>
      <c r="P3" s="16">
        <v>4</v>
      </c>
      <c r="Q3" s="16">
        <v>2</v>
      </c>
      <c r="R3" s="16">
        <v>0</v>
      </c>
      <c r="S3" s="16">
        <v>2</v>
      </c>
      <c r="T3" s="16">
        <v>2</v>
      </c>
      <c r="U3" s="16">
        <v>20</v>
      </c>
      <c r="V3" s="16">
        <v>4</v>
      </c>
      <c r="W3" s="16">
        <v>8</v>
      </c>
      <c r="X3" s="16">
        <v>0</v>
      </c>
      <c r="Y3" s="16">
        <v>0</v>
      </c>
      <c r="Z3" s="16">
        <v>5</v>
      </c>
      <c r="AA3" s="16">
        <v>5</v>
      </c>
      <c r="AB3" s="16">
        <v>2</v>
      </c>
      <c r="AC3" s="16">
        <v>5</v>
      </c>
      <c r="AD3" s="16">
        <v>1</v>
      </c>
      <c r="AE3" s="16">
        <v>5</v>
      </c>
      <c r="AF3" s="16">
        <v>5</v>
      </c>
      <c r="AG3" s="16">
        <v>0</v>
      </c>
      <c r="AH3" s="25">
        <v>2</v>
      </c>
      <c r="AI3" s="16">
        <v>5</v>
      </c>
      <c r="AJ3" s="16">
        <v>10</v>
      </c>
      <c r="AK3" s="16">
        <v>4</v>
      </c>
      <c r="AL3" s="25">
        <v>1</v>
      </c>
    </row>
    <row r="4" s="2" customFormat="1" ht="24" customHeight="1" spans="1:38">
      <c r="A4" s="11">
        <v>167456</v>
      </c>
      <c r="B4" s="12" t="s">
        <v>39</v>
      </c>
      <c r="C4" s="12" t="s">
        <v>42</v>
      </c>
      <c r="D4" s="13">
        <v>186</v>
      </c>
      <c r="E4" s="14">
        <f>F4*D4*0.8</f>
        <v>21427.2</v>
      </c>
      <c r="F4" s="13">
        <f>SUM(H4:AL4)</f>
        <v>144</v>
      </c>
      <c r="G4" s="15">
        <v>144</v>
      </c>
      <c r="H4" s="16">
        <v>28</v>
      </c>
      <c r="I4" s="16">
        <v>9</v>
      </c>
      <c r="J4" s="16">
        <v>5</v>
      </c>
      <c r="K4" s="16">
        <v>9</v>
      </c>
      <c r="L4" s="16">
        <v>2</v>
      </c>
      <c r="M4" s="16">
        <v>2</v>
      </c>
      <c r="N4" s="16">
        <v>3</v>
      </c>
      <c r="O4" s="16">
        <v>4</v>
      </c>
      <c r="P4" s="16">
        <v>2</v>
      </c>
      <c r="Q4" s="16">
        <v>2</v>
      </c>
      <c r="R4" s="16">
        <v>2</v>
      </c>
      <c r="S4" s="16">
        <v>2</v>
      </c>
      <c r="T4" s="16">
        <v>2</v>
      </c>
      <c r="U4" s="16">
        <v>10</v>
      </c>
      <c r="V4" s="16">
        <v>4</v>
      </c>
      <c r="W4" s="16">
        <v>3</v>
      </c>
      <c r="X4" s="16">
        <v>2</v>
      </c>
      <c r="Y4" s="16">
        <v>5</v>
      </c>
      <c r="Z4" s="16">
        <v>3</v>
      </c>
      <c r="AA4" s="16">
        <v>5</v>
      </c>
      <c r="AB4" s="16">
        <v>2</v>
      </c>
      <c r="AC4" s="16">
        <v>5</v>
      </c>
      <c r="AD4" s="16">
        <v>1</v>
      </c>
      <c r="AE4" s="16">
        <v>3</v>
      </c>
      <c r="AF4" s="16">
        <v>5</v>
      </c>
      <c r="AG4" s="16">
        <v>4</v>
      </c>
      <c r="AH4" s="25">
        <v>2</v>
      </c>
      <c r="AI4" s="16">
        <v>2</v>
      </c>
      <c r="AJ4" s="16">
        <v>10</v>
      </c>
      <c r="AK4" s="16">
        <v>4</v>
      </c>
      <c r="AL4" s="25">
        <v>2</v>
      </c>
    </row>
    <row r="5" s="2" customFormat="1" ht="24" customHeight="1" spans="1:38">
      <c r="A5" s="11">
        <v>157623</v>
      </c>
      <c r="B5" s="12" t="s">
        <v>43</v>
      </c>
      <c r="C5" s="12" t="s">
        <v>44</v>
      </c>
      <c r="D5" s="13" t="s">
        <v>45</v>
      </c>
      <c r="E5" s="14">
        <f t="shared" ref="E5:E31" si="0">F5*D5*0.8</f>
        <v>7776</v>
      </c>
      <c r="F5" s="13">
        <f t="shared" ref="F5:F31" si="1">SUM(H5:AL5)</f>
        <v>27</v>
      </c>
      <c r="G5" s="15">
        <v>27</v>
      </c>
      <c r="H5" s="16">
        <f>VLOOKUP(A5,[1]雅漾!$A:$E,5,0)</f>
        <v>5</v>
      </c>
      <c r="I5" s="16"/>
      <c r="J5" s="16"/>
      <c r="K5" s="16">
        <v>0</v>
      </c>
      <c r="L5" s="16">
        <v>2</v>
      </c>
      <c r="M5" s="16">
        <v>2</v>
      </c>
      <c r="N5" s="16"/>
      <c r="O5" s="16">
        <v>1</v>
      </c>
      <c r="P5" s="16"/>
      <c r="Q5" s="16">
        <v>0</v>
      </c>
      <c r="R5" s="16">
        <v>0</v>
      </c>
      <c r="S5" s="16">
        <v>0</v>
      </c>
      <c r="T5" s="16">
        <v>0</v>
      </c>
      <c r="U5" s="16">
        <v>5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2</v>
      </c>
      <c r="AD5" s="16">
        <v>1</v>
      </c>
      <c r="AE5" s="16">
        <v>0</v>
      </c>
      <c r="AF5" s="16"/>
      <c r="AG5" s="16">
        <v>0</v>
      </c>
      <c r="AH5" s="25">
        <v>2</v>
      </c>
      <c r="AI5" s="16">
        <v>2</v>
      </c>
      <c r="AJ5" s="26">
        <v>5</v>
      </c>
      <c r="AK5" s="16"/>
      <c r="AL5" s="25"/>
    </row>
    <row r="6" s="2" customFormat="1" ht="24" customHeight="1" spans="1:38">
      <c r="A6" s="11">
        <v>157627</v>
      </c>
      <c r="B6" s="12" t="s">
        <v>46</v>
      </c>
      <c r="C6" s="12" t="s">
        <v>44</v>
      </c>
      <c r="D6" s="13" t="s">
        <v>47</v>
      </c>
      <c r="E6" s="14">
        <f t="shared" si="0"/>
        <v>7392</v>
      </c>
      <c r="F6" s="13">
        <f t="shared" si="1"/>
        <v>33</v>
      </c>
      <c r="G6" s="15">
        <v>0</v>
      </c>
      <c r="H6" s="16">
        <f>VLOOKUP(A6,[1]雅漾!$A:$E,5,0)</f>
        <v>5</v>
      </c>
      <c r="I6" s="16"/>
      <c r="J6" s="16"/>
      <c r="K6" s="16">
        <v>5</v>
      </c>
      <c r="L6" s="16">
        <v>2</v>
      </c>
      <c r="M6" s="16">
        <v>2</v>
      </c>
      <c r="N6" s="16"/>
      <c r="O6" s="16">
        <v>2</v>
      </c>
      <c r="P6" s="16"/>
      <c r="Q6" s="16">
        <v>0</v>
      </c>
      <c r="R6" s="16">
        <v>1</v>
      </c>
      <c r="S6" s="16">
        <v>0</v>
      </c>
      <c r="T6" s="16">
        <v>0</v>
      </c>
      <c r="U6" s="16">
        <v>5</v>
      </c>
      <c r="V6" s="16">
        <v>1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1</v>
      </c>
      <c r="AC6" s="16">
        <v>0</v>
      </c>
      <c r="AD6" s="16"/>
      <c r="AE6" s="16">
        <v>0</v>
      </c>
      <c r="AF6" s="16"/>
      <c r="AG6" s="16">
        <v>0</v>
      </c>
      <c r="AH6" s="25">
        <v>2</v>
      </c>
      <c r="AI6" s="16">
        <v>2</v>
      </c>
      <c r="AJ6" s="16">
        <v>5</v>
      </c>
      <c r="AK6" s="16"/>
      <c r="AL6" s="25"/>
    </row>
    <row r="7" s="2" customFormat="1" ht="24" customHeight="1" spans="1:38">
      <c r="A7" s="11">
        <v>157617</v>
      </c>
      <c r="B7" s="12" t="s">
        <v>48</v>
      </c>
      <c r="C7" s="12" t="s">
        <v>49</v>
      </c>
      <c r="D7" s="13" t="s">
        <v>50</v>
      </c>
      <c r="E7" s="14">
        <f t="shared" si="0"/>
        <v>2475.2</v>
      </c>
      <c r="F7" s="13">
        <f t="shared" si="1"/>
        <v>13</v>
      </c>
      <c r="G7" s="15">
        <v>13</v>
      </c>
      <c r="H7" s="16">
        <f>VLOOKUP(A7,[1]雅漾!$A:$E,5,0)</f>
        <v>5</v>
      </c>
      <c r="I7" s="16"/>
      <c r="J7" s="16"/>
      <c r="K7" s="16">
        <v>0</v>
      </c>
      <c r="L7" s="16"/>
      <c r="M7" s="16"/>
      <c r="N7" s="16"/>
      <c r="O7" s="16">
        <v>2</v>
      </c>
      <c r="P7" s="16"/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2</v>
      </c>
      <c r="X7" s="16">
        <v>0</v>
      </c>
      <c r="Y7" s="16">
        <v>0</v>
      </c>
      <c r="Z7" s="16">
        <v>0</v>
      </c>
      <c r="AA7" s="16">
        <v>1</v>
      </c>
      <c r="AB7" s="16">
        <v>0</v>
      </c>
      <c r="AC7" s="16">
        <v>3</v>
      </c>
      <c r="AD7" s="16"/>
      <c r="AE7" s="16">
        <v>0</v>
      </c>
      <c r="AF7" s="16"/>
      <c r="AG7" s="16">
        <v>0</v>
      </c>
      <c r="AH7" s="25">
        <v>0</v>
      </c>
      <c r="AI7" s="16">
        <v>0</v>
      </c>
      <c r="AJ7" s="16"/>
      <c r="AK7" s="16"/>
      <c r="AL7" s="25"/>
    </row>
    <row r="8" s="2" customFormat="1" ht="24" customHeight="1" spans="1:38">
      <c r="A8" s="11">
        <v>167439</v>
      </c>
      <c r="B8" s="12" t="s">
        <v>51</v>
      </c>
      <c r="C8" s="12" t="s">
        <v>52</v>
      </c>
      <c r="D8" s="13" t="s">
        <v>53</v>
      </c>
      <c r="E8" s="14">
        <f t="shared" si="0"/>
        <v>7224</v>
      </c>
      <c r="F8" s="13">
        <f t="shared" si="1"/>
        <v>42</v>
      </c>
      <c r="G8" s="15">
        <v>0</v>
      </c>
      <c r="H8" s="16">
        <f>VLOOKUP(A8,[1]雅漾!$A:$E,5,0)</f>
        <v>5</v>
      </c>
      <c r="I8" s="16"/>
      <c r="J8" s="16"/>
      <c r="K8" s="16">
        <v>5</v>
      </c>
      <c r="L8" s="16">
        <v>2</v>
      </c>
      <c r="M8" s="16">
        <v>2</v>
      </c>
      <c r="N8" s="16"/>
      <c r="O8" s="16"/>
      <c r="P8" s="16">
        <v>1</v>
      </c>
      <c r="Q8" s="16">
        <v>1</v>
      </c>
      <c r="R8" s="16">
        <v>1</v>
      </c>
      <c r="S8" s="16">
        <v>0</v>
      </c>
      <c r="T8" s="16">
        <v>0</v>
      </c>
      <c r="U8" s="16">
        <v>5</v>
      </c>
      <c r="V8" s="16">
        <v>2</v>
      </c>
      <c r="W8" s="16">
        <v>2</v>
      </c>
      <c r="X8" s="16">
        <v>0</v>
      </c>
      <c r="Y8" s="16">
        <v>0</v>
      </c>
      <c r="Z8" s="16">
        <v>0</v>
      </c>
      <c r="AA8" s="16">
        <v>1</v>
      </c>
      <c r="AB8" s="16">
        <v>1</v>
      </c>
      <c r="AC8" s="16">
        <v>3</v>
      </c>
      <c r="AD8" s="16">
        <v>1</v>
      </c>
      <c r="AE8" s="16">
        <v>2</v>
      </c>
      <c r="AF8" s="16"/>
      <c r="AG8" s="16">
        <v>0</v>
      </c>
      <c r="AH8" s="25">
        <v>1</v>
      </c>
      <c r="AI8" s="16">
        <v>2</v>
      </c>
      <c r="AJ8" s="16">
        <v>5</v>
      </c>
      <c r="AK8" s="16"/>
      <c r="AL8" s="25"/>
    </row>
    <row r="9" s="2" customFormat="1" ht="24" customHeight="1" spans="1:38">
      <c r="A9" s="11">
        <v>157876</v>
      </c>
      <c r="B9" s="12" t="s">
        <v>54</v>
      </c>
      <c r="C9" s="12" t="s">
        <v>55</v>
      </c>
      <c r="D9" s="13" t="s">
        <v>56</v>
      </c>
      <c r="E9" s="14">
        <f t="shared" si="0"/>
        <v>6201.6</v>
      </c>
      <c r="F9" s="13">
        <f t="shared" si="1"/>
        <v>34</v>
      </c>
      <c r="G9" s="15">
        <v>34</v>
      </c>
      <c r="H9" s="16">
        <f>VLOOKUP(A9,[1]雅漾!$A:$E,5,0)</f>
        <v>3</v>
      </c>
      <c r="I9" s="16"/>
      <c r="J9" s="16"/>
      <c r="K9" s="16">
        <v>0</v>
      </c>
      <c r="L9" s="16">
        <v>2</v>
      </c>
      <c r="M9" s="16">
        <v>2</v>
      </c>
      <c r="N9" s="16"/>
      <c r="O9" s="16"/>
      <c r="P9" s="16">
        <v>2</v>
      </c>
      <c r="Q9" s="16">
        <v>0</v>
      </c>
      <c r="R9" s="16">
        <v>0</v>
      </c>
      <c r="S9" s="16">
        <v>0</v>
      </c>
      <c r="T9" s="16">
        <v>0</v>
      </c>
      <c r="U9" s="16">
        <v>5</v>
      </c>
      <c r="V9" s="16">
        <v>1</v>
      </c>
      <c r="W9" s="16">
        <v>2</v>
      </c>
      <c r="X9" s="16">
        <v>2</v>
      </c>
      <c r="Y9" s="16">
        <v>0</v>
      </c>
      <c r="Z9" s="16">
        <v>0</v>
      </c>
      <c r="AA9" s="16">
        <v>2</v>
      </c>
      <c r="AB9" s="16">
        <v>1</v>
      </c>
      <c r="AC9" s="16">
        <v>3</v>
      </c>
      <c r="AD9" s="16">
        <v>1</v>
      </c>
      <c r="AE9" s="16">
        <v>0</v>
      </c>
      <c r="AF9" s="16"/>
      <c r="AG9" s="16">
        <v>0</v>
      </c>
      <c r="AH9" s="25">
        <v>2</v>
      </c>
      <c r="AI9" s="16">
        <v>2</v>
      </c>
      <c r="AJ9" s="16">
        <v>3</v>
      </c>
      <c r="AK9" s="16"/>
      <c r="AL9" s="25">
        <v>1</v>
      </c>
    </row>
    <row r="10" s="2" customFormat="1" ht="24" customHeight="1" spans="1:38">
      <c r="A10" s="11">
        <v>92583</v>
      </c>
      <c r="B10" s="12" t="s">
        <v>57</v>
      </c>
      <c r="C10" s="12" t="s">
        <v>58</v>
      </c>
      <c r="D10" s="13">
        <v>230</v>
      </c>
      <c r="E10" s="14">
        <f t="shared" si="0"/>
        <v>10856</v>
      </c>
      <c r="F10" s="13">
        <f t="shared" si="1"/>
        <v>59</v>
      </c>
      <c r="G10" s="15">
        <v>59</v>
      </c>
      <c r="H10" s="16">
        <f>VLOOKUP(A10,[1]雅漾!$A:$E,5,0)</f>
        <v>5</v>
      </c>
      <c r="I10" s="16">
        <v>10</v>
      </c>
      <c r="J10" s="16">
        <v>5</v>
      </c>
      <c r="K10" s="16">
        <v>5</v>
      </c>
      <c r="L10" s="16"/>
      <c r="M10" s="16"/>
      <c r="N10" s="16"/>
      <c r="O10" s="16"/>
      <c r="P10" s="16">
        <v>2</v>
      </c>
      <c r="Q10" s="16">
        <v>1</v>
      </c>
      <c r="R10" s="16">
        <v>0</v>
      </c>
      <c r="S10" s="16">
        <v>0</v>
      </c>
      <c r="T10" s="16">
        <v>0</v>
      </c>
      <c r="U10" s="16">
        <v>10</v>
      </c>
      <c r="V10" s="16">
        <v>1</v>
      </c>
      <c r="W10" s="16">
        <v>2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3</v>
      </c>
      <c r="AD10" s="16"/>
      <c r="AE10" s="16">
        <v>6</v>
      </c>
      <c r="AF10" s="16"/>
      <c r="AG10" s="16">
        <v>0</v>
      </c>
      <c r="AH10" s="25">
        <v>1</v>
      </c>
      <c r="AI10" s="16">
        <v>2</v>
      </c>
      <c r="AJ10" s="16">
        <v>5</v>
      </c>
      <c r="AK10" s="16">
        <v>1</v>
      </c>
      <c r="AL10" s="25"/>
    </row>
    <row r="11" s="2" customFormat="1" ht="24" customHeight="1" spans="1:38">
      <c r="A11" s="11">
        <v>157879</v>
      </c>
      <c r="B11" s="12" t="s">
        <v>59</v>
      </c>
      <c r="C11" s="12" t="s">
        <v>60</v>
      </c>
      <c r="D11" s="13" t="s">
        <v>61</v>
      </c>
      <c r="E11" s="14">
        <f t="shared" si="0"/>
        <v>6822.4</v>
      </c>
      <c r="F11" s="13">
        <f t="shared" si="1"/>
        <v>26</v>
      </c>
      <c r="G11" s="15">
        <v>26</v>
      </c>
      <c r="H11" s="16">
        <f>VLOOKUP(A11,[1]雅漾!$A:$E,5,0)</f>
        <v>5</v>
      </c>
      <c r="I11" s="16">
        <v>3</v>
      </c>
      <c r="J11" s="16"/>
      <c r="K11" s="16">
        <v>2</v>
      </c>
      <c r="L11" s="16"/>
      <c r="M11" s="16"/>
      <c r="N11" s="16"/>
      <c r="O11" s="16"/>
      <c r="P11" s="16">
        <v>2</v>
      </c>
      <c r="Q11" s="16">
        <v>1</v>
      </c>
      <c r="R11" s="16">
        <v>0</v>
      </c>
      <c r="S11" s="16">
        <v>0</v>
      </c>
      <c r="T11" s="16">
        <v>0</v>
      </c>
      <c r="U11" s="16">
        <v>5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2</v>
      </c>
      <c r="AD11" s="16"/>
      <c r="AE11" s="16">
        <v>0</v>
      </c>
      <c r="AF11" s="16"/>
      <c r="AG11" s="16">
        <v>0</v>
      </c>
      <c r="AH11" s="25">
        <v>1</v>
      </c>
      <c r="AI11" s="16">
        <v>2</v>
      </c>
      <c r="AJ11" s="16">
        <v>3</v>
      </c>
      <c r="AK11" s="16"/>
      <c r="AL11" s="25"/>
    </row>
    <row r="12" s="2" customFormat="1" ht="24" customHeight="1" spans="1:38">
      <c r="A12" s="11">
        <v>167443</v>
      </c>
      <c r="B12" s="12" t="s">
        <v>62</v>
      </c>
      <c r="C12" s="12" t="s">
        <v>63</v>
      </c>
      <c r="D12" s="13" t="s">
        <v>64</v>
      </c>
      <c r="E12" s="14">
        <f t="shared" si="0"/>
        <v>3644.8</v>
      </c>
      <c r="F12" s="13">
        <f t="shared" si="1"/>
        <v>17</v>
      </c>
      <c r="G12" s="15">
        <v>17</v>
      </c>
      <c r="H12" s="16">
        <f>VLOOKUP(A12,[1]雅漾!$A:$E,5,0)</f>
        <v>5</v>
      </c>
      <c r="I12" s="16"/>
      <c r="J12" s="16"/>
      <c r="K12" s="16">
        <v>2</v>
      </c>
      <c r="L12" s="16"/>
      <c r="M12" s="16"/>
      <c r="N12" s="16"/>
      <c r="O12" s="16">
        <v>2</v>
      </c>
      <c r="P12" s="16"/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1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2</v>
      </c>
      <c r="AD12" s="16"/>
      <c r="AE12" s="16">
        <v>0</v>
      </c>
      <c r="AF12" s="16"/>
      <c r="AG12" s="16">
        <v>0</v>
      </c>
      <c r="AH12" s="25">
        <v>2</v>
      </c>
      <c r="AI12" s="16">
        <v>0</v>
      </c>
      <c r="AJ12" s="16">
        <v>2</v>
      </c>
      <c r="AK12" s="16"/>
      <c r="AL12" s="25"/>
    </row>
    <row r="13" s="2" customFormat="1" ht="24" customHeight="1" spans="1:38">
      <c r="A13" s="11">
        <v>167440</v>
      </c>
      <c r="B13" s="12" t="s">
        <v>65</v>
      </c>
      <c r="C13" s="12" t="s">
        <v>58</v>
      </c>
      <c r="D13" s="13" t="s">
        <v>66</v>
      </c>
      <c r="E13" s="14">
        <f t="shared" si="0"/>
        <v>7392</v>
      </c>
      <c r="F13" s="13">
        <f t="shared" si="1"/>
        <v>42</v>
      </c>
      <c r="G13" s="15">
        <v>42</v>
      </c>
      <c r="H13" s="16">
        <f>VLOOKUP(A13,[1]雅漾!$A:$E,5,0)</f>
        <v>8</v>
      </c>
      <c r="I13" s="16"/>
      <c r="J13" s="16"/>
      <c r="K13" s="16">
        <v>5</v>
      </c>
      <c r="L13" s="16">
        <v>2</v>
      </c>
      <c r="M13" s="16">
        <v>2</v>
      </c>
      <c r="N13" s="16"/>
      <c r="O13" s="16"/>
      <c r="P13" s="16">
        <v>2</v>
      </c>
      <c r="Q13" s="16">
        <v>1</v>
      </c>
      <c r="R13" s="16">
        <v>1</v>
      </c>
      <c r="S13" s="16">
        <v>0</v>
      </c>
      <c r="T13" s="16">
        <v>0</v>
      </c>
      <c r="U13" s="16">
        <v>5</v>
      </c>
      <c r="V13" s="16">
        <v>1</v>
      </c>
      <c r="W13" s="16">
        <v>2</v>
      </c>
      <c r="X13" s="16">
        <v>1</v>
      </c>
      <c r="Y13" s="16">
        <v>0</v>
      </c>
      <c r="Z13" s="16">
        <v>0</v>
      </c>
      <c r="AA13" s="16">
        <v>2</v>
      </c>
      <c r="AB13" s="16">
        <v>0</v>
      </c>
      <c r="AC13" s="16">
        <v>2</v>
      </c>
      <c r="AD13" s="16"/>
      <c r="AE13" s="16">
        <v>0</v>
      </c>
      <c r="AF13" s="16"/>
      <c r="AG13" s="16">
        <v>0</v>
      </c>
      <c r="AH13" s="25">
        <v>3</v>
      </c>
      <c r="AI13" s="16">
        <v>2</v>
      </c>
      <c r="AJ13" s="16">
        <v>3</v>
      </c>
      <c r="AK13" s="16"/>
      <c r="AL13" s="25"/>
    </row>
    <row r="14" s="2" customFormat="1" ht="24" customHeight="1" spans="1:38">
      <c r="A14" s="11">
        <v>157618</v>
      </c>
      <c r="B14" s="12" t="s">
        <v>67</v>
      </c>
      <c r="C14" s="12" t="s">
        <v>44</v>
      </c>
      <c r="D14" s="13" t="s">
        <v>68</v>
      </c>
      <c r="E14" s="14">
        <f t="shared" si="0"/>
        <v>9792</v>
      </c>
      <c r="F14" s="13">
        <f t="shared" si="1"/>
        <v>45</v>
      </c>
      <c r="G14" s="15">
        <v>45</v>
      </c>
      <c r="H14" s="16">
        <f>VLOOKUP(A14,[1]雅漾!$A:$E,5,0)</f>
        <v>5</v>
      </c>
      <c r="I14" s="16"/>
      <c r="J14" s="16"/>
      <c r="K14" s="16">
        <v>5</v>
      </c>
      <c r="L14" s="16">
        <v>2</v>
      </c>
      <c r="M14" s="16">
        <v>2</v>
      </c>
      <c r="N14" s="16"/>
      <c r="O14" s="16">
        <v>2</v>
      </c>
      <c r="P14" s="16">
        <v>2</v>
      </c>
      <c r="Q14" s="16">
        <v>0</v>
      </c>
      <c r="R14" s="16">
        <v>0</v>
      </c>
      <c r="S14" s="16">
        <v>0</v>
      </c>
      <c r="T14" s="16">
        <v>0</v>
      </c>
      <c r="U14" s="16">
        <v>5</v>
      </c>
      <c r="V14" s="16">
        <v>1</v>
      </c>
      <c r="W14" s="16">
        <v>1</v>
      </c>
      <c r="X14" s="16">
        <v>2</v>
      </c>
      <c r="Y14" s="16">
        <v>2</v>
      </c>
      <c r="Z14" s="16">
        <v>0</v>
      </c>
      <c r="AA14" s="16">
        <v>3</v>
      </c>
      <c r="AB14" s="16">
        <v>0</v>
      </c>
      <c r="AC14" s="16">
        <v>2</v>
      </c>
      <c r="AD14" s="16"/>
      <c r="AE14" s="16">
        <v>0</v>
      </c>
      <c r="AF14" s="16">
        <v>2</v>
      </c>
      <c r="AG14" s="16">
        <v>0</v>
      </c>
      <c r="AH14" s="25">
        <v>2</v>
      </c>
      <c r="AI14" s="16">
        <v>2</v>
      </c>
      <c r="AJ14" s="16">
        <v>5</v>
      </c>
      <c r="AK14" s="16"/>
      <c r="AL14" s="25"/>
    </row>
    <row r="15" s="2" customFormat="1" ht="24" customHeight="1" spans="1:38">
      <c r="A15" s="11">
        <v>157615</v>
      </c>
      <c r="B15" s="12" t="s">
        <v>69</v>
      </c>
      <c r="C15" s="12" t="s">
        <v>55</v>
      </c>
      <c r="D15" s="13" t="s">
        <v>70</v>
      </c>
      <c r="E15" s="14">
        <f t="shared" si="0"/>
        <v>14035.2</v>
      </c>
      <c r="F15" s="13">
        <f t="shared" si="1"/>
        <v>68</v>
      </c>
      <c r="G15" s="15">
        <v>68</v>
      </c>
      <c r="H15" s="16">
        <f>VLOOKUP(A15,[1]雅漾!$A:$E,5,0)</f>
        <v>10</v>
      </c>
      <c r="I15" s="16">
        <v>5</v>
      </c>
      <c r="J15" s="16"/>
      <c r="K15" s="16">
        <v>3</v>
      </c>
      <c r="L15" s="16">
        <v>2</v>
      </c>
      <c r="M15" s="16">
        <v>2</v>
      </c>
      <c r="N15" s="16"/>
      <c r="O15" s="16"/>
      <c r="P15" s="16">
        <v>2</v>
      </c>
      <c r="Q15" s="16">
        <v>1</v>
      </c>
      <c r="R15" s="16">
        <v>2</v>
      </c>
      <c r="S15" s="16">
        <v>0</v>
      </c>
      <c r="T15" s="16">
        <v>0</v>
      </c>
      <c r="U15" s="16">
        <v>15</v>
      </c>
      <c r="V15" s="16">
        <v>0</v>
      </c>
      <c r="W15" s="16">
        <v>1</v>
      </c>
      <c r="X15" s="16">
        <v>0</v>
      </c>
      <c r="Y15" s="16">
        <v>2</v>
      </c>
      <c r="Z15" s="16">
        <v>0</v>
      </c>
      <c r="AA15" s="16">
        <v>2</v>
      </c>
      <c r="AB15" s="16">
        <v>1</v>
      </c>
      <c r="AC15" s="16">
        <v>5</v>
      </c>
      <c r="AD15" s="16"/>
      <c r="AE15" s="16">
        <v>2</v>
      </c>
      <c r="AF15" s="16"/>
      <c r="AG15" s="16">
        <v>0</v>
      </c>
      <c r="AH15" s="25">
        <v>3</v>
      </c>
      <c r="AI15" s="16">
        <v>0</v>
      </c>
      <c r="AJ15" s="16">
        <v>10</v>
      </c>
      <c r="AK15" s="16"/>
      <c r="AL15" s="25"/>
    </row>
    <row r="16" s="2" customFormat="1" ht="24" customHeight="1" spans="1:38">
      <c r="A16" s="11">
        <v>157621</v>
      </c>
      <c r="B16" s="12" t="s">
        <v>71</v>
      </c>
      <c r="C16" s="12" t="s">
        <v>72</v>
      </c>
      <c r="D16" s="13" t="s">
        <v>73</v>
      </c>
      <c r="E16" s="14">
        <f t="shared" si="0"/>
        <v>4011.2</v>
      </c>
      <c r="F16" s="13">
        <f t="shared" si="1"/>
        <v>23</v>
      </c>
      <c r="G16" s="15">
        <v>23</v>
      </c>
      <c r="H16" s="16">
        <f>VLOOKUP(A16,[1]雅漾!$A:$E,5,0)</f>
        <v>0</v>
      </c>
      <c r="I16" s="16"/>
      <c r="J16" s="16"/>
      <c r="K16" s="16">
        <v>2</v>
      </c>
      <c r="L16" s="16"/>
      <c r="M16" s="16"/>
      <c r="N16" s="16"/>
      <c r="O16" s="16"/>
      <c r="P16" s="16"/>
      <c r="Q16" s="16">
        <v>0</v>
      </c>
      <c r="R16" s="16">
        <v>2</v>
      </c>
      <c r="S16" s="16">
        <v>0</v>
      </c>
      <c r="T16" s="16">
        <v>0</v>
      </c>
      <c r="U16" s="16">
        <v>10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2</v>
      </c>
      <c r="AB16" s="16">
        <v>0</v>
      </c>
      <c r="AC16" s="16">
        <v>2</v>
      </c>
      <c r="AD16" s="16"/>
      <c r="AE16" s="16">
        <v>0</v>
      </c>
      <c r="AF16" s="16"/>
      <c r="AG16" s="16">
        <v>0</v>
      </c>
      <c r="AH16" s="25">
        <v>0</v>
      </c>
      <c r="AI16" s="16">
        <v>0</v>
      </c>
      <c r="AJ16" s="16">
        <v>5</v>
      </c>
      <c r="AK16" s="16"/>
      <c r="AL16" s="25"/>
    </row>
    <row r="17" s="2" customFormat="1" ht="24" customHeight="1" spans="1:38">
      <c r="A17" s="11">
        <v>167459</v>
      </c>
      <c r="B17" s="12" t="s">
        <v>74</v>
      </c>
      <c r="C17" s="12" t="s">
        <v>63</v>
      </c>
      <c r="D17" s="13">
        <v>270</v>
      </c>
      <c r="E17" s="14">
        <f t="shared" si="0"/>
        <v>1512</v>
      </c>
      <c r="F17" s="13">
        <f t="shared" si="1"/>
        <v>7</v>
      </c>
      <c r="G17" s="15">
        <v>7</v>
      </c>
      <c r="H17" s="16">
        <f>VLOOKUP(A17,[1]雅漾!$A:$E,5,0)</f>
        <v>0</v>
      </c>
      <c r="I17" s="16">
        <v>2</v>
      </c>
      <c r="J17" s="16"/>
      <c r="K17" s="16">
        <v>0</v>
      </c>
      <c r="L17" s="16"/>
      <c r="M17" s="16"/>
      <c r="N17" s="16"/>
      <c r="O17" s="16">
        <v>2</v>
      </c>
      <c r="P17" s="16"/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2</v>
      </c>
      <c r="AD17" s="16"/>
      <c r="AE17" s="16">
        <v>0</v>
      </c>
      <c r="AF17" s="16"/>
      <c r="AG17" s="16">
        <v>0</v>
      </c>
      <c r="AH17" s="25">
        <v>1</v>
      </c>
      <c r="AI17" s="16">
        <v>0</v>
      </c>
      <c r="AJ17" s="16"/>
      <c r="AK17" s="16"/>
      <c r="AL17" s="25"/>
    </row>
    <row r="18" s="2" customFormat="1" ht="24" customHeight="1" spans="1:38">
      <c r="A18" s="11">
        <v>167438</v>
      </c>
      <c r="B18" s="12" t="s">
        <v>74</v>
      </c>
      <c r="C18" s="12" t="s">
        <v>58</v>
      </c>
      <c r="D18" s="13">
        <v>172</v>
      </c>
      <c r="E18" s="14">
        <f t="shared" si="0"/>
        <v>3577.6</v>
      </c>
      <c r="F18" s="13">
        <f t="shared" si="1"/>
        <v>26</v>
      </c>
      <c r="G18" s="15">
        <v>26</v>
      </c>
      <c r="H18" s="16">
        <f>VLOOKUP(A18,[1]雅漾!$A:$E,5,0)</f>
        <v>8</v>
      </c>
      <c r="I18" s="16"/>
      <c r="J18" s="16"/>
      <c r="K18" s="16">
        <v>5</v>
      </c>
      <c r="L18" s="16">
        <v>2</v>
      </c>
      <c r="M18" s="16">
        <v>2</v>
      </c>
      <c r="N18" s="16"/>
      <c r="O18" s="16"/>
      <c r="P18" s="16"/>
      <c r="Q18" s="16">
        <v>0</v>
      </c>
      <c r="R18" s="16">
        <v>2</v>
      </c>
      <c r="S18" s="16">
        <v>0</v>
      </c>
      <c r="T18" s="16">
        <v>0</v>
      </c>
      <c r="U18" s="16">
        <v>0</v>
      </c>
      <c r="V18" s="16">
        <v>2</v>
      </c>
      <c r="W18" s="16">
        <v>0</v>
      </c>
      <c r="X18" s="16">
        <v>1</v>
      </c>
      <c r="Y18" s="16">
        <v>0</v>
      </c>
      <c r="Z18" s="16">
        <v>0</v>
      </c>
      <c r="AA18" s="16">
        <v>0</v>
      </c>
      <c r="AB18" s="16">
        <v>0</v>
      </c>
      <c r="AC18" s="16">
        <v>2</v>
      </c>
      <c r="AD18" s="16"/>
      <c r="AE18" s="16">
        <v>0</v>
      </c>
      <c r="AF18" s="16"/>
      <c r="AG18" s="16">
        <v>0</v>
      </c>
      <c r="AH18" s="25">
        <v>2</v>
      </c>
      <c r="AI18" s="16">
        <v>0</v>
      </c>
      <c r="AJ18" s="16"/>
      <c r="AK18" s="16"/>
      <c r="AL18" s="25"/>
    </row>
    <row r="19" s="2" customFormat="1" ht="24" customHeight="1" spans="1:38">
      <c r="A19" s="11">
        <v>157873</v>
      </c>
      <c r="B19" s="12" t="s">
        <v>75</v>
      </c>
      <c r="C19" s="12" t="s">
        <v>42</v>
      </c>
      <c r="D19" s="13" t="s">
        <v>76</v>
      </c>
      <c r="E19" s="14">
        <f t="shared" si="0"/>
        <v>13305.6</v>
      </c>
      <c r="F19" s="13">
        <f t="shared" si="1"/>
        <v>66</v>
      </c>
      <c r="G19" s="15">
        <v>66</v>
      </c>
      <c r="H19" s="16">
        <f>VLOOKUP(A19,[1]雅漾!$A:$E,5,0)</f>
        <v>10</v>
      </c>
      <c r="I19" s="16"/>
      <c r="J19" s="16"/>
      <c r="K19" s="16">
        <v>5</v>
      </c>
      <c r="L19" s="16">
        <v>2</v>
      </c>
      <c r="M19" s="16">
        <v>2</v>
      </c>
      <c r="N19" s="16">
        <v>2</v>
      </c>
      <c r="O19" s="16">
        <v>2</v>
      </c>
      <c r="P19" s="16">
        <v>3</v>
      </c>
      <c r="Q19" s="16">
        <v>1</v>
      </c>
      <c r="R19" s="16">
        <v>0</v>
      </c>
      <c r="S19" s="16">
        <v>0</v>
      </c>
      <c r="T19" s="16">
        <v>2</v>
      </c>
      <c r="U19" s="16">
        <v>10</v>
      </c>
      <c r="V19" s="16">
        <v>1</v>
      </c>
      <c r="W19" s="16">
        <v>3</v>
      </c>
      <c r="X19" s="16">
        <v>3</v>
      </c>
      <c r="Y19" s="16">
        <v>2</v>
      </c>
      <c r="Z19" s="16">
        <v>0</v>
      </c>
      <c r="AA19" s="16">
        <v>0</v>
      </c>
      <c r="AB19" s="16">
        <v>1</v>
      </c>
      <c r="AC19" s="16">
        <v>2</v>
      </c>
      <c r="AD19" s="16">
        <v>1</v>
      </c>
      <c r="AE19" s="16">
        <v>2</v>
      </c>
      <c r="AF19" s="16">
        <v>2</v>
      </c>
      <c r="AG19" s="16">
        <v>0</v>
      </c>
      <c r="AH19" s="25">
        <v>2</v>
      </c>
      <c r="AI19" s="16">
        <v>2</v>
      </c>
      <c r="AJ19" s="16">
        <v>5</v>
      </c>
      <c r="AK19" s="16">
        <v>1</v>
      </c>
      <c r="AL19" s="25"/>
    </row>
    <row r="20" ht="24" customHeight="1" spans="1:38">
      <c r="A20" s="11">
        <v>157622</v>
      </c>
      <c r="B20" s="12" t="s">
        <v>77</v>
      </c>
      <c r="C20" s="12" t="s">
        <v>78</v>
      </c>
      <c r="D20" s="13" t="s">
        <v>79</v>
      </c>
      <c r="E20" s="14">
        <f>F20*D20*0.8</f>
        <v>7539.2</v>
      </c>
      <c r="F20" s="13">
        <f>SUM(H20:AL20)</f>
        <v>38</v>
      </c>
      <c r="G20" s="15">
        <v>38</v>
      </c>
      <c r="H20" s="16">
        <v>7</v>
      </c>
      <c r="I20" s="23"/>
      <c r="J20" s="23"/>
      <c r="K20" s="23">
        <v>7</v>
      </c>
      <c r="L20" s="23">
        <v>2</v>
      </c>
      <c r="M20" s="23">
        <v>2</v>
      </c>
      <c r="N20" s="23"/>
      <c r="O20" s="23"/>
      <c r="P20" s="23"/>
      <c r="Q20" s="23">
        <v>0</v>
      </c>
      <c r="R20" s="23">
        <v>1</v>
      </c>
      <c r="S20" s="16">
        <v>0</v>
      </c>
      <c r="T20" s="23">
        <v>0</v>
      </c>
      <c r="U20" s="23">
        <v>7</v>
      </c>
      <c r="V20" s="23">
        <v>0</v>
      </c>
      <c r="W20" s="23">
        <v>1</v>
      </c>
      <c r="X20" s="23">
        <v>2</v>
      </c>
      <c r="Y20" s="16">
        <v>0</v>
      </c>
      <c r="Z20" s="23">
        <v>0</v>
      </c>
      <c r="AA20" s="23">
        <v>0</v>
      </c>
      <c r="AB20" s="23">
        <v>0</v>
      </c>
      <c r="AC20" s="23">
        <v>0</v>
      </c>
      <c r="AD20" s="23"/>
      <c r="AE20" s="16">
        <v>0</v>
      </c>
      <c r="AF20" s="23"/>
      <c r="AG20" s="16">
        <v>0</v>
      </c>
      <c r="AH20" s="27">
        <v>2</v>
      </c>
      <c r="AI20" s="23">
        <v>0</v>
      </c>
      <c r="AJ20" s="23">
        <v>7</v>
      </c>
      <c r="AK20" s="23"/>
      <c r="AL20" s="27"/>
    </row>
    <row r="21" ht="24" customHeight="1" spans="1:38">
      <c r="A21" s="11">
        <v>169978</v>
      </c>
      <c r="B21" s="12" t="s">
        <v>80</v>
      </c>
      <c r="C21" s="12" t="s">
        <v>81</v>
      </c>
      <c r="D21" s="17" t="s">
        <v>82</v>
      </c>
      <c r="E21" s="14">
        <f>F21*D21*0.8</f>
        <v>2772</v>
      </c>
      <c r="F21" s="13">
        <f>SUM(H21:AL21)</f>
        <v>21</v>
      </c>
      <c r="G21" s="15">
        <v>21</v>
      </c>
      <c r="H21" s="16">
        <f>VLOOKUP(A21,[1]雅漾!$A:$E,5,0)</f>
        <v>5</v>
      </c>
      <c r="I21" s="23"/>
      <c r="J21" s="23"/>
      <c r="K21" s="23">
        <v>0</v>
      </c>
      <c r="L21" s="23"/>
      <c r="M21" s="23"/>
      <c r="N21" s="23"/>
      <c r="O21" s="23">
        <v>1</v>
      </c>
      <c r="P21" s="23"/>
      <c r="Q21" s="23">
        <v>0</v>
      </c>
      <c r="R21" s="23">
        <v>0</v>
      </c>
      <c r="S21" s="16">
        <v>0</v>
      </c>
      <c r="T21" s="23">
        <v>0</v>
      </c>
      <c r="U21" s="23">
        <v>5</v>
      </c>
      <c r="V21" s="23">
        <v>2</v>
      </c>
      <c r="W21" s="23">
        <v>1</v>
      </c>
      <c r="X21" s="23">
        <v>0</v>
      </c>
      <c r="Y21" s="16">
        <v>0</v>
      </c>
      <c r="Z21" s="23">
        <v>0</v>
      </c>
      <c r="AA21" s="23">
        <v>0</v>
      </c>
      <c r="AB21" s="23">
        <v>0</v>
      </c>
      <c r="AC21" s="23">
        <v>2</v>
      </c>
      <c r="AD21" s="23"/>
      <c r="AE21" s="16">
        <v>0</v>
      </c>
      <c r="AF21" s="23"/>
      <c r="AG21" s="16">
        <v>0</v>
      </c>
      <c r="AH21" s="27">
        <v>2</v>
      </c>
      <c r="AI21" s="23">
        <v>0</v>
      </c>
      <c r="AJ21" s="23">
        <v>3</v>
      </c>
      <c r="AK21" s="23"/>
      <c r="AL21" s="27"/>
    </row>
    <row r="22" ht="24" customHeight="1" spans="1:38">
      <c r="A22" s="11">
        <v>169981</v>
      </c>
      <c r="B22" s="18" t="s">
        <v>83</v>
      </c>
      <c r="C22" s="17" t="s">
        <v>42</v>
      </c>
      <c r="D22" s="17" t="s">
        <v>70</v>
      </c>
      <c r="E22" s="14">
        <f>F22*D22*0.8</f>
        <v>9700.8</v>
      </c>
      <c r="F22" s="13">
        <f>SUM(H22:AL22)</f>
        <v>47</v>
      </c>
      <c r="G22" s="15">
        <v>47</v>
      </c>
      <c r="H22" s="16">
        <f>VLOOKUP(A22,[1]雅漾!$A:$E,5,0)</f>
        <v>5</v>
      </c>
      <c r="I22" s="23"/>
      <c r="J22" s="23"/>
      <c r="K22" s="23">
        <v>0</v>
      </c>
      <c r="L22" s="23">
        <v>2</v>
      </c>
      <c r="M22" s="23">
        <v>2</v>
      </c>
      <c r="N22" s="23">
        <v>2</v>
      </c>
      <c r="O22" s="23">
        <v>2</v>
      </c>
      <c r="P22" s="23"/>
      <c r="Q22" s="23">
        <v>0</v>
      </c>
      <c r="R22" s="23">
        <v>2</v>
      </c>
      <c r="S22" s="16">
        <v>0</v>
      </c>
      <c r="T22" s="23">
        <v>0</v>
      </c>
      <c r="U22" s="23">
        <v>10</v>
      </c>
      <c r="V22" s="23">
        <v>2</v>
      </c>
      <c r="W22" s="23">
        <v>2</v>
      </c>
      <c r="X22" s="23">
        <v>3</v>
      </c>
      <c r="Y22" s="16">
        <v>0</v>
      </c>
      <c r="Z22" s="23">
        <v>1</v>
      </c>
      <c r="AA22" s="23">
        <v>0</v>
      </c>
      <c r="AB22" s="23">
        <v>1</v>
      </c>
      <c r="AC22" s="23">
        <v>2</v>
      </c>
      <c r="AD22" s="23">
        <v>1</v>
      </c>
      <c r="AE22" s="16">
        <v>0</v>
      </c>
      <c r="AF22" s="23">
        <v>1</v>
      </c>
      <c r="AG22" s="16">
        <v>0</v>
      </c>
      <c r="AH22" s="27">
        <v>3</v>
      </c>
      <c r="AI22" s="23">
        <v>0</v>
      </c>
      <c r="AJ22" s="23">
        <v>5</v>
      </c>
      <c r="AK22" s="23"/>
      <c r="AL22" s="27">
        <v>1</v>
      </c>
    </row>
    <row r="23" ht="24" customHeight="1" spans="1:38">
      <c r="A23" s="11">
        <v>169980</v>
      </c>
      <c r="B23" s="18" t="s">
        <v>84</v>
      </c>
      <c r="C23" s="17" t="s">
        <v>85</v>
      </c>
      <c r="D23" s="17" t="s">
        <v>86</v>
      </c>
      <c r="E23" s="14">
        <f>F23*D23*0.8</f>
        <v>9048</v>
      </c>
      <c r="F23" s="13">
        <f>SUM(H23:AL23)</f>
        <v>58</v>
      </c>
      <c r="G23" s="15">
        <v>58</v>
      </c>
      <c r="H23" s="16">
        <f>VLOOKUP(A23,[1]雅漾!$A:$E,5,0)</f>
        <v>0</v>
      </c>
      <c r="I23" s="23">
        <v>2</v>
      </c>
      <c r="J23" s="23">
        <v>3</v>
      </c>
      <c r="K23" s="23">
        <v>2</v>
      </c>
      <c r="L23" s="23">
        <v>2</v>
      </c>
      <c r="M23" s="23">
        <v>2</v>
      </c>
      <c r="N23" s="23">
        <v>2</v>
      </c>
      <c r="O23" s="23">
        <v>2</v>
      </c>
      <c r="P23" s="23">
        <v>2</v>
      </c>
      <c r="Q23" s="23">
        <v>1</v>
      </c>
      <c r="R23" s="23">
        <v>2</v>
      </c>
      <c r="S23" s="16">
        <v>0</v>
      </c>
      <c r="T23" s="23">
        <v>2</v>
      </c>
      <c r="U23" s="23">
        <v>10</v>
      </c>
      <c r="V23" s="23">
        <v>2</v>
      </c>
      <c r="W23" s="23">
        <v>2</v>
      </c>
      <c r="X23" s="23">
        <v>3</v>
      </c>
      <c r="Y23" s="16">
        <v>0</v>
      </c>
      <c r="Z23" s="23">
        <v>1</v>
      </c>
      <c r="AA23" s="23">
        <v>0</v>
      </c>
      <c r="AB23" s="23">
        <v>1</v>
      </c>
      <c r="AC23" s="23">
        <v>2</v>
      </c>
      <c r="AD23" s="23">
        <v>1</v>
      </c>
      <c r="AE23" s="23">
        <v>2</v>
      </c>
      <c r="AF23" s="23">
        <v>1</v>
      </c>
      <c r="AG23" s="16">
        <v>0</v>
      </c>
      <c r="AH23" s="27">
        <v>3</v>
      </c>
      <c r="AI23" s="23">
        <v>2</v>
      </c>
      <c r="AJ23" s="23">
        <v>5</v>
      </c>
      <c r="AK23" s="23">
        <v>1</v>
      </c>
      <c r="AL23" s="27"/>
    </row>
    <row r="24" ht="24" customHeight="1" spans="1:38">
      <c r="A24" s="19">
        <v>157613</v>
      </c>
      <c r="B24" s="12" t="s">
        <v>87</v>
      </c>
      <c r="C24" s="12" t="s">
        <v>55</v>
      </c>
      <c r="D24" s="17" t="s">
        <v>56</v>
      </c>
      <c r="E24" s="14">
        <f>F24*D24*0.8</f>
        <v>6566.4</v>
      </c>
      <c r="F24" s="13">
        <f>SUM(H24:AL24)</f>
        <v>36</v>
      </c>
      <c r="G24" s="15">
        <v>36</v>
      </c>
      <c r="H24" s="16">
        <f>VLOOKUP(A24,[1]雅漾!$A:$E,5,0)</f>
        <v>0</v>
      </c>
      <c r="I24" s="23"/>
      <c r="J24" s="23">
        <v>1</v>
      </c>
      <c r="K24" s="23">
        <v>2</v>
      </c>
      <c r="L24" s="23">
        <v>2</v>
      </c>
      <c r="M24" s="23">
        <v>2</v>
      </c>
      <c r="N24" s="23"/>
      <c r="O24" s="23"/>
      <c r="P24" s="23">
        <v>2</v>
      </c>
      <c r="Q24" s="23">
        <v>0</v>
      </c>
      <c r="R24" s="23">
        <v>1</v>
      </c>
      <c r="S24" s="16">
        <v>0</v>
      </c>
      <c r="T24" s="23">
        <v>0</v>
      </c>
      <c r="U24" s="23">
        <v>10</v>
      </c>
      <c r="V24" s="23">
        <v>0</v>
      </c>
      <c r="W24" s="23">
        <v>1</v>
      </c>
      <c r="X24" s="23">
        <v>0</v>
      </c>
      <c r="Y24" s="23">
        <v>2</v>
      </c>
      <c r="Z24" s="23">
        <v>0</v>
      </c>
      <c r="AA24" s="23">
        <v>0</v>
      </c>
      <c r="AB24" s="23">
        <v>0</v>
      </c>
      <c r="AC24" s="23">
        <v>2</v>
      </c>
      <c r="AD24" s="23"/>
      <c r="AE24" s="16">
        <v>0</v>
      </c>
      <c r="AF24" s="23">
        <v>1</v>
      </c>
      <c r="AG24" s="16">
        <v>0</v>
      </c>
      <c r="AH24" s="27">
        <v>3</v>
      </c>
      <c r="AI24" s="23">
        <v>2</v>
      </c>
      <c r="AJ24" s="23">
        <v>5</v>
      </c>
      <c r="AK24" s="23"/>
      <c r="AL24" s="27"/>
    </row>
    <row r="25" ht="24" customHeight="1" spans="1:38">
      <c r="A25" s="19">
        <v>153931</v>
      </c>
      <c r="B25" s="18" t="s">
        <v>88</v>
      </c>
      <c r="C25" s="12" t="s">
        <v>89</v>
      </c>
      <c r="D25" s="17">
        <v>158</v>
      </c>
      <c r="E25" s="14">
        <f>F25*D25*0.8</f>
        <v>8216</v>
      </c>
      <c r="F25" s="13">
        <f>SUM(H25:AL25)</f>
        <v>65</v>
      </c>
      <c r="G25" s="15">
        <v>0</v>
      </c>
      <c r="H25" s="16">
        <f>VLOOKUP(A25,[1]雅漾!$A:$E,5,0)</f>
        <v>0</v>
      </c>
      <c r="I25" s="23">
        <v>5</v>
      </c>
      <c r="J25" s="23"/>
      <c r="K25" s="23">
        <v>3</v>
      </c>
      <c r="L25" s="23">
        <v>2</v>
      </c>
      <c r="M25" s="23">
        <v>2</v>
      </c>
      <c r="N25" s="23"/>
      <c r="O25" s="23">
        <v>2</v>
      </c>
      <c r="P25" s="23"/>
      <c r="Q25" s="23">
        <v>1</v>
      </c>
      <c r="R25" s="23">
        <v>2</v>
      </c>
      <c r="S25" s="23">
        <v>2</v>
      </c>
      <c r="T25" s="23">
        <v>0</v>
      </c>
      <c r="U25" s="23">
        <v>15</v>
      </c>
      <c r="V25" s="23">
        <v>2</v>
      </c>
      <c r="W25" s="23">
        <v>2</v>
      </c>
      <c r="X25" s="23">
        <v>0</v>
      </c>
      <c r="Y25" s="16">
        <v>0</v>
      </c>
      <c r="Z25" s="23">
        <v>1</v>
      </c>
      <c r="AA25" s="23">
        <v>2</v>
      </c>
      <c r="AB25" s="23">
        <v>1</v>
      </c>
      <c r="AC25" s="23">
        <v>3</v>
      </c>
      <c r="AD25" s="23"/>
      <c r="AE25" s="23">
        <v>2</v>
      </c>
      <c r="AF25" s="23">
        <v>5</v>
      </c>
      <c r="AG25" s="16">
        <v>0</v>
      </c>
      <c r="AH25" s="27">
        <v>3</v>
      </c>
      <c r="AI25" s="23">
        <v>5</v>
      </c>
      <c r="AJ25" s="23">
        <v>3</v>
      </c>
      <c r="AK25" s="23">
        <v>1</v>
      </c>
      <c r="AL25" s="27">
        <v>1</v>
      </c>
    </row>
    <row r="26" ht="24" customHeight="1" spans="1:38">
      <c r="A26" s="19">
        <v>75100</v>
      </c>
      <c r="B26" s="18" t="s">
        <v>90</v>
      </c>
      <c r="C26" s="17" t="s">
        <v>44</v>
      </c>
      <c r="D26" s="17" t="s">
        <v>91</v>
      </c>
      <c r="E26" s="14">
        <f>F26*D26*0.8</f>
        <v>17712</v>
      </c>
      <c r="F26" s="13">
        <f>SUM(H26:AL26)</f>
        <v>82</v>
      </c>
      <c r="G26" s="15">
        <v>0</v>
      </c>
      <c r="H26" s="16">
        <f>VLOOKUP(A26,[1]雅漾!$A:$E,5,0)</f>
        <v>12</v>
      </c>
      <c r="I26" s="23">
        <v>5</v>
      </c>
      <c r="J26" s="23">
        <v>1</v>
      </c>
      <c r="K26" s="23">
        <v>6</v>
      </c>
      <c r="L26" s="23">
        <v>5</v>
      </c>
      <c r="M26" s="23">
        <v>5</v>
      </c>
      <c r="N26" s="23"/>
      <c r="O26" s="23"/>
      <c r="P26" s="23">
        <v>2</v>
      </c>
      <c r="Q26" s="23">
        <v>1</v>
      </c>
      <c r="R26" s="23">
        <v>2</v>
      </c>
      <c r="S26" s="23">
        <v>0</v>
      </c>
      <c r="T26" s="23">
        <v>2</v>
      </c>
      <c r="U26" s="23">
        <v>15</v>
      </c>
      <c r="V26" s="23">
        <v>1</v>
      </c>
      <c r="W26" s="23">
        <v>2</v>
      </c>
      <c r="X26" s="23">
        <v>0</v>
      </c>
      <c r="Y26" s="23">
        <v>2</v>
      </c>
      <c r="Z26" s="23">
        <v>2</v>
      </c>
      <c r="AA26" s="23">
        <v>0</v>
      </c>
      <c r="AB26" s="23">
        <v>2</v>
      </c>
      <c r="AC26" s="23">
        <v>3</v>
      </c>
      <c r="AD26" s="23"/>
      <c r="AE26" s="16">
        <v>0</v>
      </c>
      <c r="AF26" s="23">
        <v>1</v>
      </c>
      <c r="AG26" s="16">
        <v>0</v>
      </c>
      <c r="AH26" s="27">
        <v>2</v>
      </c>
      <c r="AI26" s="23">
        <v>0</v>
      </c>
      <c r="AJ26" s="23">
        <v>10</v>
      </c>
      <c r="AK26" s="23">
        <v>1</v>
      </c>
      <c r="AL26" s="27"/>
    </row>
    <row r="27" ht="24" customHeight="1" spans="1:38">
      <c r="A27" s="19">
        <v>157624</v>
      </c>
      <c r="B27" s="18" t="s">
        <v>92</v>
      </c>
      <c r="C27" s="17" t="s">
        <v>93</v>
      </c>
      <c r="D27" s="17">
        <v>168</v>
      </c>
      <c r="E27" s="14">
        <f>F27*D27*0.8</f>
        <v>13440</v>
      </c>
      <c r="F27" s="13">
        <f>SUM(H27:AL27)</f>
        <v>100</v>
      </c>
      <c r="G27" s="15">
        <v>100</v>
      </c>
      <c r="H27" s="16">
        <f>VLOOKUP(A27,[1]雅漾!$A:$E,5,0)</f>
        <v>12</v>
      </c>
      <c r="I27" s="23">
        <v>5</v>
      </c>
      <c r="J27" s="23">
        <v>1</v>
      </c>
      <c r="K27" s="23">
        <v>10</v>
      </c>
      <c r="L27" s="23">
        <v>5</v>
      </c>
      <c r="M27" s="23">
        <v>5</v>
      </c>
      <c r="N27" s="23"/>
      <c r="O27" s="23">
        <v>2</v>
      </c>
      <c r="P27" s="23">
        <v>4</v>
      </c>
      <c r="Q27" s="23">
        <v>1</v>
      </c>
      <c r="R27" s="23">
        <v>0</v>
      </c>
      <c r="S27" s="23">
        <v>0</v>
      </c>
      <c r="T27" s="23">
        <v>4</v>
      </c>
      <c r="U27" s="23">
        <v>15</v>
      </c>
      <c r="V27" s="23">
        <v>2</v>
      </c>
      <c r="W27" s="23">
        <v>2</v>
      </c>
      <c r="X27" s="23">
        <v>0</v>
      </c>
      <c r="Y27" s="16">
        <v>0</v>
      </c>
      <c r="Z27" s="23">
        <v>3</v>
      </c>
      <c r="AA27" s="23">
        <v>2</v>
      </c>
      <c r="AB27" s="23">
        <v>2</v>
      </c>
      <c r="AC27" s="23">
        <v>3</v>
      </c>
      <c r="AD27" s="23"/>
      <c r="AE27" s="23">
        <v>2</v>
      </c>
      <c r="AF27" s="23">
        <v>1</v>
      </c>
      <c r="AG27" s="16">
        <v>0</v>
      </c>
      <c r="AH27" s="27">
        <v>2</v>
      </c>
      <c r="AI27" s="23">
        <v>3</v>
      </c>
      <c r="AJ27" s="23">
        <v>10</v>
      </c>
      <c r="AK27" s="23">
        <v>2</v>
      </c>
      <c r="AL27" s="27">
        <v>2</v>
      </c>
    </row>
    <row r="28" ht="24" customHeight="1" spans="1:38">
      <c r="A28" s="11">
        <v>174530</v>
      </c>
      <c r="B28" s="20" t="s">
        <v>94</v>
      </c>
      <c r="C28" s="20" t="s">
        <v>58</v>
      </c>
      <c r="D28" s="21">
        <v>268</v>
      </c>
      <c r="E28" s="14">
        <f>F28*D28*0.8</f>
        <v>4931.2</v>
      </c>
      <c r="F28" s="13">
        <f>SUM(H28:AL28)</f>
        <v>23</v>
      </c>
      <c r="G28" s="15">
        <v>23</v>
      </c>
      <c r="H28" s="16">
        <v>3</v>
      </c>
      <c r="I28" s="23"/>
      <c r="J28" s="23"/>
      <c r="K28" s="23">
        <v>3</v>
      </c>
      <c r="L28" s="23"/>
      <c r="M28" s="23"/>
      <c r="N28" s="23"/>
      <c r="O28" s="23">
        <v>1</v>
      </c>
      <c r="P28" s="23"/>
      <c r="Q28" s="23">
        <v>0</v>
      </c>
      <c r="R28" s="23">
        <v>0</v>
      </c>
      <c r="S28" s="23">
        <v>0</v>
      </c>
      <c r="T28" s="23">
        <v>0</v>
      </c>
      <c r="U28" s="23">
        <v>3</v>
      </c>
      <c r="V28" s="23">
        <v>0</v>
      </c>
      <c r="W28" s="23">
        <v>1</v>
      </c>
      <c r="X28" s="23">
        <v>0</v>
      </c>
      <c r="Y28" s="16">
        <v>0</v>
      </c>
      <c r="Z28" s="23">
        <v>1</v>
      </c>
      <c r="AA28" s="23">
        <v>3</v>
      </c>
      <c r="AB28" s="23">
        <v>0</v>
      </c>
      <c r="AC28" s="23">
        <v>0</v>
      </c>
      <c r="AD28" s="23"/>
      <c r="AE28" s="16">
        <v>0</v>
      </c>
      <c r="AF28" s="23"/>
      <c r="AG28" s="16">
        <v>0</v>
      </c>
      <c r="AH28" s="27">
        <v>2</v>
      </c>
      <c r="AI28" s="23">
        <v>2</v>
      </c>
      <c r="AJ28" s="23">
        <v>4</v>
      </c>
      <c r="AK28" s="23"/>
      <c r="AL28" s="27"/>
    </row>
    <row r="29" ht="24" customHeight="1" spans="1:38">
      <c r="A29" s="11">
        <v>174531</v>
      </c>
      <c r="B29" s="20" t="s">
        <v>95</v>
      </c>
      <c r="C29" s="20" t="s">
        <v>49</v>
      </c>
      <c r="D29" s="21">
        <v>272</v>
      </c>
      <c r="E29" s="14">
        <f>F29*D29*0.8</f>
        <v>9574.4</v>
      </c>
      <c r="F29" s="13">
        <f>SUM(H29:AL29)</f>
        <v>44</v>
      </c>
      <c r="G29" s="15">
        <v>0</v>
      </c>
      <c r="H29" s="16">
        <f>VLOOKUP(A29,[1]雅漾!$A:$E,5,0)</f>
        <v>5</v>
      </c>
      <c r="I29" s="23"/>
      <c r="J29" s="23">
        <v>1</v>
      </c>
      <c r="K29" s="23">
        <v>5</v>
      </c>
      <c r="L29" s="23">
        <v>2</v>
      </c>
      <c r="M29" s="23">
        <v>2</v>
      </c>
      <c r="N29" s="23"/>
      <c r="O29" s="23">
        <v>1</v>
      </c>
      <c r="P29" s="23"/>
      <c r="Q29" s="23">
        <v>0</v>
      </c>
      <c r="R29" s="23">
        <v>0</v>
      </c>
      <c r="S29" s="23">
        <v>0</v>
      </c>
      <c r="T29" s="23">
        <v>0</v>
      </c>
      <c r="U29" s="23">
        <v>10</v>
      </c>
      <c r="V29" s="23">
        <v>0</v>
      </c>
      <c r="W29" s="23">
        <v>1</v>
      </c>
      <c r="X29" s="23">
        <v>0</v>
      </c>
      <c r="Y29" s="23">
        <v>2</v>
      </c>
      <c r="Z29" s="23">
        <v>0</v>
      </c>
      <c r="AA29" s="23">
        <v>4</v>
      </c>
      <c r="AB29" s="23">
        <v>0</v>
      </c>
      <c r="AC29" s="23">
        <v>2</v>
      </c>
      <c r="AD29" s="23"/>
      <c r="AE29" s="16">
        <v>0</v>
      </c>
      <c r="AF29" s="23">
        <v>2</v>
      </c>
      <c r="AG29" s="16">
        <v>0</v>
      </c>
      <c r="AH29" s="27">
        <v>2</v>
      </c>
      <c r="AI29" s="23">
        <v>0</v>
      </c>
      <c r="AJ29" s="23">
        <v>5</v>
      </c>
      <c r="AK29" s="23"/>
      <c r="AL29" s="27"/>
    </row>
    <row r="30" ht="24" customHeight="1" spans="1:38">
      <c r="A30" s="11">
        <v>174532</v>
      </c>
      <c r="B30" s="20" t="s">
        <v>96</v>
      </c>
      <c r="C30" s="20" t="s">
        <v>49</v>
      </c>
      <c r="D30" s="21">
        <v>272</v>
      </c>
      <c r="E30" s="14">
        <f>F30*D30*0.8</f>
        <v>1088</v>
      </c>
      <c r="F30" s="13">
        <f>SUM(H30:AL30)</f>
        <v>5</v>
      </c>
      <c r="G30" s="15">
        <v>5</v>
      </c>
      <c r="H30" s="16">
        <v>1</v>
      </c>
      <c r="I30" s="23"/>
      <c r="J30" s="23"/>
      <c r="K30" s="23">
        <v>2</v>
      </c>
      <c r="L30" s="23">
        <v>0</v>
      </c>
      <c r="M30" s="23">
        <v>0</v>
      </c>
      <c r="N30" s="23"/>
      <c r="O30" s="23">
        <v>0</v>
      </c>
      <c r="P30" s="23"/>
      <c r="Q30" s="23">
        <v>0</v>
      </c>
      <c r="R30" s="23">
        <v>0</v>
      </c>
      <c r="S30" s="23">
        <v>0</v>
      </c>
      <c r="T30" s="23">
        <v>0</v>
      </c>
      <c r="U30" s="23">
        <v>1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/>
      <c r="AE30" s="16">
        <v>0</v>
      </c>
      <c r="AF30" s="23">
        <v>0</v>
      </c>
      <c r="AG30" s="16">
        <v>0</v>
      </c>
      <c r="AH30" s="27">
        <v>0</v>
      </c>
      <c r="AI30" s="23">
        <v>0</v>
      </c>
      <c r="AJ30" s="23">
        <v>1</v>
      </c>
      <c r="AK30" s="23">
        <v>0</v>
      </c>
      <c r="AL30" s="27"/>
    </row>
    <row r="31" s="3" customFormat="1" ht="24" customHeight="1" spans="2:7">
      <c r="B31" s="3" t="s">
        <v>97</v>
      </c>
      <c r="E31" s="3">
        <v>261997.6</v>
      </c>
      <c r="F31" s="3">
        <v>1464</v>
      </c>
      <c r="G31" s="15">
        <f>SUM(G3:G30)</f>
        <v>1054</v>
      </c>
    </row>
    <row r="32" ht="24" customHeight="1"/>
    <row r="33" s="34" customFormat="1" ht="24" customHeight="1" spans="1:38">
      <c r="A33" s="31">
        <v>167441</v>
      </c>
      <c r="B33" s="32" t="s">
        <v>98</v>
      </c>
      <c r="C33" s="32" t="s">
        <v>85</v>
      </c>
      <c r="D33" s="15" t="s">
        <v>99</v>
      </c>
      <c r="E33" s="33">
        <f>F33*D33*0.8</f>
        <v>7788</v>
      </c>
      <c r="F33" s="15">
        <f>SUM(H33:AL33)</f>
        <v>33</v>
      </c>
      <c r="G33" s="15" t="s">
        <v>100</v>
      </c>
      <c r="H33" s="35">
        <f>VLOOKUP(A33,[1]雅漾!$A:$E,5,0)</f>
        <v>0</v>
      </c>
      <c r="I33" s="35"/>
      <c r="J33" s="35">
        <v>1</v>
      </c>
      <c r="K33" s="35">
        <v>5</v>
      </c>
      <c r="L33" s="35">
        <v>2</v>
      </c>
      <c r="M33" s="35">
        <v>2</v>
      </c>
      <c r="N33" s="35"/>
      <c r="O33" s="35"/>
      <c r="P33" s="35"/>
      <c r="Q33" s="35">
        <v>1</v>
      </c>
      <c r="R33" s="35">
        <v>0</v>
      </c>
      <c r="S33" s="35">
        <v>0</v>
      </c>
      <c r="T33" s="35">
        <v>0</v>
      </c>
      <c r="U33" s="35">
        <v>5</v>
      </c>
      <c r="V33" s="35">
        <v>0</v>
      </c>
      <c r="W33" s="35">
        <v>0</v>
      </c>
      <c r="X33" s="35">
        <v>0</v>
      </c>
      <c r="Y33" s="35">
        <v>0</v>
      </c>
      <c r="Z33" s="35">
        <v>2</v>
      </c>
      <c r="AA33" s="35">
        <v>3</v>
      </c>
      <c r="AB33" s="35">
        <v>1</v>
      </c>
      <c r="AC33" s="35">
        <v>2</v>
      </c>
      <c r="AD33" s="35"/>
      <c r="AE33" s="35">
        <v>0</v>
      </c>
      <c r="AF33" s="35"/>
      <c r="AG33" s="35">
        <v>0</v>
      </c>
      <c r="AH33" s="36">
        <v>2</v>
      </c>
      <c r="AI33" s="35">
        <v>2</v>
      </c>
      <c r="AJ33" s="37">
        <v>5</v>
      </c>
      <c r="AK33" s="35"/>
      <c r="AL33" s="36"/>
    </row>
    <row r="34" s="34" customFormat="1" ht="24" customHeight="1" spans="1:38">
      <c r="A34" s="31">
        <v>111870</v>
      </c>
      <c r="B34" s="32" t="s">
        <v>101</v>
      </c>
      <c r="C34" s="32" t="s">
        <v>44</v>
      </c>
      <c r="D34" s="15" t="s">
        <v>68</v>
      </c>
      <c r="E34" s="33">
        <f>F34*D34*0.8</f>
        <v>6745.6</v>
      </c>
      <c r="F34" s="15">
        <f>SUM(H34:AL34)</f>
        <v>31</v>
      </c>
      <c r="G34" s="15" t="s">
        <v>102</v>
      </c>
      <c r="H34" s="35">
        <f>VLOOKUP(A34,[1]雅漾!$A:$E,5,0)</f>
        <v>0</v>
      </c>
      <c r="I34" s="35"/>
      <c r="J34" s="35">
        <v>2</v>
      </c>
      <c r="K34" s="35">
        <v>5</v>
      </c>
      <c r="L34" s="35">
        <v>2</v>
      </c>
      <c r="M34" s="35">
        <v>2</v>
      </c>
      <c r="N34" s="35"/>
      <c r="O34" s="35"/>
      <c r="P34" s="35"/>
      <c r="Q34" s="35">
        <v>0</v>
      </c>
      <c r="R34" s="35">
        <v>1</v>
      </c>
      <c r="S34" s="35">
        <v>0</v>
      </c>
      <c r="T34" s="35">
        <v>0</v>
      </c>
      <c r="U34" s="35">
        <v>5</v>
      </c>
      <c r="V34" s="35">
        <v>1</v>
      </c>
      <c r="W34" s="35">
        <v>2</v>
      </c>
      <c r="X34" s="35">
        <v>0</v>
      </c>
      <c r="Y34" s="35">
        <v>0</v>
      </c>
      <c r="Z34" s="35">
        <v>0</v>
      </c>
      <c r="AA34" s="35">
        <v>3</v>
      </c>
      <c r="AB34" s="35">
        <v>0</v>
      </c>
      <c r="AC34" s="35">
        <v>2</v>
      </c>
      <c r="AD34" s="35">
        <v>1</v>
      </c>
      <c r="AE34" s="35">
        <v>2</v>
      </c>
      <c r="AF34" s="35"/>
      <c r="AG34" s="35">
        <v>0</v>
      </c>
      <c r="AH34" s="36">
        <v>1</v>
      </c>
      <c r="AI34" s="38">
        <v>2</v>
      </c>
      <c r="AJ34" s="39"/>
      <c r="AK34" s="35"/>
      <c r="AL34" s="36"/>
    </row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</sheetData>
  <mergeCells count="1">
    <mergeCell ref="A1:D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G2" sqref="G2:H2"/>
    </sheetView>
  </sheetViews>
  <sheetFormatPr defaultColWidth="9" defaultRowHeight="21" customHeight="1" outlineLevelCol="7"/>
  <cols>
    <col min="1" max="1" width="9.625" customWidth="1"/>
    <col min="2" max="2" width="19.625" customWidth="1"/>
    <col min="3" max="3" width="9.875" customWidth="1"/>
    <col min="4" max="4" width="10.25" customWidth="1"/>
    <col min="5" max="5" width="11.75" customWidth="1"/>
    <col min="6" max="6" width="10.25" customWidth="1"/>
    <col min="7" max="7" width="9.75" customWidth="1"/>
    <col min="8" max="8" width="10.25" customWidth="1"/>
  </cols>
  <sheetData>
    <row r="1" customHeight="1" spans="1:8">
      <c r="A1" s="5" t="s">
        <v>0</v>
      </c>
      <c r="B1" s="5"/>
      <c r="C1" s="5"/>
      <c r="D1" s="5"/>
      <c r="E1" s="23"/>
      <c r="F1" s="23"/>
      <c r="G1" s="23"/>
      <c r="H1" s="23"/>
    </row>
    <row r="2" customHeight="1" spans="1:8">
      <c r="A2" s="7" t="s">
        <v>32</v>
      </c>
      <c r="B2" s="8" t="s">
        <v>33</v>
      </c>
      <c r="C2" s="8" t="s">
        <v>34</v>
      </c>
      <c r="D2" s="8" t="s">
        <v>35</v>
      </c>
      <c r="E2" s="5" t="s">
        <v>36</v>
      </c>
      <c r="F2" s="5" t="s">
        <v>37</v>
      </c>
      <c r="G2" s="23" t="s">
        <v>38</v>
      </c>
      <c r="H2" s="23" t="s">
        <v>103</v>
      </c>
    </row>
    <row r="3" customHeight="1" spans="1:8">
      <c r="A3" s="11">
        <v>167442</v>
      </c>
      <c r="B3" s="12" t="s">
        <v>39</v>
      </c>
      <c r="C3" s="12" t="s">
        <v>40</v>
      </c>
      <c r="D3" s="13" t="s">
        <v>41</v>
      </c>
      <c r="E3" s="14">
        <v>12900</v>
      </c>
      <c r="F3" s="13">
        <v>129</v>
      </c>
      <c r="G3" s="23">
        <v>129</v>
      </c>
      <c r="H3" s="23">
        <f>G3*D3*0.8</f>
        <v>12900</v>
      </c>
    </row>
    <row r="4" customHeight="1" spans="1:8">
      <c r="A4" s="11">
        <v>167456</v>
      </c>
      <c r="B4" s="12" t="s">
        <v>39</v>
      </c>
      <c r="C4" s="12" t="s">
        <v>42</v>
      </c>
      <c r="D4" s="13">
        <v>186</v>
      </c>
      <c r="E4" s="14">
        <v>22022.4</v>
      </c>
      <c r="F4" s="13">
        <v>148</v>
      </c>
      <c r="G4" s="23">
        <v>144</v>
      </c>
      <c r="H4" s="23">
        <f t="shared" ref="H4:H31" si="0">G4*D4*0.8</f>
        <v>21427.2</v>
      </c>
    </row>
    <row r="5" customHeight="1" spans="1:8">
      <c r="A5" s="11">
        <v>157623</v>
      </c>
      <c r="B5" s="12" t="s">
        <v>43</v>
      </c>
      <c r="C5" s="12" t="s">
        <v>44</v>
      </c>
      <c r="D5" s="13" t="s">
        <v>45</v>
      </c>
      <c r="E5" s="14">
        <v>7776</v>
      </c>
      <c r="F5" s="13">
        <v>27</v>
      </c>
      <c r="G5" s="23">
        <v>27</v>
      </c>
      <c r="H5" s="23">
        <f t="shared" si="0"/>
        <v>7776</v>
      </c>
    </row>
    <row r="6" customHeight="1" spans="1:8">
      <c r="A6" s="11">
        <v>157627</v>
      </c>
      <c r="B6" s="12" t="s">
        <v>46</v>
      </c>
      <c r="C6" s="12" t="s">
        <v>44</v>
      </c>
      <c r="D6" s="13" t="s">
        <v>47</v>
      </c>
      <c r="E6" s="14">
        <v>7392</v>
      </c>
      <c r="F6" s="13">
        <v>33</v>
      </c>
      <c r="G6" s="23">
        <v>0</v>
      </c>
      <c r="H6" s="23">
        <f t="shared" si="0"/>
        <v>0</v>
      </c>
    </row>
    <row r="7" customHeight="1" spans="1:8">
      <c r="A7" s="11">
        <v>157617</v>
      </c>
      <c r="B7" s="12" t="s">
        <v>48</v>
      </c>
      <c r="C7" s="12" t="s">
        <v>49</v>
      </c>
      <c r="D7" s="13" t="s">
        <v>50</v>
      </c>
      <c r="E7" s="14">
        <v>2475.2</v>
      </c>
      <c r="F7" s="13">
        <v>13</v>
      </c>
      <c r="G7" s="23">
        <v>13</v>
      </c>
      <c r="H7" s="23">
        <f t="shared" si="0"/>
        <v>2475.2</v>
      </c>
    </row>
    <row r="8" customHeight="1" spans="1:8">
      <c r="A8" s="11">
        <v>167439</v>
      </c>
      <c r="B8" s="12" t="s">
        <v>51</v>
      </c>
      <c r="C8" s="12" t="s">
        <v>52</v>
      </c>
      <c r="D8" s="13" t="s">
        <v>53</v>
      </c>
      <c r="E8" s="14">
        <v>7224</v>
      </c>
      <c r="F8" s="13">
        <v>42</v>
      </c>
      <c r="G8" s="23">
        <v>0</v>
      </c>
      <c r="H8" s="23">
        <f t="shared" si="0"/>
        <v>0</v>
      </c>
    </row>
    <row r="9" customHeight="1" spans="1:8">
      <c r="A9" s="11">
        <v>157876</v>
      </c>
      <c r="B9" s="12" t="s">
        <v>54</v>
      </c>
      <c r="C9" s="12" t="s">
        <v>55</v>
      </c>
      <c r="D9" s="13" t="s">
        <v>56</v>
      </c>
      <c r="E9" s="14">
        <v>6201.6</v>
      </c>
      <c r="F9" s="13">
        <v>34</v>
      </c>
      <c r="G9" s="23">
        <v>34</v>
      </c>
      <c r="H9" s="23">
        <f t="shared" si="0"/>
        <v>6201.6</v>
      </c>
    </row>
    <row r="10" customHeight="1" spans="1:8">
      <c r="A10" s="11">
        <v>92583</v>
      </c>
      <c r="B10" s="12" t="s">
        <v>57</v>
      </c>
      <c r="C10" s="12" t="s">
        <v>58</v>
      </c>
      <c r="D10" s="13">
        <v>230</v>
      </c>
      <c r="E10" s="14">
        <v>10856</v>
      </c>
      <c r="F10" s="13">
        <v>59</v>
      </c>
      <c r="G10" s="23">
        <v>59</v>
      </c>
      <c r="H10" s="23">
        <f t="shared" si="0"/>
        <v>10856</v>
      </c>
    </row>
    <row r="11" customHeight="1" spans="1:8">
      <c r="A11" s="11">
        <v>157879</v>
      </c>
      <c r="B11" s="12" t="s">
        <v>59</v>
      </c>
      <c r="C11" s="12" t="s">
        <v>60</v>
      </c>
      <c r="D11" s="13" t="s">
        <v>61</v>
      </c>
      <c r="E11" s="14">
        <v>6822.4</v>
      </c>
      <c r="F11" s="13">
        <v>26</v>
      </c>
      <c r="G11" s="23">
        <v>26</v>
      </c>
      <c r="H11" s="23">
        <f t="shared" si="0"/>
        <v>6822.4</v>
      </c>
    </row>
    <row r="12" customHeight="1" spans="1:8">
      <c r="A12" s="11">
        <v>167443</v>
      </c>
      <c r="B12" s="12" t="s">
        <v>62</v>
      </c>
      <c r="C12" s="12" t="s">
        <v>63</v>
      </c>
      <c r="D12" s="13" t="s">
        <v>64</v>
      </c>
      <c r="E12" s="14">
        <v>3644.8</v>
      </c>
      <c r="F12" s="13">
        <v>17</v>
      </c>
      <c r="G12" s="23">
        <v>17</v>
      </c>
      <c r="H12" s="23">
        <f t="shared" si="0"/>
        <v>3644.8</v>
      </c>
    </row>
    <row r="13" customHeight="1" spans="1:8">
      <c r="A13" s="11">
        <v>167440</v>
      </c>
      <c r="B13" s="12" t="s">
        <v>65</v>
      </c>
      <c r="C13" s="12" t="s">
        <v>58</v>
      </c>
      <c r="D13" s="13" t="s">
        <v>66</v>
      </c>
      <c r="E13" s="14">
        <v>7392</v>
      </c>
      <c r="F13" s="13">
        <v>42</v>
      </c>
      <c r="G13" s="23">
        <v>42</v>
      </c>
      <c r="H13" s="23">
        <f t="shared" si="0"/>
        <v>7392</v>
      </c>
    </row>
    <row r="14" customHeight="1" spans="1:8">
      <c r="A14" s="11">
        <v>157618</v>
      </c>
      <c r="B14" s="12" t="s">
        <v>67</v>
      </c>
      <c r="C14" s="12" t="s">
        <v>44</v>
      </c>
      <c r="D14" s="13" t="s">
        <v>68</v>
      </c>
      <c r="E14" s="14">
        <v>9792</v>
      </c>
      <c r="F14" s="13">
        <v>45</v>
      </c>
      <c r="G14" s="23">
        <v>45</v>
      </c>
      <c r="H14" s="23">
        <f t="shared" si="0"/>
        <v>9792</v>
      </c>
    </row>
    <row r="15" customHeight="1" spans="1:8">
      <c r="A15" s="11">
        <v>157615</v>
      </c>
      <c r="B15" s="12" t="s">
        <v>69</v>
      </c>
      <c r="C15" s="12" t="s">
        <v>55</v>
      </c>
      <c r="D15" s="13" t="s">
        <v>70</v>
      </c>
      <c r="E15" s="14">
        <v>14035.2</v>
      </c>
      <c r="F15" s="13">
        <v>68</v>
      </c>
      <c r="G15" s="23">
        <v>68</v>
      </c>
      <c r="H15" s="23">
        <f t="shared" si="0"/>
        <v>14035.2</v>
      </c>
    </row>
    <row r="16" customHeight="1" spans="1:8">
      <c r="A16" s="11">
        <v>157621</v>
      </c>
      <c r="B16" s="12" t="s">
        <v>71</v>
      </c>
      <c r="C16" s="12" t="s">
        <v>72</v>
      </c>
      <c r="D16" s="13" t="s">
        <v>73</v>
      </c>
      <c r="E16" s="14">
        <v>4011.2</v>
      </c>
      <c r="F16" s="13">
        <v>23</v>
      </c>
      <c r="G16" s="23">
        <v>23</v>
      </c>
      <c r="H16" s="23">
        <f t="shared" si="0"/>
        <v>4011.2</v>
      </c>
    </row>
    <row r="17" customHeight="1" spans="1:8">
      <c r="A17" s="11">
        <v>167459</v>
      </c>
      <c r="B17" s="12" t="s">
        <v>74</v>
      </c>
      <c r="C17" s="12" t="s">
        <v>63</v>
      </c>
      <c r="D17" s="13">
        <v>270</v>
      </c>
      <c r="E17" s="14">
        <v>1512</v>
      </c>
      <c r="F17" s="13">
        <v>7</v>
      </c>
      <c r="G17" s="23">
        <v>7</v>
      </c>
      <c r="H17" s="23">
        <f t="shared" si="0"/>
        <v>1512</v>
      </c>
    </row>
    <row r="18" customHeight="1" spans="1:8">
      <c r="A18" s="11">
        <v>167438</v>
      </c>
      <c r="B18" s="12" t="s">
        <v>74</v>
      </c>
      <c r="C18" s="12" t="s">
        <v>58</v>
      </c>
      <c r="D18" s="13">
        <v>172</v>
      </c>
      <c r="E18" s="14">
        <v>3577.6</v>
      </c>
      <c r="F18" s="13">
        <v>26</v>
      </c>
      <c r="G18" s="23">
        <v>26</v>
      </c>
      <c r="H18" s="23">
        <f t="shared" si="0"/>
        <v>3577.6</v>
      </c>
    </row>
    <row r="19" customHeight="1" spans="1:8">
      <c r="A19" s="11">
        <v>157873</v>
      </c>
      <c r="B19" s="12" t="s">
        <v>75</v>
      </c>
      <c r="C19" s="12" t="s">
        <v>42</v>
      </c>
      <c r="D19" s="13" t="s">
        <v>76</v>
      </c>
      <c r="E19" s="14">
        <v>13305.6</v>
      </c>
      <c r="F19" s="13">
        <v>66</v>
      </c>
      <c r="G19" s="23">
        <v>66</v>
      </c>
      <c r="H19" s="23">
        <f t="shared" si="0"/>
        <v>13305.6</v>
      </c>
    </row>
    <row r="20" customHeight="1" spans="1:8">
      <c r="A20" s="11">
        <v>157622</v>
      </c>
      <c r="B20" s="29" t="s">
        <v>77</v>
      </c>
      <c r="C20" s="13" t="s">
        <v>93</v>
      </c>
      <c r="D20" s="13" t="s">
        <v>79</v>
      </c>
      <c r="E20" s="14">
        <v>7539.2</v>
      </c>
      <c r="F20" s="13">
        <v>38</v>
      </c>
      <c r="G20" s="23">
        <v>38</v>
      </c>
      <c r="H20" s="23">
        <f t="shared" si="0"/>
        <v>7539.2</v>
      </c>
    </row>
    <row r="21" customHeight="1" spans="1:8">
      <c r="A21" s="11">
        <v>169978</v>
      </c>
      <c r="B21" s="12" t="s">
        <v>80</v>
      </c>
      <c r="C21" s="12" t="s">
        <v>81</v>
      </c>
      <c r="D21" s="17" t="s">
        <v>82</v>
      </c>
      <c r="E21" s="14">
        <v>2772</v>
      </c>
      <c r="F21" s="13">
        <v>21</v>
      </c>
      <c r="G21" s="23">
        <v>21</v>
      </c>
      <c r="H21" s="23">
        <f t="shared" si="0"/>
        <v>2772</v>
      </c>
    </row>
    <row r="22" customHeight="1" spans="1:8">
      <c r="A22" s="11">
        <v>169981</v>
      </c>
      <c r="B22" s="18" t="s">
        <v>83</v>
      </c>
      <c r="C22" s="17" t="s">
        <v>42</v>
      </c>
      <c r="D22" s="17" t="s">
        <v>70</v>
      </c>
      <c r="E22" s="14">
        <v>9700.8</v>
      </c>
      <c r="F22" s="13">
        <v>47</v>
      </c>
      <c r="G22" s="23">
        <v>47</v>
      </c>
      <c r="H22" s="23">
        <f t="shared" si="0"/>
        <v>9700.8</v>
      </c>
    </row>
    <row r="23" customHeight="1" spans="1:8">
      <c r="A23" s="11">
        <v>169980</v>
      </c>
      <c r="B23" s="18" t="s">
        <v>84</v>
      </c>
      <c r="C23" s="17" t="s">
        <v>85</v>
      </c>
      <c r="D23" s="17" t="s">
        <v>86</v>
      </c>
      <c r="E23" s="14">
        <v>9048</v>
      </c>
      <c r="F23" s="13">
        <v>58</v>
      </c>
      <c r="G23" s="23">
        <v>58</v>
      </c>
      <c r="H23" s="23">
        <f t="shared" si="0"/>
        <v>9048</v>
      </c>
    </row>
    <row r="24" customHeight="1" spans="1:8">
      <c r="A24" s="19">
        <v>157613</v>
      </c>
      <c r="B24" s="12" t="s">
        <v>87</v>
      </c>
      <c r="C24" s="12" t="s">
        <v>55</v>
      </c>
      <c r="D24" s="17" t="s">
        <v>56</v>
      </c>
      <c r="E24" s="14">
        <v>6566.4</v>
      </c>
      <c r="F24" s="13">
        <v>36</v>
      </c>
      <c r="G24" s="23">
        <v>36</v>
      </c>
      <c r="H24" s="23">
        <f t="shared" si="0"/>
        <v>6566.4</v>
      </c>
    </row>
    <row r="25" customHeight="1" spans="1:8">
      <c r="A25" s="19">
        <v>153931</v>
      </c>
      <c r="B25" s="18" t="s">
        <v>88</v>
      </c>
      <c r="C25" s="12" t="s">
        <v>89</v>
      </c>
      <c r="D25" s="17">
        <v>158</v>
      </c>
      <c r="E25" s="14">
        <v>8216</v>
      </c>
      <c r="F25" s="13">
        <v>65</v>
      </c>
      <c r="G25" s="23">
        <v>0</v>
      </c>
      <c r="H25" s="23">
        <f t="shared" si="0"/>
        <v>0</v>
      </c>
    </row>
    <row r="26" customHeight="1" spans="1:8">
      <c r="A26" s="19">
        <v>75100</v>
      </c>
      <c r="B26" s="18" t="s">
        <v>90</v>
      </c>
      <c r="C26" s="17" t="s">
        <v>44</v>
      </c>
      <c r="D26" s="17" t="s">
        <v>91</v>
      </c>
      <c r="E26" s="14">
        <v>17712</v>
      </c>
      <c r="F26" s="13">
        <v>82</v>
      </c>
      <c r="G26" s="23">
        <v>0</v>
      </c>
      <c r="H26" s="23">
        <f t="shared" si="0"/>
        <v>0</v>
      </c>
    </row>
    <row r="27" customHeight="1" spans="1:8">
      <c r="A27" s="19">
        <v>157624</v>
      </c>
      <c r="B27" s="18" t="s">
        <v>92</v>
      </c>
      <c r="C27" s="17" t="s">
        <v>93</v>
      </c>
      <c r="D27" s="17">
        <v>168</v>
      </c>
      <c r="E27" s="14">
        <v>13440</v>
      </c>
      <c r="F27" s="13">
        <v>100</v>
      </c>
      <c r="G27" s="23">
        <v>100</v>
      </c>
      <c r="H27" s="23">
        <f t="shared" si="0"/>
        <v>13440</v>
      </c>
    </row>
    <row r="28" customHeight="1" spans="1:8">
      <c r="A28" s="11">
        <v>174530</v>
      </c>
      <c r="B28" s="20" t="s">
        <v>94</v>
      </c>
      <c r="C28" s="20" t="s">
        <v>58</v>
      </c>
      <c r="D28" s="21">
        <v>268</v>
      </c>
      <c r="E28" s="14">
        <v>6646.4</v>
      </c>
      <c r="F28" s="13">
        <v>31</v>
      </c>
      <c r="G28" s="23">
        <v>23</v>
      </c>
      <c r="H28" s="23">
        <f t="shared" si="0"/>
        <v>4931.2</v>
      </c>
    </row>
    <row r="29" customHeight="1" spans="1:8">
      <c r="A29" s="11">
        <v>174531</v>
      </c>
      <c r="B29" s="20" t="s">
        <v>95</v>
      </c>
      <c r="C29" s="20" t="s">
        <v>49</v>
      </c>
      <c r="D29" s="21">
        <v>272</v>
      </c>
      <c r="E29" s="14">
        <v>9574.4</v>
      </c>
      <c r="F29" s="13">
        <v>44</v>
      </c>
      <c r="G29" s="23">
        <v>0</v>
      </c>
      <c r="H29" s="23">
        <f t="shared" si="0"/>
        <v>0</v>
      </c>
    </row>
    <row r="30" customHeight="1" spans="1:8">
      <c r="A30" s="11">
        <v>174532</v>
      </c>
      <c r="B30" s="20" t="s">
        <v>96</v>
      </c>
      <c r="C30" s="20" t="s">
        <v>49</v>
      </c>
      <c r="D30" s="21">
        <v>272</v>
      </c>
      <c r="E30" s="14">
        <v>9356.8</v>
      </c>
      <c r="F30" s="13">
        <v>43</v>
      </c>
      <c r="G30" s="23">
        <v>5</v>
      </c>
      <c r="H30" s="23">
        <f t="shared" si="0"/>
        <v>1088</v>
      </c>
    </row>
    <row r="31" customHeight="1" spans="1:8">
      <c r="A31" s="30"/>
      <c r="B31" s="30" t="s">
        <v>97</v>
      </c>
      <c r="C31" s="30"/>
      <c r="D31" s="30"/>
      <c r="E31" s="30">
        <v>261997.6</v>
      </c>
      <c r="F31" s="30">
        <v>1464</v>
      </c>
      <c r="G31" s="23">
        <f>SUM(G3:G30)</f>
        <v>1054</v>
      </c>
      <c r="H31" s="23">
        <f>SUM(H3:H30)</f>
        <v>180814.4</v>
      </c>
    </row>
    <row r="34" s="28" customFormat="1" customHeight="1" spans="1:7">
      <c r="A34" s="31">
        <v>167441</v>
      </c>
      <c r="B34" s="32" t="s">
        <v>98</v>
      </c>
      <c r="C34" s="32" t="s">
        <v>85</v>
      </c>
      <c r="D34" s="15" t="s">
        <v>99</v>
      </c>
      <c r="E34" s="33">
        <v>7788</v>
      </c>
      <c r="F34" s="15">
        <v>33</v>
      </c>
      <c r="G34" s="28" t="s">
        <v>100</v>
      </c>
    </row>
    <row r="35" s="28" customFormat="1" customHeight="1" spans="1:7">
      <c r="A35" s="31">
        <v>111870</v>
      </c>
      <c r="B35" s="32" t="s">
        <v>101</v>
      </c>
      <c r="C35" s="32" t="s">
        <v>44</v>
      </c>
      <c r="D35" s="15" t="s">
        <v>68</v>
      </c>
      <c r="E35" s="33">
        <v>6745.6</v>
      </c>
      <c r="F35" s="15">
        <v>31</v>
      </c>
      <c r="G35" s="28" t="s">
        <v>102</v>
      </c>
    </row>
  </sheetData>
  <autoFilter ref="A2:H31">
    <extLst/>
  </autoFilter>
  <mergeCells count="1">
    <mergeCell ref="A1:D1"/>
  </mergeCells>
  <pageMargins left="0.313888888888889" right="0.2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3"/>
  <sheetViews>
    <sheetView tabSelected="1" workbookViewId="0">
      <selection activeCell="E2" sqref="E2"/>
    </sheetView>
  </sheetViews>
  <sheetFormatPr defaultColWidth="9" defaultRowHeight="14.25"/>
  <cols>
    <col min="2" max="2" width="18.375" customWidth="1"/>
    <col min="3" max="3" width="6.5" customWidth="1"/>
    <col min="4" max="4" width="8.375" customWidth="1"/>
    <col min="5" max="5" width="8.125" customWidth="1"/>
    <col min="6" max="6" width="7.5" customWidth="1"/>
    <col min="7" max="7" width="8.25" customWidth="1"/>
    <col min="8" max="33" width="5.375" customWidth="1"/>
    <col min="34" max="34" width="5.375" style="4" customWidth="1"/>
    <col min="35" max="37" width="5.375" customWidth="1"/>
    <col min="38" max="38" width="5.375" style="4" customWidth="1"/>
  </cols>
  <sheetData>
    <row r="1" ht="48" customHeight="1" spans="1:38">
      <c r="A1" s="5" t="s">
        <v>0</v>
      </c>
      <c r="B1" s="5"/>
      <c r="C1" s="5"/>
      <c r="D1" s="5"/>
      <c r="H1" s="6" t="s">
        <v>1</v>
      </c>
      <c r="I1" s="22" t="s">
        <v>2</v>
      </c>
      <c r="J1" s="22" t="s">
        <v>3</v>
      </c>
      <c r="K1" s="22" t="s">
        <v>4</v>
      </c>
      <c r="L1" s="22" t="s">
        <v>5</v>
      </c>
      <c r="M1" s="22" t="s">
        <v>6</v>
      </c>
      <c r="N1" s="22" t="s">
        <v>7</v>
      </c>
      <c r="O1" s="22" t="s">
        <v>8</v>
      </c>
      <c r="P1" s="22" t="s">
        <v>9</v>
      </c>
      <c r="Q1" s="22" t="s">
        <v>10</v>
      </c>
      <c r="R1" s="10" t="s">
        <v>11</v>
      </c>
      <c r="S1" s="10" t="s">
        <v>12</v>
      </c>
      <c r="T1" s="10" t="s">
        <v>13</v>
      </c>
      <c r="U1" s="10" t="s">
        <v>14</v>
      </c>
      <c r="V1" s="10" t="s">
        <v>15</v>
      </c>
      <c r="W1" s="10" t="s">
        <v>16</v>
      </c>
      <c r="X1" s="10" t="s">
        <v>17</v>
      </c>
      <c r="Y1" s="10" t="s">
        <v>18</v>
      </c>
      <c r="Z1" s="10" t="s">
        <v>19</v>
      </c>
      <c r="AA1" s="10" t="s">
        <v>20</v>
      </c>
      <c r="AB1" s="10" t="s">
        <v>21</v>
      </c>
      <c r="AC1" s="10" t="s">
        <v>22</v>
      </c>
      <c r="AD1" s="10" t="s">
        <v>23</v>
      </c>
      <c r="AE1" s="10" t="s">
        <v>24</v>
      </c>
      <c r="AF1" s="10" t="s">
        <v>25</v>
      </c>
      <c r="AG1" s="10" t="s">
        <v>26</v>
      </c>
      <c r="AH1" s="24" t="s">
        <v>27</v>
      </c>
      <c r="AI1" s="10" t="s">
        <v>28</v>
      </c>
      <c r="AJ1" s="10" t="s">
        <v>29</v>
      </c>
      <c r="AK1" s="10" t="s">
        <v>30</v>
      </c>
      <c r="AL1" s="24" t="s">
        <v>31</v>
      </c>
    </row>
    <row r="2" s="1" customFormat="1" ht="88" customHeight="1" spans="1:38">
      <c r="A2" s="7" t="s">
        <v>32</v>
      </c>
      <c r="B2" s="8" t="s">
        <v>33</v>
      </c>
      <c r="C2" s="8" t="s">
        <v>34</v>
      </c>
      <c r="D2" s="8" t="s">
        <v>35</v>
      </c>
      <c r="E2" s="5" t="s">
        <v>36</v>
      </c>
      <c r="F2" s="5" t="s">
        <v>37</v>
      </c>
      <c r="G2" s="9" t="s">
        <v>38</v>
      </c>
      <c r="H2" s="10" t="s">
        <v>37</v>
      </c>
      <c r="I2" s="10" t="s">
        <v>37</v>
      </c>
      <c r="J2" s="10" t="s">
        <v>37</v>
      </c>
      <c r="K2" s="10" t="s">
        <v>37</v>
      </c>
      <c r="L2" s="10" t="s">
        <v>37</v>
      </c>
      <c r="M2" s="10" t="s">
        <v>37</v>
      </c>
      <c r="N2" s="10" t="s">
        <v>37</v>
      </c>
      <c r="O2" s="10" t="s">
        <v>37</v>
      </c>
      <c r="P2" s="10" t="s">
        <v>37</v>
      </c>
      <c r="Q2" s="10" t="s">
        <v>37</v>
      </c>
      <c r="R2" s="10" t="s">
        <v>37</v>
      </c>
      <c r="S2" s="10" t="s">
        <v>37</v>
      </c>
      <c r="T2" s="10" t="s">
        <v>37</v>
      </c>
      <c r="U2" s="10" t="s">
        <v>37</v>
      </c>
      <c r="V2" s="10" t="s">
        <v>37</v>
      </c>
      <c r="W2" s="10" t="s">
        <v>37</v>
      </c>
      <c r="X2" s="10" t="s">
        <v>37</v>
      </c>
      <c r="Y2" s="10" t="s">
        <v>37</v>
      </c>
      <c r="Z2" s="10" t="s">
        <v>37</v>
      </c>
      <c r="AA2" s="10" t="s">
        <v>37</v>
      </c>
      <c r="AB2" s="10" t="s">
        <v>37</v>
      </c>
      <c r="AC2" s="10" t="s">
        <v>37</v>
      </c>
      <c r="AD2" s="10" t="s">
        <v>37</v>
      </c>
      <c r="AE2" s="10" t="s">
        <v>37</v>
      </c>
      <c r="AF2" s="10" t="s">
        <v>37</v>
      </c>
      <c r="AG2" s="10" t="s">
        <v>37</v>
      </c>
      <c r="AH2" s="24" t="s">
        <v>37</v>
      </c>
      <c r="AI2" s="10" t="s">
        <v>37</v>
      </c>
      <c r="AJ2" s="10" t="s">
        <v>37</v>
      </c>
      <c r="AK2" s="10" t="s">
        <v>37</v>
      </c>
      <c r="AL2" s="24" t="s">
        <v>37</v>
      </c>
    </row>
    <row r="3" s="2" customFormat="1" ht="24" customHeight="1" spans="1:38">
      <c r="A3" s="11">
        <v>167442</v>
      </c>
      <c r="B3" s="12" t="s">
        <v>39</v>
      </c>
      <c r="C3" s="12" t="s">
        <v>40</v>
      </c>
      <c r="D3" s="13" t="s">
        <v>41</v>
      </c>
      <c r="E3" s="14">
        <f t="shared" ref="E3:E30" si="0">F3*D3*0.8</f>
        <v>12900</v>
      </c>
      <c r="F3" s="13">
        <f t="shared" ref="F3:F30" si="1">SUM(H3:AL3)</f>
        <v>129</v>
      </c>
      <c r="G3" s="15">
        <v>129</v>
      </c>
      <c r="H3" s="16">
        <f>VLOOKUP(A3,[1]雅漾!$A:$E,5,0)</f>
        <v>10</v>
      </c>
      <c r="I3" s="16">
        <v>5</v>
      </c>
      <c r="J3" s="16">
        <v>5</v>
      </c>
      <c r="K3" s="16">
        <v>10</v>
      </c>
      <c r="L3" s="16">
        <v>2</v>
      </c>
      <c r="M3" s="16">
        <v>2</v>
      </c>
      <c r="N3" s="16"/>
      <c r="O3" s="16">
        <v>3</v>
      </c>
      <c r="P3" s="16">
        <v>4</v>
      </c>
      <c r="Q3" s="16">
        <v>2</v>
      </c>
      <c r="R3" s="16">
        <v>0</v>
      </c>
      <c r="S3" s="16">
        <v>2</v>
      </c>
      <c r="T3" s="16">
        <v>2</v>
      </c>
      <c r="U3" s="16">
        <v>20</v>
      </c>
      <c r="V3" s="16">
        <v>4</v>
      </c>
      <c r="W3" s="16">
        <v>8</v>
      </c>
      <c r="X3" s="16">
        <v>0</v>
      </c>
      <c r="Y3" s="16">
        <v>0</v>
      </c>
      <c r="Z3" s="16">
        <v>5</v>
      </c>
      <c r="AA3" s="16">
        <v>5</v>
      </c>
      <c r="AB3" s="16">
        <v>2</v>
      </c>
      <c r="AC3" s="16">
        <v>5</v>
      </c>
      <c r="AD3" s="16">
        <v>1</v>
      </c>
      <c r="AE3" s="16">
        <v>5</v>
      </c>
      <c r="AF3" s="16">
        <v>5</v>
      </c>
      <c r="AG3" s="16">
        <v>0</v>
      </c>
      <c r="AH3" s="25">
        <v>2</v>
      </c>
      <c r="AI3" s="16">
        <v>5</v>
      </c>
      <c r="AJ3" s="16">
        <v>10</v>
      </c>
      <c r="AK3" s="16">
        <v>4</v>
      </c>
      <c r="AL3" s="25">
        <v>1</v>
      </c>
    </row>
    <row r="4" s="2" customFormat="1" ht="24" customHeight="1" spans="1:38">
      <c r="A4" s="11">
        <v>167456</v>
      </c>
      <c r="B4" s="12" t="s">
        <v>39</v>
      </c>
      <c r="C4" s="12" t="s">
        <v>42</v>
      </c>
      <c r="D4" s="13">
        <v>186</v>
      </c>
      <c r="E4" s="14">
        <f t="shared" si="0"/>
        <v>21427.2</v>
      </c>
      <c r="F4" s="13">
        <f t="shared" si="1"/>
        <v>144</v>
      </c>
      <c r="G4" s="15">
        <v>144</v>
      </c>
      <c r="H4" s="16">
        <v>28</v>
      </c>
      <c r="I4" s="16">
        <v>9</v>
      </c>
      <c r="J4" s="16">
        <v>5</v>
      </c>
      <c r="K4" s="16">
        <v>9</v>
      </c>
      <c r="L4" s="16">
        <v>2</v>
      </c>
      <c r="M4" s="16">
        <v>2</v>
      </c>
      <c r="N4" s="16">
        <v>3</v>
      </c>
      <c r="O4" s="16">
        <v>4</v>
      </c>
      <c r="P4" s="16">
        <v>2</v>
      </c>
      <c r="Q4" s="16">
        <v>2</v>
      </c>
      <c r="R4" s="16">
        <v>2</v>
      </c>
      <c r="S4" s="16">
        <v>2</v>
      </c>
      <c r="T4" s="16">
        <v>2</v>
      </c>
      <c r="U4" s="16">
        <v>10</v>
      </c>
      <c r="V4" s="16">
        <v>4</v>
      </c>
      <c r="W4" s="16">
        <v>3</v>
      </c>
      <c r="X4" s="16">
        <v>2</v>
      </c>
      <c r="Y4" s="16">
        <v>5</v>
      </c>
      <c r="Z4" s="16">
        <v>3</v>
      </c>
      <c r="AA4" s="16">
        <v>5</v>
      </c>
      <c r="AB4" s="16">
        <v>2</v>
      </c>
      <c r="AC4" s="16">
        <v>5</v>
      </c>
      <c r="AD4" s="16">
        <v>1</v>
      </c>
      <c r="AE4" s="16">
        <v>3</v>
      </c>
      <c r="AF4" s="16">
        <v>5</v>
      </c>
      <c r="AG4" s="16">
        <v>4</v>
      </c>
      <c r="AH4" s="25">
        <v>2</v>
      </c>
      <c r="AI4" s="16">
        <v>2</v>
      </c>
      <c r="AJ4" s="16">
        <v>10</v>
      </c>
      <c r="AK4" s="16">
        <v>4</v>
      </c>
      <c r="AL4" s="25">
        <v>2</v>
      </c>
    </row>
    <row r="5" s="2" customFormat="1" ht="24" customHeight="1" spans="1:38">
      <c r="A5" s="11">
        <v>157623</v>
      </c>
      <c r="B5" s="12" t="s">
        <v>43</v>
      </c>
      <c r="C5" s="12" t="s">
        <v>44</v>
      </c>
      <c r="D5" s="13" t="s">
        <v>45</v>
      </c>
      <c r="E5" s="14">
        <f t="shared" si="0"/>
        <v>7776</v>
      </c>
      <c r="F5" s="13">
        <f t="shared" si="1"/>
        <v>27</v>
      </c>
      <c r="G5" s="15">
        <v>27</v>
      </c>
      <c r="H5" s="16">
        <f>VLOOKUP(A5,[1]雅漾!$A:$E,5,0)</f>
        <v>5</v>
      </c>
      <c r="I5" s="16"/>
      <c r="J5" s="16"/>
      <c r="K5" s="16">
        <v>0</v>
      </c>
      <c r="L5" s="16">
        <v>2</v>
      </c>
      <c r="M5" s="16">
        <v>2</v>
      </c>
      <c r="N5" s="16"/>
      <c r="O5" s="16">
        <v>1</v>
      </c>
      <c r="P5" s="16"/>
      <c r="Q5" s="16">
        <v>0</v>
      </c>
      <c r="R5" s="16">
        <v>0</v>
      </c>
      <c r="S5" s="16">
        <v>0</v>
      </c>
      <c r="T5" s="16">
        <v>0</v>
      </c>
      <c r="U5" s="16">
        <v>5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2</v>
      </c>
      <c r="AD5" s="16">
        <v>1</v>
      </c>
      <c r="AE5" s="16">
        <v>0</v>
      </c>
      <c r="AF5" s="16"/>
      <c r="AG5" s="16">
        <v>0</v>
      </c>
      <c r="AH5" s="25">
        <v>2</v>
      </c>
      <c r="AI5" s="16">
        <v>2</v>
      </c>
      <c r="AJ5" s="26">
        <v>5</v>
      </c>
      <c r="AK5" s="16"/>
      <c r="AL5" s="25"/>
    </row>
    <row r="6" s="2" customFormat="1" ht="24" customHeight="1" spans="1:38">
      <c r="A6" s="11">
        <v>157627</v>
      </c>
      <c r="B6" s="12" t="s">
        <v>46</v>
      </c>
      <c r="C6" s="12" t="s">
        <v>44</v>
      </c>
      <c r="D6" s="13" t="s">
        <v>47</v>
      </c>
      <c r="E6" s="14">
        <f t="shared" si="0"/>
        <v>7392</v>
      </c>
      <c r="F6" s="13">
        <f t="shared" si="1"/>
        <v>33</v>
      </c>
      <c r="G6" s="15">
        <v>0</v>
      </c>
      <c r="H6" s="16">
        <f>VLOOKUP(A6,[1]雅漾!$A:$E,5,0)</f>
        <v>5</v>
      </c>
      <c r="I6" s="16"/>
      <c r="J6" s="16"/>
      <c r="K6" s="16">
        <v>5</v>
      </c>
      <c r="L6" s="16">
        <v>2</v>
      </c>
      <c r="M6" s="16">
        <v>2</v>
      </c>
      <c r="N6" s="16"/>
      <c r="O6" s="16">
        <v>2</v>
      </c>
      <c r="P6" s="16"/>
      <c r="Q6" s="16">
        <v>0</v>
      </c>
      <c r="R6" s="16">
        <v>1</v>
      </c>
      <c r="S6" s="16">
        <v>0</v>
      </c>
      <c r="T6" s="16">
        <v>0</v>
      </c>
      <c r="U6" s="16">
        <v>5</v>
      </c>
      <c r="V6" s="16">
        <v>1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1</v>
      </c>
      <c r="AC6" s="16">
        <v>0</v>
      </c>
      <c r="AD6" s="16"/>
      <c r="AE6" s="16">
        <v>0</v>
      </c>
      <c r="AF6" s="16"/>
      <c r="AG6" s="16">
        <v>0</v>
      </c>
      <c r="AH6" s="25">
        <v>2</v>
      </c>
      <c r="AI6" s="16">
        <v>2</v>
      </c>
      <c r="AJ6" s="16">
        <v>5</v>
      </c>
      <c r="AK6" s="16"/>
      <c r="AL6" s="25"/>
    </row>
    <row r="7" s="2" customFormat="1" ht="24" customHeight="1" spans="1:38">
      <c r="A7" s="11">
        <v>157617</v>
      </c>
      <c r="B7" s="12" t="s">
        <v>48</v>
      </c>
      <c r="C7" s="12" t="s">
        <v>49</v>
      </c>
      <c r="D7" s="13" t="s">
        <v>50</v>
      </c>
      <c r="E7" s="14">
        <f t="shared" si="0"/>
        <v>2475.2</v>
      </c>
      <c r="F7" s="13">
        <f t="shared" si="1"/>
        <v>13</v>
      </c>
      <c r="G7" s="15">
        <v>13</v>
      </c>
      <c r="H7" s="16">
        <f>VLOOKUP(A7,[1]雅漾!$A:$E,5,0)</f>
        <v>5</v>
      </c>
      <c r="I7" s="16"/>
      <c r="J7" s="16"/>
      <c r="K7" s="16">
        <v>0</v>
      </c>
      <c r="L7" s="16"/>
      <c r="M7" s="16"/>
      <c r="N7" s="16"/>
      <c r="O7" s="16">
        <v>2</v>
      </c>
      <c r="P7" s="16"/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2</v>
      </c>
      <c r="X7" s="16">
        <v>0</v>
      </c>
      <c r="Y7" s="16">
        <v>0</v>
      </c>
      <c r="Z7" s="16">
        <v>0</v>
      </c>
      <c r="AA7" s="16">
        <v>1</v>
      </c>
      <c r="AB7" s="16">
        <v>0</v>
      </c>
      <c r="AC7" s="16">
        <v>3</v>
      </c>
      <c r="AD7" s="16"/>
      <c r="AE7" s="16">
        <v>0</v>
      </c>
      <c r="AF7" s="16"/>
      <c r="AG7" s="16">
        <v>0</v>
      </c>
      <c r="AH7" s="25">
        <v>0</v>
      </c>
      <c r="AI7" s="16">
        <v>0</v>
      </c>
      <c r="AJ7" s="16"/>
      <c r="AK7" s="16"/>
      <c r="AL7" s="25"/>
    </row>
    <row r="8" s="2" customFormat="1" ht="24" customHeight="1" spans="1:38">
      <c r="A8" s="11">
        <v>167439</v>
      </c>
      <c r="B8" s="12" t="s">
        <v>51</v>
      </c>
      <c r="C8" s="12" t="s">
        <v>52</v>
      </c>
      <c r="D8" s="13" t="s">
        <v>53</v>
      </c>
      <c r="E8" s="14">
        <f t="shared" si="0"/>
        <v>7224</v>
      </c>
      <c r="F8" s="13">
        <f t="shared" si="1"/>
        <v>42</v>
      </c>
      <c r="G8" s="15">
        <v>0</v>
      </c>
      <c r="H8" s="16">
        <f>VLOOKUP(A8,[1]雅漾!$A:$E,5,0)</f>
        <v>5</v>
      </c>
      <c r="I8" s="16"/>
      <c r="J8" s="16"/>
      <c r="K8" s="16">
        <v>5</v>
      </c>
      <c r="L8" s="16">
        <v>2</v>
      </c>
      <c r="M8" s="16">
        <v>2</v>
      </c>
      <c r="N8" s="16"/>
      <c r="O8" s="16"/>
      <c r="P8" s="16">
        <v>1</v>
      </c>
      <c r="Q8" s="16">
        <v>1</v>
      </c>
      <c r="R8" s="16">
        <v>1</v>
      </c>
      <c r="S8" s="16">
        <v>0</v>
      </c>
      <c r="T8" s="16">
        <v>0</v>
      </c>
      <c r="U8" s="16">
        <v>5</v>
      </c>
      <c r="V8" s="16">
        <v>2</v>
      </c>
      <c r="W8" s="16">
        <v>2</v>
      </c>
      <c r="X8" s="16">
        <v>0</v>
      </c>
      <c r="Y8" s="16">
        <v>0</v>
      </c>
      <c r="Z8" s="16">
        <v>0</v>
      </c>
      <c r="AA8" s="16">
        <v>1</v>
      </c>
      <c r="AB8" s="16">
        <v>1</v>
      </c>
      <c r="AC8" s="16">
        <v>3</v>
      </c>
      <c r="AD8" s="16">
        <v>1</v>
      </c>
      <c r="AE8" s="16">
        <v>2</v>
      </c>
      <c r="AF8" s="16"/>
      <c r="AG8" s="16">
        <v>0</v>
      </c>
      <c r="AH8" s="25">
        <v>1</v>
      </c>
      <c r="AI8" s="16">
        <v>2</v>
      </c>
      <c r="AJ8" s="16">
        <v>5</v>
      </c>
      <c r="AK8" s="16"/>
      <c r="AL8" s="25"/>
    </row>
    <row r="9" s="2" customFormat="1" ht="24" customHeight="1" spans="1:38">
      <c r="A9" s="11">
        <v>157876</v>
      </c>
      <c r="B9" s="12" t="s">
        <v>54</v>
      </c>
      <c r="C9" s="12" t="s">
        <v>55</v>
      </c>
      <c r="D9" s="13" t="s">
        <v>56</v>
      </c>
      <c r="E9" s="14">
        <f t="shared" si="0"/>
        <v>6201.6</v>
      </c>
      <c r="F9" s="13">
        <f t="shared" si="1"/>
        <v>34</v>
      </c>
      <c r="G9" s="15">
        <v>34</v>
      </c>
      <c r="H9" s="16">
        <f>VLOOKUP(A9,[1]雅漾!$A:$E,5,0)</f>
        <v>3</v>
      </c>
      <c r="I9" s="16"/>
      <c r="J9" s="16"/>
      <c r="K9" s="16">
        <v>0</v>
      </c>
      <c r="L9" s="16">
        <v>2</v>
      </c>
      <c r="M9" s="16">
        <v>2</v>
      </c>
      <c r="N9" s="16"/>
      <c r="O9" s="16"/>
      <c r="P9" s="16">
        <v>2</v>
      </c>
      <c r="Q9" s="16">
        <v>0</v>
      </c>
      <c r="R9" s="16">
        <v>0</v>
      </c>
      <c r="S9" s="16">
        <v>0</v>
      </c>
      <c r="T9" s="16">
        <v>0</v>
      </c>
      <c r="U9" s="16">
        <v>5</v>
      </c>
      <c r="V9" s="16">
        <v>1</v>
      </c>
      <c r="W9" s="16">
        <v>2</v>
      </c>
      <c r="X9" s="16">
        <v>2</v>
      </c>
      <c r="Y9" s="16">
        <v>0</v>
      </c>
      <c r="Z9" s="16">
        <v>0</v>
      </c>
      <c r="AA9" s="16">
        <v>2</v>
      </c>
      <c r="AB9" s="16">
        <v>1</v>
      </c>
      <c r="AC9" s="16">
        <v>3</v>
      </c>
      <c r="AD9" s="16">
        <v>1</v>
      </c>
      <c r="AE9" s="16">
        <v>0</v>
      </c>
      <c r="AF9" s="16"/>
      <c r="AG9" s="16">
        <v>0</v>
      </c>
      <c r="AH9" s="25">
        <v>2</v>
      </c>
      <c r="AI9" s="16">
        <v>2</v>
      </c>
      <c r="AJ9" s="16">
        <v>3</v>
      </c>
      <c r="AK9" s="16"/>
      <c r="AL9" s="25">
        <v>1</v>
      </c>
    </row>
    <row r="10" s="2" customFormat="1" ht="24" customHeight="1" spans="1:38">
      <c r="A10" s="11">
        <v>92583</v>
      </c>
      <c r="B10" s="12" t="s">
        <v>57</v>
      </c>
      <c r="C10" s="12" t="s">
        <v>58</v>
      </c>
      <c r="D10" s="13">
        <v>230</v>
      </c>
      <c r="E10" s="14">
        <f t="shared" si="0"/>
        <v>10856</v>
      </c>
      <c r="F10" s="13">
        <f t="shared" si="1"/>
        <v>59</v>
      </c>
      <c r="G10" s="15">
        <v>59</v>
      </c>
      <c r="H10" s="16">
        <f>VLOOKUP(A10,[1]雅漾!$A:$E,5,0)</f>
        <v>5</v>
      </c>
      <c r="I10" s="16">
        <v>10</v>
      </c>
      <c r="J10" s="16">
        <v>5</v>
      </c>
      <c r="K10" s="16">
        <v>5</v>
      </c>
      <c r="L10" s="16"/>
      <c r="M10" s="16"/>
      <c r="N10" s="16"/>
      <c r="O10" s="16"/>
      <c r="P10" s="16">
        <v>2</v>
      </c>
      <c r="Q10" s="16">
        <v>1</v>
      </c>
      <c r="R10" s="16">
        <v>0</v>
      </c>
      <c r="S10" s="16">
        <v>0</v>
      </c>
      <c r="T10" s="16">
        <v>0</v>
      </c>
      <c r="U10" s="16">
        <v>10</v>
      </c>
      <c r="V10" s="16">
        <v>1</v>
      </c>
      <c r="W10" s="16">
        <v>2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3</v>
      </c>
      <c r="AD10" s="16"/>
      <c r="AE10" s="16">
        <v>6</v>
      </c>
      <c r="AF10" s="16"/>
      <c r="AG10" s="16">
        <v>0</v>
      </c>
      <c r="AH10" s="25">
        <v>1</v>
      </c>
      <c r="AI10" s="16">
        <v>2</v>
      </c>
      <c r="AJ10" s="16">
        <v>5</v>
      </c>
      <c r="AK10" s="16">
        <v>1</v>
      </c>
      <c r="AL10" s="25"/>
    </row>
    <row r="11" s="2" customFormat="1" ht="24" customHeight="1" spans="1:38">
      <c r="A11" s="11">
        <v>157879</v>
      </c>
      <c r="B11" s="12" t="s">
        <v>59</v>
      </c>
      <c r="C11" s="12" t="s">
        <v>60</v>
      </c>
      <c r="D11" s="13" t="s">
        <v>61</v>
      </c>
      <c r="E11" s="14">
        <f t="shared" si="0"/>
        <v>6822.4</v>
      </c>
      <c r="F11" s="13">
        <f t="shared" si="1"/>
        <v>26</v>
      </c>
      <c r="G11" s="15">
        <v>26</v>
      </c>
      <c r="H11" s="16">
        <f>VLOOKUP(A11,[1]雅漾!$A:$E,5,0)</f>
        <v>5</v>
      </c>
      <c r="I11" s="16">
        <v>3</v>
      </c>
      <c r="J11" s="16"/>
      <c r="K11" s="16">
        <v>2</v>
      </c>
      <c r="L11" s="16"/>
      <c r="M11" s="16"/>
      <c r="N11" s="16"/>
      <c r="O11" s="16"/>
      <c r="P11" s="16">
        <v>2</v>
      </c>
      <c r="Q11" s="16">
        <v>1</v>
      </c>
      <c r="R11" s="16">
        <v>0</v>
      </c>
      <c r="S11" s="16">
        <v>0</v>
      </c>
      <c r="T11" s="16">
        <v>0</v>
      </c>
      <c r="U11" s="16">
        <v>5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2</v>
      </c>
      <c r="AD11" s="16"/>
      <c r="AE11" s="16">
        <v>0</v>
      </c>
      <c r="AF11" s="16"/>
      <c r="AG11" s="16">
        <v>0</v>
      </c>
      <c r="AH11" s="25">
        <v>1</v>
      </c>
      <c r="AI11" s="16">
        <v>2</v>
      </c>
      <c r="AJ11" s="16">
        <v>3</v>
      </c>
      <c r="AK11" s="16"/>
      <c r="AL11" s="25"/>
    </row>
    <row r="12" s="2" customFormat="1" ht="24" customHeight="1" spans="1:38">
      <c r="A12" s="11">
        <v>167443</v>
      </c>
      <c r="B12" s="12" t="s">
        <v>62</v>
      </c>
      <c r="C12" s="12" t="s">
        <v>63</v>
      </c>
      <c r="D12" s="13" t="s">
        <v>64</v>
      </c>
      <c r="E12" s="14">
        <f t="shared" si="0"/>
        <v>3644.8</v>
      </c>
      <c r="F12" s="13">
        <f t="shared" si="1"/>
        <v>17</v>
      </c>
      <c r="G12" s="15">
        <v>17</v>
      </c>
      <c r="H12" s="16">
        <f>VLOOKUP(A12,[1]雅漾!$A:$E,5,0)</f>
        <v>5</v>
      </c>
      <c r="I12" s="16"/>
      <c r="J12" s="16"/>
      <c r="K12" s="16">
        <v>2</v>
      </c>
      <c r="L12" s="16"/>
      <c r="M12" s="16"/>
      <c r="N12" s="16"/>
      <c r="O12" s="16">
        <v>2</v>
      </c>
      <c r="P12" s="16"/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1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2</v>
      </c>
      <c r="AD12" s="16"/>
      <c r="AE12" s="16">
        <v>0</v>
      </c>
      <c r="AF12" s="16"/>
      <c r="AG12" s="16">
        <v>0</v>
      </c>
      <c r="AH12" s="25">
        <v>2</v>
      </c>
      <c r="AI12" s="16">
        <v>0</v>
      </c>
      <c r="AJ12" s="16">
        <v>2</v>
      </c>
      <c r="AK12" s="16"/>
      <c r="AL12" s="25"/>
    </row>
    <row r="13" s="2" customFormat="1" ht="24" customHeight="1" spans="1:38">
      <c r="A13" s="11">
        <v>167440</v>
      </c>
      <c r="B13" s="12" t="s">
        <v>65</v>
      </c>
      <c r="C13" s="12" t="s">
        <v>58</v>
      </c>
      <c r="D13" s="13" t="s">
        <v>66</v>
      </c>
      <c r="E13" s="14">
        <f t="shared" si="0"/>
        <v>7392</v>
      </c>
      <c r="F13" s="13">
        <f t="shared" si="1"/>
        <v>42</v>
      </c>
      <c r="G13" s="15">
        <v>42</v>
      </c>
      <c r="H13" s="16">
        <f>VLOOKUP(A13,[1]雅漾!$A:$E,5,0)</f>
        <v>8</v>
      </c>
      <c r="I13" s="16"/>
      <c r="J13" s="16"/>
      <c r="K13" s="16">
        <v>5</v>
      </c>
      <c r="L13" s="16">
        <v>2</v>
      </c>
      <c r="M13" s="16">
        <v>2</v>
      </c>
      <c r="N13" s="16"/>
      <c r="O13" s="16"/>
      <c r="P13" s="16">
        <v>2</v>
      </c>
      <c r="Q13" s="16">
        <v>1</v>
      </c>
      <c r="R13" s="16">
        <v>1</v>
      </c>
      <c r="S13" s="16">
        <v>0</v>
      </c>
      <c r="T13" s="16">
        <v>0</v>
      </c>
      <c r="U13" s="16">
        <v>5</v>
      </c>
      <c r="V13" s="16">
        <v>1</v>
      </c>
      <c r="W13" s="16">
        <v>2</v>
      </c>
      <c r="X13" s="16">
        <v>1</v>
      </c>
      <c r="Y13" s="16">
        <v>0</v>
      </c>
      <c r="Z13" s="16">
        <v>0</v>
      </c>
      <c r="AA13" s="16">
        <v>2</v>
      </c>
      <c r="AB13" s="16">
        <v>0</v>
      </c>
      <c r="AC13" s="16">
        <v>2</v>
      </c>
      <c r="AD13" s="16"/>
      <c r="AE13" s="16">
        <v>0</v>
      </c>
      <c r="AF13" s="16"/>
      <c r="AG13" s="16">
        <v>0</v>
      </c>
      <c r="AH13" s="25">
        <v>3</v>
      </c>
      <c r="AI13" s="16">
        <v>2</v>
      </c>
      <c r="AJ13" s="16">
        <v>3</v>
      </c>
      <c r="AK13" s="16"/>
      <c r="AL13" s="25"/>
    </row>
    <row r="14" s="2" customFormat="1" ht="24" customHeight="1" spans="1:38">
      <c r="A14" s="11">
        <v>157618</v>
      </c>
      <c r="B14" s="12" t="s">
        <v>67</v>
      </c>
      <c r="C14" s="12" t="s">
        <v>44</v>
      </c>
      <c r="D14" s="13" t="s">
        <v>68</v>
      </c>
      <c r="E14" s="14">
        <f t="shared" si="0"/>
        <v>9792</v>
      </c>
      <c r="F14" s="13">
        <f t="shared" si="1"/>
        <v>45</v>
      </c>
      <c r="G14" s="15">
        <v>45</v>
      </c>
      <c r="H14" s="16">
        <f>VLOOKUP(A14,[1]雅漾!$A:$E,5,0)</f>
        <v>5</v>
      </c>
      <c r="I14" s="16"/>
      <c r="J14" s="16"/>
      <c r="K14" s="16">
        <v>5</v>
      </c>
      <c r="L14" s="16">
        <v>2</v>
      </c>
      <c r="M14" s="16">
        <v>2</v>
      </c>
      <c r="N14" s="16"/>
      <c r="O14" s="16">
        <v>2</v>
      </c>
      <c r="P14" s="16">
        <v>2</v>
      </c>
      <c r="Q14" s="16">
        <v>0</v>
      </c>
      <c r="R14" s="16">
        <v>0</v>
      </c>
      <c r="S14" s="16">
        <v>0</v>
      </c>
      <c r="T14" s="16">
        <v>0</v>
      </c>
      <c r="U14" s="16">
        <v>5</v>
      </c>
      <c r="V14" s="16">
        <v>1</v>
      </c>
      <c r="W14" s="16">
        <v>1</v>
      </c>
      <c r="X14" s="16">
        <v>2</v>
      </c>
      <c r="Y14" s="16">
        <v>2</v>
      </c>
      <c r="Z14" s="16">
        <v>0</v>
      </c>
      <c r="AA14" s="16">
        <v>3</v>
      </c>
      <c r="AB14" s="16">
        <v>0</v>
      </c>
      <c r="AC14" s="16">
        <v>2</v>
      </c>
      <c r="AD14" s="16"/>
      <c r="AE14" s="16">
        <v>0</v>
      </c>
      <c r="AF14" s="16">
        <v>2</v>
      </c>
      <c r="AG14" s="16">
        <v>0</v>
      </c>
      <c r="AH14" s="25">
        <v>2</v>
      </c>
      <c r="AI14" s="16">
        <v>2</v>
      </c>
      <c r="AJ14" s="16">
        <v>5</v>
      </c>
      <c r="AK14" s="16"/>
      <c r="AL14" s="25"/>
    </row>
    <row r="15" s="2" customFormat="1" ht="24" customHeight="1" spans="1:38">
      <c r="A15" s="11">
        <v>157615</v>
      </c>
      <c r="B15" s="12" t="s">
        <v>69</v>
      </c>
      <c r="C15" s="12" t="s">
        <v>55</v>
      </c>
      <c r="D15" s="13" t="s">
        <v>70</v>
      </c>
      <c r="E15" s="14">
        <f t="shared" si="0"/>
        <v>14035.2</v>
      </c>
      <c r="F15" s="13">
        <f t="shared" si="1"/>
        <v>68</v>
      </c>
      <c r="G15" s="15">
        <v>68</v>
      </c>
      <c r="H15" s="16">
        <f>VLOOKUP(A15,[1]雅漾!$A:$E,5,0)</f>
        <v>10</v>
      </c>
      <c r="I15" s="16">
        <v>5</v>
      </c>
      <c r="J15" s="16"/>
      <c r="K15" s="16">
        <v>3</v>
      </c>
      <c r="L15" s="16">
        <v>2</v>
      </c>
      <c r="M15" s="16">
        <v>2</v>
      </c>
      <c r="N15" s="16"/>
      <c r="O15" s="16"/>
      <c r="P15" s="16">
        <v>2</v>
      </c>
      <c r="Q15" s="16">
        <v>1</v>
      </c>
      <c r="R15" s="16">
        <v>2</v>
      </c>
      <c r="S15" s="16">
        <v>0</v>
      </c>
      <c r="T15" s="16">
        <v>0</v>
      </c>
      <c r="U15" s="16">
        <v>15</v>
      </c>
      <c r="V15" s="16">
        <v>0</v>
      </c>
      <c r="W15" s="16">
        <v>1</v>
      </c>
      <c r="X15" s="16">
        <v>0</v>
      </c>
      <c r="Y15" s="16">
        <v>2</v>
      </c>
      <c r="Z15" s="16">
        <v>0</v>
      </c>
      <c r="AA15" s="16">
        <v>2</v>
      </c>
      <c r="AB15" s="16">
        <v>1</v>
      </c>
      <c r="AC15" s="16">
        <v>5</v>
      </c>
      <c r="AD15" s="16"/>
      <c r="AE15" s="16">
        <v>2</v>
      </c>
      <c r="AF15" s="16"/>
      <c r="AG15" s="16">
        <v>0</v>
      </c>
      <c r="AH15" s="25">
        <v>3</v>
      </c>
      <c r="AI15" s="16">
        <v>0</v>
      </c>
      <c r="AJ15" s="16">
        <v>10</v>
      </c>
      <c r="AK15" s="16"/>
      <c r="AL15" s="25"/>
    </row>
    <row r="16" s="2" customFormat="1" ht="24" customHeight="1" spans="1:38">
      <c r="A16" s="11">
        <v>157621</v>
      </c>
      <c r="B16" s="12" t="s">
        <v>71</v>
      </c>
      <c r="C16" s="12" t="s">
        <v>72</v>
      </c>
      <c r="D16" s="13" t="s">
        <v>73</v>
      </c>
      <c r="E16" s="14">
        <f t="shared" si="0"/>
        <v>4011.2</v>
      </c>
      <c r="F16" s="13">
        <f t="shared" si="1"/>
        <v>23</v>
      </c>
      <c r="G16" s="15">
        <v>23</v>
      </c>
      <c r="H16" s="16">
        <f>VLOOKUP(A16,[1]雅漾!$A:$E,5,0)</f>
        <v>0</v>
      </c>
      <c r="I16" s="16"/>
      <c r="J16" s="16"/>
      <c r="K16" s="16">
        <v>2</v>
      </c>
      <c r="L16" s="16"/>
      <c r="M16" s="16"/>
      <c r="N16" s="16"/>
      <c r="O16" s="16"/>
      <c r="P16" s="16"/>
      <c r="Q16" s="16">
        <v>0</v>
      </c>
      <c r="R16" s="16">
        <v>2</v>
      </c>
      <c r="S16" s="16">
        <v>0</v>
      </c>
      <c r="T16" s="16">
        <v>0</v>
      </c>
      <c r="U16" s="16">
        <v>10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2</v>
      </c>
      <c r="AB16" s="16">
        <v>0</v>
      </c>
      <c r="AC16" s="16">
        <v>2</v>
      </c>
      <c r="AD16" s="16"/>
      <c r="AE16" s="16">
        <v>0</v>
      </c>
      <c r="AF16" s="16"/>
      <c r="AG16" s="16">
        <v>0</v>
      </c>
      <c r="AH16" s="25">
        <v>0</v>
      </c>
      <c r="AI16" s="16">
        <v>0</v>
      </c>
      <c r="AJ16" s="16">
        <v>5</v>
      </c>
      <c r="AK16" s="16"/>
      <c r="AL16" s="25"/>
    </row>
    <row r="17" s="2" customFormat="1" ht="24" customHeight="1" spans="1:38">
      <c r="A17" s="11">
        <v>167459</v>
      </c>
      <c r="B17" s="12" t="s">
        <v>74</v>
      </c>
      <c r="C17" s="12" t="s">
        <v>63</v>
      </c>
      <c r="D17" s="13">
        <v>270</v>
      </c>
      <c r="E17" s="14">
        <f t="shared" si="0"/>
        <v>1512</v>
      </c>
      <c r="F17" s="13">
        <f t="shared" si="1"/>
        <v>7</v>
      </c>
      <c r="G17" s="15">
        <v>7</v>
      </c>
      <c r="H17" s="16">
        <f>VLOOKUP(A17,[1]雅漾!$A:$E,5,0)</f>
        <v>0</v>
      </c>
      <c r="I17" s="16">
        <v>2</v>
      </c>
      <c r="J17" s="16"/>
      <c r="K17" s="16">
        <v>0</v>
      </c>
      <c r="L17" s="16"/>
      <c r="M17" s="16"/>
      <c r="N17" s="16"/>
      <c r="O17" s="16">
        <v>2</v>
      </c>
      <c r="P17" s="16"/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2</v>
      </c>
      <c r="AD17" s="16"/>
      <c r="AE17" s="16">
        <v>0</v>
      </c>
      <c r="AF17" s="16"/>
      <c r="AG17" s="16">
        <v>0</v>
      </c>
      <c r="AH17" s="25">
        <v>1</v>
      </c>
      <c r="AI17" s="16">
        <v>0</v>
      </c>
      <c r="AJ17" s="16"/>
      <c r="AK17" s="16"/>
      <c r="AL17" s="25"/>
    </row>
    <row r="18" s="2" customFormat="1" ht="24" customHeight="1" spans="1:38">
      <c r="A18" s="11">
        <v>167438</v>
      </c>
      <c r="B18" s="12" t="s">
        <v>74</v>
      </c>
      <c r="C18" s="12" t="s">
        <v>58</v>
      </c>
      <c r="D18" s="13">
        <v>172</v>
      </c>
      <c r="E18" s="14">
        <f t="shared" si="0"/>
        <v>3577.6</v>
      </c>
      <c r="F18" s="13">
        <f t="shared" si="1"/>
        <v>26</v>
      </c>
      <c r="G18" s="15">
        <v>26</v>
      </c>
      <c r="H18" s="16">
        <f>VLOOKUP(A18,[1]雅漾!$A:$E,5,0)</f>
        <v>8</v>
      </c>
      <c r="I18" s="16"/>
      <c r="J18" s="16"/>
      <c r="K18" s="16">
        <v>5</v>
      </c>
      <c r="L18" s="16">
        <v>2</v>
      </c>
      <c r="M18" s="16">
        <v>2</v>
      </c>
      <c r="N18" s="16"/>
      <c r="O18" s="16"/>
      <c r="P18" s="16"/>
      <c r="Q18" s="16">
        <v>0</v>
      </c>
      <c r="R18" s="16">
        <v>2</v>
      </c>
      <c r="S18" s="16">
        <v>0</v>
      </c>
      <c r="T18" s="16">
        <v>0</v>
      </c>
      <c r="U18" s="16">
        <v>0</v>
      </c>
      <c r="V18" s="16">
        <v>2</v>
      </c>
      <c r="W18" s="16">
        <v>0</v>
      </c>
      <c r="X18" s="16">
        <v>1</v>
      </c>
      <c r="Y18" s="16">
        <v>0</v>
      </c>
      <c r="Z18" s="16">
        <v>0</v>
      </c>
      <c r="AA18" s="16">
        <v>0</v>
      </c>
      <c r="AB18" s="16">
        <v>0</v>
      </c>
      <c r="AC18" s="16">
        <v>2</v>
      </c>
      <c r="AD18" s="16"/>
      <c r="AE18" s="16">
        <v>0</v>
      </c>
      <c r="AF18" s="16"/>
      <c r="AG18" s="16">
        <v>0</v>
      </c>
      <c r="AH18" s="25">
        <v>2</v>
      </c>
      <c r="AI18" s="16">
        <v>0</v>
      </c>
      <c r="AJ18" s="16"/>
      <c r="AK18" s="16"/>
      <c r="AL18" s="25"/>
    </row>
    <row r="19" s="2" customFormat="1" ht="24" customHeight="1" spans="1:38">
      <c r="A19" s="11">
        <v>157873</v>
      </c>
      <c r="B19" s="12" t="s">
        <v>75</v>
      </c>
      <c r="C19" s="12" t="s">
        <v>42</v>
      </c>
      <c r="D19" s="13" t="s">
        <v>76</v>
      </c>
      <c r="E19" s="14">
        <f t="shared" si="0"/>
        <v>13305.6</v>
      </c>
      <c r="F19" s="13">
        <f t="shared" si="1"/>
        <v>66</v>
      </c>
      <c r="G19" s="15">
        <v>66</v>
      </c>
      <c r="H19" s="16">
        <f>VLOOKUP(A19,[1]雅漾!$A:$E,5,0)</f>
        <v>10</v>
      </c>
      <c r="I19" s="16"/>
      <c r="J19" s="16"/>
      <c r="K19" s="16">
        <v>5</v>
      </c>
      <c r="L19" s="16">
        <v>2</v>
      </c>
      <c r="M19" s="16">
        <v>2</v>
      </c>
      <c r="N19" s="16">
        <v>2</v>
      </c>
      <c r="O19" s="16">
        <v>2</v>
      </c>
      <c r="P19" s="16">
        <v>3</v>
      </c>
      <c r="Q19" s="16">
        <v>1</v>
      </c>
      <c r="R19" s="16">
        <v>0</v>
      </c>
      <c r="S19" s="16">
        <v>0</v>
      </c>
      <c r="T19" s="16">
        <v>2</v>
      </c>
      <c r="U19" s="16">
        <v>10</v>
      </c>
      <c r="V19" s="16">
        <v>1</v>
      </c>
      <c r="W19" s="16">
        <v>3</v>
      </c>
      <c r="X19" s="16">
        <v>3</v>
      </c>
      <c r="Y19" s="16">
        <v>2</v>
      </c>
      <c r="Z19" s="16">
        <v>0</v>
      </c>
      <c r="AA19" s="16">
        <v>0</v>
      </c>
      <c r="AB19" s="16">
        <v>1</v>
      </c>
      <c r="AC19" s="16">
        <v>2</v>
      </c>
      <c r="AD19" s="16">
        <v>1</v>
      </c>
      <c r="AE19" s="16">
        <v>2</v>
      </c>
      <c r="AF19" s="16">
        <v>2</v>
      </c>
      <c r="AG19" s="16">
        <v>0</v>
      </c>
      <c r="AH19" s="25">
        <v>2</v>
      </c>
      <c r="AI19" s="16">
        <v>2</v>
      </c>
      <c r="AJ19" s="16">
        <v>5</v>
      </c>
      <c r="AK19" s="16">
        <v>1</v>
      </c>
      <c r="AL19" s="25"/>
    </row>
    <row r="20" ht="24" customHeight="1" spans="1:38">
      <c r="A20" s="11">
        <v>157622</v>
      </c>
      <c r="B20" s="12" t="s">
        <v>77</v>
      </c>
      <c r="C20" s="12" t="s">
        <v>78</v>
      </c>
      <c r="D20" s="13" t="s">
        <v>79</v>
      </c>
      <c r="E20" s="14">
        <f t="shared" si="0"/>
        <v>7539.2</v>
      </c>
      <c r="F20" s="13">
        <f t="shared" si="1"/>
        <v>38</v>
      </c>
      <c r="G20" s="15">
        <v>38</v>
      </c>
      <c r="H20" s="16">
        <v>7</v>
      </c>
      <c r="I20" s="23"/>
      <c r="J20" s="23"/>
      <c r="K20" s="23">
        <v>7</v>
      </c>
      <c r="L20" s="23">
        <v>2</v>
      </c>
      <c r="M20" s="23">
        <v>2</v>
      </c>
      <c r="N20" s="23"/>
      <c r="O20" s="23"/>
      <c r="P20" s="23"/>
      <c r="Q20" s="23">
        <v>0</v>
      </c>
      <c r="R20" s="23">
        <v>1</v>
      </c>
      <c r="S20" s="16">
        <v>0</v>
      </c>
      <c r="T20" s="23">
        <v>0</v>
      </c>
      <c r="U20" s="23">
        <v>7</v>
      </c>
      <c r="V20" s="23">
        <v>0</v>
      </c>
      <c r="W20" s="23">
        <v>1</v>
      </c>
      <c r="X20" s="23">
        <v>2</v>
      </c>
      <c r="Y20" s="16">
        <v>0</v>
      </c>
      <c r="Z20" s="23">
        <v>0</v>
      </c>
      <c r="AA20" s="23">
        <v>0</v>
      </c>
      <c r="AB20" s="23">
        <v>0</v>
      </c>
      <c r="AC20" s="23">
        <v>0</v>
      </c>
      <c r="AD20" s="23"/>
      <c r="AE20" s="16">
        <v>0</v>
      </c>
      <c r="AF20" s="23"/>
      <c r="AG20" s="16">
        <v>0</v>
      </c>
      <c r="AH20" s="27">
        <v>2</v>
      </c>
      <c r="AI20" s="23">
        <v>0</v>
      </c>
      <c r="AJ20" s="23">
        <v>7</v>
      </c>
      <c r="AK20" s="23"/>
      <c r="AL20" s="27"/>
    </row>
    <row r="21" ht="24" customHeight="1" spans="1:38">
      <c r="A21" s="11">
        <v>169978</v>
      </c>
      <c r="B21" s="12" t="s">
        <v>80</v>
      </c>
      <c r="C21" s="12" t="s">
        <v>81</v>
      </c>
      <c r="D21" s="17" t="s">
        <v>82</v>
      </c>
      <c r="E21" s="14">
        <f t="shared" si="0"/>
        <v>2772</v>
      </c>
      <c r="F21" s="13">
        <f t="shared" si="1"/>
        <v>21</v>
      </c>
      <c r="G21" s="15">
        <v>21</v>
      </c>
      <c r="H21" s="16">
        <f>VLOOKUP(A21,[1]雅漾!$A:$E,5,0)</f>
        <v>5</v>
      </c>
      <c r="I21" s="23"/>
      <c r="J21" s="23"/>
      <c r="K21" s="23">
        <v>0</v>
      </c>
      <c r="L21" s="23"/>
      <c r="M21" s="23"/>
      <c r="N21" s="23"/>
      <c r="O21" s="23">
        <v>1</v>
      </c>
      <c r="P21" s="23"/>
      <c r="Q21" s="23">
        <v>0</v>
      </c>
      <c r="R21" s="23">
        <v>0</v>
      </c>
      <c r="S21" s="16">
        <v>0</v>
      </c>
      <c r="T21" s="23">
        <v>0</v>
      </c>
      <c r="U21" s="23">
        <v>5</v>
      </c>
      <c r="V21" s="23">
        <v>2</v>
      </c>
      <c r="W21" s="23">
        <v>1</v>
      </c>
      <c r="X21" s="23">
        <v>0</v>
      </c>
      <c r="Y21" s="16">
        <v>0</v>
      </c>
      <c r="Z21" s="23">
        <v>0</v>
      </c>
      <c r="AA21" s="23">
        <v>0</v>
      </c>
      <c r="AB21" s="23">
        <v>0</v>
      </c>
      <c r="AC21" s="23">
        <v>2</v>
      </c>
      <c r="AD21" s="23"/>
      <c r="AE21" s="16">
        <v>0</v>
      </c>
      <c r="AF21" s="23"/>
      <c r="AG21" s="16">
        <v>0</v>
      </c>
      <c r="AH21" s="27">
        <v>2</v>
      </c>
      <c r="AI21" s="23">
        <v>0</v>
      </c>
      <c r="AJ21" s="23">
        <v>3</v>
      </c>
      <c r="AK21" s="23"/>
      <c r="AL21" s="27"/>
    </row>
    <row r="22" ht="24" customHeight="1" spans="1:38">
      <c r="A22" s="11">
        <v>169981</v>
      </c>
      <c r="B22" s="18" t="s">
        <v>83</v>
      </c>
      <c r="C22" s="17" t="s">
        <v>42</v>
      </c>
      <c r="D22" s="17" t="s">
        <v>70</v>
      </c>
      <c r="E22" s="14">
        <f t="shared" si="0"/>
        <v>9700.8</v>
      </c>
      <c r="F22" s="13">
        <f t="shared" si="1"/>
        <v>47</v>
      </c>
      <c r="G22" s="15">
        <v>47</v>
      </c>
      <c r="H22" s="16">
        <f>VLOOKUP(A22,[1]雅漾!$A:$E,5,0)</f>
        <v>5</v>
      </c>
      <c r="I22" s="23"/>
      <c r="J22" s="23"/>
      <c r="K22" s="23">
        <v>0</v>
      </c>
      <c r="L22" s="23">
        <v>2</v>
      </c>
      <c r="M22" s="23">
        <v>2</v>
      </c>
      <c r="N22" s="23">
        <v>2</v>
      </c>
      <c r="O22" s="23">
        <v>2</v>
      </c>
      <c r="P22" s="23"/>
      <c r="Q22" s="23">
        <v>0</v>
      </c>
      <c r="R22" s="23">
        <v>2</v>
      </c>
      <c r="S22" s="16">
        <v>0</v>
      </c>
      <c r="T22" s="23">
        <v>0</v>
      </c>
      <c r="U22" s="23">
        <v>10</v>
      </c>
      <c r="V22" s="23">
        <v>2</v>
      </c>
      <c r="W22" s="23">
        <v>2</v>
      </c>
      <c r="X22" s="23">
        <v>3</v>
      </c>
      <c r="Y22" s="16">
        <v>0</v>
      </c>
      <c r="Z22" s="23">
        <v>1</v>
      </c>
      <c r="AA22" s="23">
        <v>0</v>
      </c>
      <c r="AB22" s="23">
        <v>1</v>
      </c>
      <c r="AC22" s="23">
        <v>2</v>
      </c>
      <c r="AD22" s="23">
        <v>1</v>
      </c>
      <c r="AE22" s="16">
        <v>0</v>
      </c>
      <c r="AF22" s="23">
        <v>1</v>
      </c>
      <c r="AG22" s="16">
        <v>0</v>
      </c>
      <c r="AH22" s="27">
        <v>3</v>
      </c>
      <c r="AI22" s="23">
        <v>0</v>
      </c>
      <c r="AJ22" s="23">
        <v>5</v>
      </c>
      <c r="AK22" s="23"/>
      <c r="AL22" s="27">
        <v>1</v>
      </c>
    </row>
    <row r="23" ht="24" customHeight="1" spans="1:38">
      <c r="A23" s="11">
        <v>169980</v>
      </c>
      <c r="B23" s="18" t="s">
        <v>84</v>
      </c>
      <c r="C23" s="17" t="s">
        <v>85</v>
      </c>
      <c r="D23" s="17" t="s">
        <v>86</v>
      </c>
      <c r="E23" s="14">
        <f t="shared" si="0"/>
        <v>9048</v>
      </c>
      <c r="F23" s="13">
        <f t="shared" si="1"/>
        <v>58</v>
      </c>
      <c r="G23" s="15">
        <v>58</v>
      </c>
      <c r="H23" s="16">
        <f>VLOOKUP(A23,[1]雅漾!$A:$E,5,0)</f>
        <v>0</v>
      </c>
      <c r="I23" s="23">
        <v>2</v>
      </c>
      <c r="J23" s="23">
        <v>3</v>
      </c>
      <c r="K23" s="23">
        <v>2</v>
      </c>
      <c r="L23" s="23">
        <v>2</v>
      </c>
      <c r="M23" s="23">
        <v>2</v>
      </c>
      <c r="N23" s="23">
        <v>2</v>
      </c>
      <c r="O23" s="23">
        <v>2</v>
      </c>
      <c r="P23" s="23">
        <v>2</v>
      </c>
      <c r="Q23" s="23">
        <v>1</v>
      </c>
      <c r="R23" s="23">
        <v>2</v>
      </c>
      <c r="S23" s="16">
        <v>0</v>
      </c>
      <c r="T23" s="23">
        <v>2</v>
      </c>
      <c r="U23" s="23">
        <v>10</v>
      </c>
      <c r="V23" s="23">
        <v>2</v>
      </c>
      <c r="W23" s="23">
        <v>2</v>
      </c>
      <c r="X23" s="23">
        <v>3</v>
      </c>
      <c r="Y23" s="16">
        <v>0</v>
      </c>
      <c r="Z23" s="23">
        <v>1</v>
      </c>
      <c r="AA23" s="23">
        <v>0</v>
      </c>
      <c r="AB23" s="23">
        <v>1</v>
      </c>
      <c r="AC23" s="23">
        <v>2</v>
      </c>
      <c r="AD23" s="23">
        <v>1</v>
      </c>
      <c r="AE23" s="23">
        <v>2</v>
      </c>
      <c r="AF23" s="23">
        <v>1</v>
      </c>
      <c r="AG23" s="16">
        <v>0</v>
      </c>
      <c r="AH23" s="27">
        <v>3</v>
      </c>
      <c r="AI23" s="23">
        <v>2</v>
      </c>
      <c r="AJ23" s="23">
        <v>5</v>
      </c>
      <c r="AK23" s="23">
        <v>1</v>
      </c>
      <c r="AL23" s="27"/>
    </row>
    <row r="24" ht="24" customHeight="1" spans="1:38">
      <c r="A24" s="19">
        <v>157613</v>
      </c>
      <c r="B24" s="12" t="s">
        <v>87</v>
      </c>
      <c r="C24" s="12" t="s">
        <v>55</v>
      </c>
      <c r="D24" s="17" t="s">
        <v>56</v>
      </c>
      <c r="E24" s="14">
        <f t="shared" si="0"/>
        <v>6566.4</v>
      </c>
      <c r="F24" s="13">
        <f t="shared" si="1"/>
        <v>36</v>
      </c>
      <c r="G24" s="15">
        <v>36</v>
      </c>
      <c r="H24" s="16">
        <f>VLOOKUP(A24,[1]雅漾!$A:$E,5,0)</f>
        <v>0</v>
      </c>
      <c r="I24" s="23"/>
      <c r="J24" s="23">
        <v>1</v>
      </c>
      <c r="K24" s="23">
        <v>2</v>
      </c>
      <c r="L24" s="23">
        <v>2</v>
      </c>
      <c r="M24" s="23">
        <v>2</v>
      </c>
      <c r="N24" s="23"/>
      <c r="O24" s="23"/>
      <c r="P24" s="23">
        <v>2</v>
      </c>
      <c r="Q24" s="23">
        <v>0</v>
      </c>
      <c r="R24" s="23">
        <v>1</v>
      </c>
      <c r="S24" s="16">
        <v>0</v>
      </c>
      <c r="T24" s="23">
        <v>0</v>
      </c>
      <c r="U24" s="23">
        <v>10</v>
      </c>
      <c r="V24" s="23">
        <v>0</v>
      </c>
      <c r="W24" s="23">
        <v>1</v>
      </c>
      <c r="X24" s="23">
        <v>0</v>
      </c>
      <c r="Y24" s="23">
        <v>2</v>
      </c>
      <c r="Z24" s="23">
        <v>0</v>
      </c>
      <c r="AA24" s="23">
        <v>0</v>
      </c>
      <c r="AB24" s="23">
        <v>0</v>
      </c>
      <c r="AC24" s="23">
        <v>2</v>
      </c>
      <c r="AD24" s="23"/>
      <c r="AE24" s="16">
        <v>0</v>
      </c>
      <c r="AF24" s="23">
        <v>1</v>
      </c>
      <c r="AG24" s="16">
        <v>0</v>
      </c>
      <c r="AH24" s="27">
        <v>3</v>
      </c>
      <c r="AI24" s="23">
        <v>2</v>
      </c>
      <c r="AJ24" s="23">
        <v>5</v>
      </c>
      <c r="AK24" s="23"/>
      <c r="AL24" s="27"/>
    </row>
    <row r="25" ht="24" customHeight="1" spans="1:38">
      <c r="A25" s="19">
        <v>153931</v>
      </c>
      <c r="B25" s="18" t="s">
        <v>88</v>
      </c>
      <c r="C25" s="12" t="s">
        <v>89</v>
      </c>
      <c r="D25" s="17">
        <v>158</v>
      </c>
      <c r="E25" s="14">
        <f t="shared" si="0"/>
        <v>8216</v>
      </c>
      <c r="F25" s="13">
        <f t="shared" si="1"/>
        <v>65</v>
      </c>
      <c r="G25" s="15">
        <v>0</v>
      </c>
      <c r="H25" s="16">
        <f>VLOOKUP(A25,[1]雅漾!$A:$E,5,0)</f>
        <v>0</v>
      </c>
      <c r="I25" s="23">
        <v>5</v>
      </c>
      <c r="J25" s="23"/>
      <c r="K25" s="23">
        <v>3</v>
      </c>
      <c r="L25" s="23">
        <v>2</v>
      </c>
      <c r="M25" s="23">
        <v>2</v>
      </c>
      <c r="N25" s="23"/>
      <c r="O25" s="23">
        <v>2</v>
      </c>
      <c r="P25" s="23"/>
      <c r="Q25" s="23">
        <v>1</v>
      </c>
      <c r="R25" s="23">
        <v>2</v>
      </c>
      <c r="S25" s="23">
        <v>2</v>
      </c>
      <c r="T25" s="23">
        <v>0</v>
      </c>
      <c r="U25" s="23">
        <v>15</v>
      </c>
      <c r="V25" s="23">
        <v>2</v>
      </c>
      <c r="W25" s="23">
        <v>2</v>
      </c>
      <c r="X25" s="23">
        <v>0</v>
      </c>
      <c r="Y25" s="16">
        <v>0</v>
      </c>
      <c r="Z25" s="23">
        <v>1</v>
      </c>
      <c r="AA25" s="23">
        <v>2</v>
      </c>
      <c r="AB25" s="23">
        <v>1</v>
      </c>
      <c r="AC25" s="23">
        <v>3</v>
      </c>
      <c r="AD25" s="23"/>
      <c r="AE25" s="23">
        <v>2</v>
      </c>
      <c r="AF25" s="23">
        <v>5</v>
      </c>
      <c r="AG25" s="16">
        <v>0</v>
      </c>
      <c r="AH25" s="27">
        <v>3</v>
      </c>
      <c r="AI25" s="23">
        <v>5</v>
      </c>
      <c r="AJ25" s="23">
        <v>3</v>
      </c>
      <c r="AK25" s="23">
        <v>1</v>
      </c>
      <c r="AL25" s="27">
        <v>1</v>
      </c>
    </row>
    <row r="26" ht="24" customHeight="1" spans="1:38">
      <c r="A26" s="19">
        <v>75100</v>
      </c>
      <c r="B26" s="18" t="s">
        <v>90</v>
      </c>
      <c r="C26" s="17" t="s">
        <v>44</v>
      </c>
      <c r="D26" s="17" t="s">
        <v>91</v>
      </c>
      <c r="E26" s="14">
        <f t="shared" si="0"/>
        <v>17712</v>
      </c>
      <c r="F26" s="13">
        <f t="shared" si="1"/>
        <v>82</v>
      </c>
      <c r="G26" s="15">
        <v>0</v>
      </c>
      <c r="H26" s="16">
        <f>VLOOKUP(A26,[1]雅漾!$A:$E,5,0)</f>
        <v>12</v>
      </c>
      <c r="I26" s="23">
        <v>5</v>
      </c>
      <c r="J26" s="23">
        <v>1</v>
      </c>
      <c r="K26" s="23">
        <v>6</v>
      </c>
      <c r="L26" s="23">
        <v>5</v>
      </c>
      <c r="M26" s="23">
        <v>5</v>
      </c>
      <c r="N26" s="23"/>
      <c r="O26" s="23"/>
      <c r="P26" s="23">
        <v>2</v>
      </c>
      <c r="Q26" s="23">
        <v>1</v>
      </c>
      <c r="R26" s="23">
        <v>2</v>
      </c>
      <c r="S26" s="23">
        <v>0</v>
      </c>
      <c r="T26" s="23">
        <v>2</v>
      </c>
      <c r="U26" s="23">
        <v>15</v>
      </c>
      <c r="V26" s="23">
        <v>1</v>
      </c>
      <c r="W26" s="23">
        <v>2</v>
      </c>
      <c r="X26" s="23">
        <v>0</v>
      </c>
      <c r="Y26" s="23">
        <v>2</v>
      </c>
      <c r="Z26" s="23">
        <v>2</v>
      </c>
      <c r="AA26" s="23">
        <v>0</v>
      </c>
      <c r="AB26" s="23">
        <v>2</v>
      </c>
      <c r="AC26" s="23">
        <v>3</v>
      </c>
      <c r="AD26" s="23"/>
      <c r="AE26" s="16">
        <v>0</v>
      </c>
      <c r="AF26" s="23">
        <v>1</v>
      </c>
      <c r="AG26" s="16">
        <v>0</v>
      </c>
      <c r="AH26" s="27">
        <v>2</v>
      </c>
      <c r="AI26" s="23">
        <v>0</v>
      </c>
      <c r="AJ26" s="23">
        <v>10</v>
      </c>
      <c r="AK26" s="23">
        <v>1</v>
      </c>
      <c r="AL26" s="27"/>
    </row>
    <row r="27" ht="24" customHeight="1" spans="1:38">
      <c r="A27" s="19">
        <v>157624</v>
      </c>
      <c r="B27" s="18" t="s">
        <v>92</v>
      </c>
      <c r="C27" s="17" t="s">
        <v>93</v>
      </c>
      <c r="D27" s="17">
        <v>168</v>
      </c>
      <c r="E27" s="14">
        <f t="shared" si="0"/>
        <v>13440</v>
      </c>
      <c r="F27" s="13">
        <f t="shared" si="1"/>
        <v>100</v>
      </c>
      <c r="G27" s="15">
        <v>100</v>
      </c>
      <c r="H27" s="16">
        <f>VLOOKUP(A27,[1]雅漾!$A:$E,5,0)</f>
        <v>12</v>
      </c>
      <c r="I27" s="23">
        <v>5</v>
      </c>
      <c r="J27" s="23">
        <v>1</v>
      </c>
      <c r="K27" s="23">
        <v>10</v>
      </c>
      <c r="L27" s="23">
        <v>5</v>
      </c>
      <c r="M27" s="23">
        <v>5</v>
      </c>
      <c r="N27" s="23"/>
      <c r="O27" s="23">
        <v>2</v>
      </c>
      <c r="P27" s="23">
        <v>4</v>
      </c>
      <c r="Q27" s="23">
        <v>1</v>
      </c>
      <c r="R27" s="23">
        <v>0</v>
      </c>
      <c r="S27" s="23">
        <v>0</v>
      </c>
      <c r="T27" s="23">
        <v>4</v>
      </c>
      <c r="U27" s="23">
        <v>15</v>
      </c>
      <c r="V27" s="23">
        <v>2</v>
      </c>
      <c r="W27" s="23">
        <v>2</v>
      </c>
      <c r="X27" s="23">
        <v>0</v>
      </c>
      <c r="Y27" s="16">
        <v>0</v>
      </c>
      <c r="Z27" s="23">
        <v>3</v>
      </c>
      <c r="AA27" s="23">
        <v>2</v>
      </c>
      <c r="AB27" s="23">
        <v>2</v>
      </c>
      <c r="AC27" s="23">
        <v>3</v>
      </c>
      <c r="AD27" s="23"/>
      <c r="AE27" s="23">
        <v>2</v>
      </c>
      <c r="AF27" s="23">
        <v>1</v>
      </c>
      <c r="AG27" s="16">
        <v>0</v>
      </c>
      <c r="AH27" s="27">
        <v>2</v>
      </c>
      <c r="AI27" s="23">
        <v>3</v>
      </c>
      <c r="AJ27" s="23">
        <v>10</v>
      </c>
      <c r="AK27" s="23">
        <v>2</v>
      </c>
      <c r="AL27" s="27">
        <v>2</v>
      </c>
    </row>
    <row r="28" ht="24" customHeight="1" spans="1:38">
      <c r="A28" s="11">
        <v>174530</v>
      </c>
      <c r="B28" s="20" t="s">
        <v>94</v>
      </c>
      <c r="C28" s="20" t="s">
        <v>58</v>
      </c>
      <c r="D28" s="21">
        <v>268</v>
      </c>
      <c r="E28" s="14">
        <f t="shared" si="0"/>
        <v>4931.2</v>
      </c>
      <c r="F28" s="13">
        <f t="shared" si="1"/>
        <v>23</v>
      </c>
      <c r="G28" s="15">
        <v>23</v>
      </c>
      <c r="H28" s="16">
        <v>3</v>
      </c>
      <c r="I28" s="23"/>
      <c r="J28" s="23"/>
      <c r="K28" s="23">
        <v>3</v>
      </c>
      <c r="L28" s="23"/>
      <c r="M28" s="23"/>
      <c r="N28" s="23"/>
      <c r="O28" s="23">
        <v>1</v>
      </c>
      <c r="P28" s="23"/>
      <c r="Q28" s="23">
        <v>0</v>
      </c>
      <c r="R28" s="23">
        <v>0</v>
      </c>
      <c r="S28" s="23">
        <v>0</v>
      </c>
      <c r="T28" s="23">
        <v>0</v>
      </c>
      <c r="U28" s="23">
        <v>3</v>
      </c>
      <c r="V28" s="23">
        <v>0</v>
      </c>
      <c r="W28" s="23">
        <v>1</v>
      </c>
      <c r="X28" s="23">
        <v>0</v>
      </c>
      <c r="Y28" s="16">
        <v>0</v>
      </c>
      <c r="Z28" s="23">
        <v>1</v>
      </c>
      <c r="AA28" s="23">
        <v>3</v>
      </c>
      <c r="AB28" s="23">
        <v>0</v>
      </c>
      <c r="AC28" s="23">
        <v>0</v>
      </c>
      <c r="AD28" s="23"/>
      <c r="AE28" s="16">
        <v>0</v>
      </c>
      <c r="AF28" s="23"/>
      <c r="AG28" s="16">
        <v>0</v>
      </c>
      <c r="AH28" s="27">
        <v>2</v>
      </c>
      <c r="AI28" s="23">
        <v>2</v>
      </c>
      <c r="AJ28" s="23">
        <v>4</v>
      </c>
      <c r="AK28" s="23"/>
      <c r="AL28" s="27"/>
    </row>
    <row r="29" ht="24" customHeight="1" spans="1:38">
      <c r="A29" s="11">
        <v>174531</v>
      </c>
      <c r="B29" s="20" t="s">
        <v>95</v>
      </c>
      <c r="C29" s="20" t="s">
        <v>49</v>
      </c>
      <c r="D29" s="21">
        <v>272</v>
      </c>
      <c r="E29" s="14">
        <f t="shared" si="0"/>
        <v>9574.4</v>
      </c>
      <c r="F29" s="13">
        <f t="shared" si="1"/>
        <v>44</v>
      </c>
      <c r="G29" s="15">
        <v>0</v>
      </c>
      <c r="H29" s="16">
        <f>VLOOKUP(A29,[1]雅漾!$A:$E,5,0)</f>
        <v>5</v>
      </c>
      <c r="I29" s="23"/>
      <c r="J29" s="23">
        <v>1</v>
      </c>
      <c r="K29" s="23">
        <v>5</v>
      </c>
      <c r="L29" s="23">
        <v>2</v>
      </c>
      <c r="M29" s="23">
        <v>2</v>
      </c>
      <c r="N29" s="23"/>
      <c r="O29" s="23">
        <v>1</v>
      </c>
      <c r="P29" s="23"/>
      <c r="Q29" s="23">
        <v>0</v>
      </c>
      <c r="R29" s="23">
        <v>0</v>
      </c>
      <c r="S29" s="23">
        <v>0</v>
      </c>
      <c r="T29" s="23">
        <v>0</v>
      </c>
      <c r="U29" s="23">
        <v>10</v>
      </c>
      <c r="V29" s="23">
        <v>0</v>
      </c>
      <c r="W29" s="23">
        <v>1</v>
      </c>
      <c r="X29" s="23">
        <v>0</v>
      </c>
      <c r="Y29" s="23">
        <v>2</v>
      </c>
      <c r="Z29" s="23">
        <v>0</v>
      </c>
      <c r="AA29" s="23">
        <v>4</v>
      </c>
      <c r="AB29" s="23">
        <v>0</v>
      </c>
      <c r="AC29" s="23">
        <v>2</v>
      </c>
      <c r="AD29" s="23"/>
      <c r="AE29" s="16">
        <v>0</v>
      </c>
      <c r="AF29" s="23">
        <v>2</v>
      </c>
      <c r="AG29" s="16">
        <v>0</v>
      </c>
      <c r="AH29" s="27">
        <v>2</v>
      </c>
      <c r="AI29" s="23">
        <v>0</v>
      </c>
      <c r="AJ29" s="23">
        <v>5</v>
      </c>
      <c r="AK29" s="23"/>
      <c r="AL29" s="27"/>
    </row>
    <row r="30" ht="24" customHeight="1" spans="1:38">
      <c r="A30" s="11">
        <v>174532</v>
      </c>
      <c r="B30" s="20" t="s">
        <v>96</v>
      </c>
      <c r="C30" s="20" t="s">
        <v>49</v>
      </c>
      <c r="D30" s="21">
        <v>272</v>
      </c>
      <c r="E30" s="14">
        <f t="shared" si="0"/>
        <v>1088</v>
      </c>
      <c r="F30" s="13">
        <f t="shared" si="1"/>
        <v>5</v>
      </c>
      <c r="G30" s="15">
        <v>5</v>
      </c>
      <c r="H30" s="16">
        <v>1</v>
      </c>
      <c r="I30" s="23"/>
      <c r="J30" s="23"/>
      <c r="K30" s="23">
        <v>2</v>
      </c>
      <c r="L30" s="23">
        <v>0</v>
      </c>
      <c r="M30" s="23">
        <v>0</v>
      </c>
      <c r="N30" s="23"/>
      <c r="O30" s="23">
        <v>0</v>
      </c>
      <c r="P30" s="23"/>
      <c r="Q30" s="23">
        <v>0</v>
      </c>
      <c r="R30" s="23">
        <v>0</v>
      </c>
      <c r="S30" s="23">
        <v>0</v>
      </c>
      <c r="T30" s="23">
        <v>0</v>
      </c>
      <c r="U30" s="23">
        <v>1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/>
      <c r="AE30" s="16">
        <v>0</v>
      </c>
      <c r="AF30" s="23">
        <v>0</v>
      </c>
      <c r="AG30" s="16">
        <v>0</v>
      </c>
      <c r="AH30" s="27">
        <v>0</v>
      </c>
      <c r="AI30" s="23">
        <v>0</v>
      </c>
      <c r="AJ30" s="23">
        <v>1</v>
      </c>
      <c r="AK30" s="23">
        <v>0</v>
      </c>
      <c r="AL30" s="27"/>
    </row>
    <row r="31" s="3" customFormat="1" ht="24" customHeight="1" spans="2:7">
      <c r="B31" s="3" t="s">
        <v>97</v>
      </c>
      <c r="E31" s="3">
        <v>261997.6</v>
      </c>
      <c r="F31" s="3">
        <v>1464</v>
      </c>
      <c r="G31" s="15">
        <f>SUM(G3:G30)</f>
        <v>1054</v>
      </c>
    </row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雅漾</vt:lpstr>
      <vt:lpstr>雅漾订货总单</vt:lpstr>
      <vt:lpstr>雅漾以此为准开货计划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2016-05-12T08:38:00Z</dcterms:created>
  <dcterms:modified xsi:type="dcterms:W3CDTF">2018-05-25T03:09:24Z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