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932"/>
  </bookViews>
  <sheets>
    <sheet name="2.8-2.11考核数据" sheetId="1" r:id="rId1"/>
    <sheet name="片区奖罚" sheetId="12" r:id="rId2"/>
    <sheet name="销售排名奖励" sheetId="11" r:id="rId3"/>
    <sheet name="2.8销售排名" sheetId="2" r:id="rId4"/>
    <sheet name="2.9销售排名" sheetId="5" r:id="rId5"/>
    <sheet name="2.10销售排名" sheetId="8" r:id="rId6"/>
    <sheet name="2.8补肾" sheetId="3" r:id="rId7"/>
    <sheet name="2.8三七粉" sheetId="4" r:id="rId8"/>
    <sheet name="2.9补肾" sheetId="6" r:id="rId9"/>
    <sheet name="2.9三七粉" sheetId="7" r:id="rId10"/>
    <sheet name="2.10补肾" sheetId="9" r:id="rId11"/>
    <sheet name="2.10三七粉" sheetId="10" r:id="rId12"/>
  </sheets>
  <definedNames>
    <definedName name="_xlnm.Print_Titles" localSheetId="0">'2.8-2.11考核数据'!$1:$3</definedName>
    <definedName name="_xlnm._FilterDatabase" localSheetId="0" hidden="1">'2.8-2.11考核数据'!$A$3:$AN$3</definedName>
    <definedName name="_xlnm._FilterDatabase" localSheetId="6" hidden="1">'2.8补肾'!$A$2:$X$88</definedName>
    <definedName name="_xlnm._FilterDatabase" localSheetId="7" hidden="1">'2.8三七粉'!$A$2:$H$88</definedName>
    <definedName name="_xlnm._FilterDatabase" localSheetId="8" hidden="1">'2.9补肾'!$A$2:$H$88</definedName>
    <definedName name="_xlnm._FilterDatabase" localSheetId="4" hidden="1">'2.9销售排名'!$A$3:$Y$89</definedName>
    <definedName name="_xlnm._FilterDatabase" localSheetId="9" hidden="1">'2.9三七粉'!$A$2:$H$88</definedName>
    <definedName name="_xlnm._FilterDatabase" localSheetId="10" hidden="1">'2.10补肾'!$A$2:$H$88</definedName>
    <definedName name="_xlnm._FilterDatabase" localSheetId="11" hidden="1">'2.10三七粉'!$A$2:$H$88</definedName>
  </definedNames>
  <calcPr calcId="144525"/>
</workbook>
</file>

<file path=xl/sharedStrings.xml><?xml version="1.0" encoding="utf-8"?>
<sst xmlns="http://schemas.openxmlformats.org/spreadsheetml/2006/main" count="179">
  <si>
    <t>2018年 2月8日—2月11日 “年货节” 活动数据表</t>
  </si>
  <si>
    <t>序号</t>
  </si>
  <si>
    <t>门店ID</t>
  </si>
  <si>
    <t>门店名称</t>
  </si>
  <si>
    <t>片名称</t>
  </si>
  <si>
    <t>分类</t>
  </si>
  <si>
    <t>是否有场地</t>
  </si>
  <si>
    <t>长虹净水器</t>
  </si>
  <si>
    <t>人员数量</t>
  </si>
  <si>
    <t>单品考核</t>
  </si>
  <si>
    <t>第一档</t>
  </si>
  <si>
    <t>第二档</t>
  </si>
  <si>
    <t>2.8-2.11活动期间</t>
  </si>
  <si>
    <t>对比数据</t>
  </si>
  <si>
    <t>奖罚情况</t>
  </si>
  <si>
    <t>天胶  （4天）</t>
  </si>
  <si>
    <t>补肾  （当日）</t>
  </si>
  <si>
    <t>三七粉（当日）</t>
  </si>
  <si>
    <t>销售</t>
  </si>
  <si>
    <t>4天销售</t>
  </si>
  <si>
    <t>毛利率</t>
  </si>
  <si>
    <t>毛利</t>
  </si>
  <si>
    <t>4天毛利</t>
  </si>
  <si>
    <t>天胶</t>
  </si>
  <si>
    <t>内购销售</t>
  </si>
  <si>
    <t>内购毛利</t>
  </si>
  <si>
    <t>第1档销售</t>
  </si>
  <si>
    <t>第1档毛利</t>
  </si>
  <si>
    <t>1档完成率</t>
  </si>
  <si>
    <t>第2档销售</t>
  </si>
  <si>
    <t>第2档毛利</t>
  </si>
  <si>
    <t>排名奖励</t>
  </si>
  <si>
    <t>超毛奖励</t>
  </si>
  <si>
    <t>销售处罚</t>
  </si>
  <si>
    <t>销售处罚减半</t>
  </si>
  <si>
    <t>天胶处罚</t>
  </si>
  <si>
    <t>四川太极清江东路药店</t>
  </si>
  <si>
    <t>西北片</t>
  </si>
  <si>
    <t>B</t>
  </si>
  <si>
    <t>成都成汉太极大药房有限公司</t>
  </si>
  <si>
    <t>东南片</t>
  </si>
  <si>
    <t>有</t>
  </si>
  <si>
    <t>是</t>
  </si>
  <si>
    <t>四川太极清江东路2药店</t>
  </si>
  <si>
    <t>四川太极光华药店</t>
  </si>
  <si>
    <t>A</t>
  </si>
  <si>
    <t>四川太极新园大道药店</t>
  </si>
  <si>
    <t>四川太极怀远店</t>
  </si>
  <si>
    <t>城郊二片</t>
  </si>
  <si>
    <t>四川太极青羊区十二桥药店</t>
  </si>
  <si>
    <t>四川太极成华区二环路北四段药店（汇融名城）</t>
  </si>
  <si>
    <t>四川太极锦江区水杉街药店</t>
  </si>
  <si>
    <t>四川太极武侯区顺和街店</t>
  </si>
  <si>
    <t>四川太极成华区万科路药店</t>
  </si>
  <si>
    <t>四川太极新津邓双镇岷江店</t>
  </si>
  <si>
    <t>城郊一片</t>
  </si>
  <si>
    <t>四川太极都江堰景中路店</t>
  </si>
  <si>
    <t>四川太极高新区民丰大道西段药店</t>
  </si>
  <si>
    <t>四川太极邛崃市临邛镇洪川小区药店</t>
  </si>
  <si>
    <t>四川太极光华村街药店</t>
  </si>
  <si>
    <t>四川太极高新天久北巷药店</t>
  </si>
  <si>
    <t>四川太极浆洗街药店</t>
  </si>
  <si>
    <t>城中片</t>
  </si>
  <si>
    <t>四川太极通盈街药店</t>
  </si>
  <si>
    <t>四川太极新乐中街药店</t>
  </si>
  <si>
    <t>四川太极郫县郫筒镇一环路东南段药店</t>
  </si>
  <si>
    <t>C</t>
  </si>
  <si>
    <t>四川太极成华区华泰路药店</t>
  </si>
  <si>
    <t>四川太极崇州中心店</t>
  </si>
  <si>
    <t>四川太极温江店</t>
  </si>
  <si>
    <t>四川太极锦江区榕声路店</t>
  </si>
  <si>
    <t>鱼凫路店</t>
  </si>
  <si>
    <t>四川太极双林路药店</t>
  </si>
  <si>
    <t>四川太极土龙路药店</t>
  </si>
  <si>
    <t>四川太极高新区府城大道西段店</t>
  </si>
  <si>
    <t>四川太极西部店</t>
  </si>
  <si>
    <t>四川太极红星店</t>
  </si>
  <si>
    <t>四川太极成华区华油路药店</t>
  </si>
  <si>
    <t>四川太极金牛区交大路第三药店</t>
  </si>
  <si>
    <t>四川太极锦江区合欢树街药店</t>
  </si>
  <si>
    <t>四川太极邛崃中心药店</t>
  </si>
  <si>
    <t>四川太极三江店</t>
  </si>
  <si>
    <t>四川太极成华区羊子山西路药店（兴元华盛）</t>
  </si>
  <si>
    <t>四川太极崇州市崇阳镇尚贤坊街药店</t>
  </si>
  <si>
    <t>四川太极枣子巷药店</t>
  </si>
  <si>
    <t>四川太极都江堰奎光路中段药店</t>
  </si>
  <si>
    <t>四川太极高新区大源北街药店</t>
  </si>
  <si>
    <t xml:space="preserve">四川太极旗舰店 </t>
  </si>
  <si>
    <t>旗舰片</t>
  </si>
  <si>
    <t>T</t>
  </si>
  <si>
    <t>四川太极锦江区柳翠路药店</t>
  </si>
  <si>
    <t>四川太极锦江区观音桥街药店</t>
  </si>
  <si>
    <t>四川太极新都区新繁镇繁江北路药店</t>
  </si>
  <si>
    <t>四川太极成华区崔家店路药店</t>
  </si>
  <si>
    <t>四川太极武侯区科华街药店</t>
  </si>
  <si>
    <t>四川太极郫县郫筒镇东大街药店</t>
  </si>
  <si>
    <t>四川太极大邑县晋原镇内蒙古大道桃源药店</t>
  </si>
  <si>
    <t>四川太极大邑县晋原镇子龙路店</t>
  </si>
  <si>
    <t>四川太极大邑县晋原镇东街药店</t>
  </si>
  <si>
    <t>四川太极青羊区北东街店</t>
  </si>
  <si>
    <t>四川太极都江堰药店</t>
  </si>
  <si>
    <t>四川太极新都区马超东路店</t>
  </si>
  <si>
    <t>四川太极五津西路药店</t>
  </si>
  <si>
    <t>四川太极金牛区金沙路药店</t>
  </si>
  <si>
    <t>四川太极金丝街药店</t>
  </si>
  <si>
    <t>四川太极邛崃市临邛镇长安大道药店</t>
  </si>
  <si>
    <t>四川太极都江堰市蒲阳路药店</t>
  </si>
  <si>
    <t>四川太极锦江区庆云南街药店</t>
  </si>
  <si>
    <t>四川太极成华杉板桥南一路店</t>
  </si>
  <si>
    <t>四川太极金带街药店</t>
  </si>
  <si>
    <t>四川太极金牛区黄苑东街药店</t>
  </si>
  <si>
    <t>四川太极成华区万宇路药店</t>
  </si>
  <si>
    <t>四川太极大邑县新场镇文昌街药店</t>
  </si>
  <si>
    <t>四川太极双流县西航港街道锦华路一段药店</t>
  </si>
  <si>
    <t>四川太极大邑县晋原镇通达东路五段药店</t>
  </si>
  <si>
    <t>四川太极龙潭西路店</t>
  </si>
  <si>
    <t>四川太极大邑县晋源镇东壕沟段药店</t>
  </si>
  <si>
    <t>四川太极青羊区浣花滨河路药店</t>
  </si>
  <si>
    <t>四川太极成华区华康路药店</t>
  </si>
  <si>
    <t>四川太极大邑县安仁镇千禧街药店</t>
  </si>
  <si>
    <t>四川太极大邑县沙渠镇方圆路药店</t>
  </si>
  <si>
    <t>四川太极人民中路店</t>
  </si>
  <si>
    <t>四川太极都江堰聚源镇药店</t>
  </si>
  <si>
    <t>四川太极高新区中和街道柳荫街药店</t>
  </si>
  <si>
    <t>四川太极龙泉驿区龙泉街道驿生路药店</t>
  </si>
  <si>
    <t>四川太极大药房连锁有限公司武侯区聚萃街药店</t>
  </si>
  <si>
    <t>四川太极沙河源药店</t>
  </si>
  <si>
    <t>四川太极邛崃市羊安镇永康大道药店</t>
  </si>
  <si>
    <t>四川太极都江堰幸福镇翔凤路药店</t>
  </si>
  <si>
    <t>四川太极都江堰市蒲阳镇堰问道西路药店</t>
  </si>
  <si>
    <t>四川太极兴义镇万兴路药店</t>
  </si>
  <si>
    <t>四川太极双流区东升街道三强西路药店</t>
  </si>
  <si>
    <t>四川太极成华区新怡路店</t>
  </si>
  <si>
    <t>合计</t>
  </si>
  <si>
    <t>2.8-2.11（年货节）片区完成情况表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</si>
  <si>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</si>
  <si>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</si>
  <si>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</si>
  <si>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</si>
  <si>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</si>
  <si>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</si>
  <si>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未完成第一档 门店数</t>
  </si>
  <si>
    <t>扣除基础分数</t>
  </si>
  <si>
    <t>完成第二档  门店数</t>
  </si>
  <si>
    <t>奖励现金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</si>
  <si>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</si>
  <si>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</si>
  <si>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</si>
  <si>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</si>
  <si>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</si>
  <si>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</si>
  <si>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</si>
  <si>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</si>
  <si>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</si>
  <si>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谭庆娟</t>
  </si>
  <si>
    <t>合计完成情况</t>
  </si>
  <si>
    <t>排名奖励（元）</t>
  </si>
  <si>
    <t>第1档完成率</t>
  </si>
  <si>
    <t>第2档完成率</t>
  </si>
  <si>
    <t>天胶销售</t>
  </si>
  <si>
    <t>合计奖励金额</t>
  </si>
  <si>
    <t>注：该排名奖励于活动期间当晚已发放至各片区微信群（店长已领取），故将该奖励金额2392元发至王四维工资卡上。</t>
  </si>
  <si>
    <t>董事长：</t>
  </si>
  <si>
    <t>总经理：</t>
  </si>
  <si>
    <t>营运部经理：</t>
  </si>
  <si>
    <t>288元</t>
  </si>
  <si>
    <t>发</t>
  </si>
  <si>
    <t>内购天胶</t>
  </si>
  <si>
    <t>188元</t>
  </si>
  <si>
    <t xml:space="preserve">  </t>
  </si>
  <si>
    <t>2.8补肾</t>
  </si>
  <si>
    <t>差异数量</t>
  </si>
  <si>
    <t>88元</t>
  </si>
  <si>
    <t>2.8三七粉</t>
  </si>
  <si>
    <t>奖励金额</t>
  </si>
  <si>
    <t>2.9补肾</t>
  </si>
  <si>
    <t>2.9三七粉</t>
  </si>
  <si>
    <t>2.10补肾</t>
  </si>
  <si>
    <t>2.10三七粉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</si>
</sst>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0"/>
    </font>
    <font>
      <b/>
      <sz val="12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rgb="FFFF0000"/>
      <name val="Arial"/>
      <charset val="0"/>
    </font>
    <font>
      <sz val="9"/>
      <color rgb="FFFF0000"/>
      <name val="Arial"/>
      <charset val="0"/>
    </font>
    <font>
      <sz val="9"/>
      <color rgb="FFFF66FF"/>
      <name val="Arial"/>
      <charset val="0"/>
    </font>
    <font>
      <b/>
      <sz val="9"/>
      <color rgb="FFFF0000"/>
      <name val="宋体"/>
      <charset val="0"/>
    </font>
    <font>
      <b/>
      <sz val="9"/>
      <color rgb="FFFF66FF"/>
      <name val="Arial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21" borderId="15" applyNumberFormat="0" applyAlignment="0" applyProtection="0">
      <alignment vertical="center"/>
    </xf>
    <xf numFmtId="0" fontId="34" fillId="21" borderId="12" applyNumberFormat="0" applyAlignment="0" applyProtection="0">
      <alignment vertical="center"/>
    </xf>
    <xf numFmtId="0" fontId="35" fillId="22" borderId="16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10" fontId="2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 wrapText="1"/>
    </xf>
    <xf numFmtId="176" fontId="4" fillId="4" borderId="1" xfId="0" applyNumberFormat="1" applyFont="1" applyFill="1" applyBorder="1" applyAlignment="1">
      <alignment vertical="center"/>
    </xf>
    <xf numFmtId="176" fontId="4" fillId="5" borderId="1" xfId="0" applyNumberFormat="1" applyFont="1" applyFill="1" applyBorder="1" applyAlignment="1">
      <alignment vertical="center"/>
    </xf>
    <xf numFmtId="10" fontId="4" fillId="4" borderId="1" xfId="0" applyNumberFormat="1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10" fontId="7" fillId="3" borderId="1" xfId="0" applyNumberFormat="1" applyFont="1" applyFill="1" applyBorder="1" applyAlignment="1">
      <alignment vertical="center"/>
    </xf>
    <xf numFmtId="10" fontId="1" fillId="3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0" fontId="7" fillId="4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10" fontId="1" fillId="5" borderId="1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7" fillId="4" borderId="5" xfId="0" applyNumberFormat="1" applyFont="1" applyFill="1" applyBorder="1" applyAlignment="1">
      <alignment vertical="center"/>
    </xf>
    <xf numFmtId="176" fontId="1" fillId="5" borderId="5" xfId="0" applyNumberFormat="1" applyFont="1" applyFill="1" applyBorder="1" applyAlignment="1">
      <alignment vertical="center"/>
    </xf>
    <xf numFmtId="10" fontId="1" fillId="5" borderId="5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58" fontId="5" fillId="3" borderId="2" xfId="0" applyNumberFormat="1" applyFont="1" applyFill="1" applyBorder="1" applyAlignment="1">
      <alignment horizontal="center" vertical="center"/>
    </xf>
    <xf numFmtId="58" fontId="5" fillId="3" borderId="3" xfId="0" applyNumberFormat="1" applyFont="1" applyFill="1" applyBorder="1" applyAlignment="1">
      <alignment horizontal="center" vertical="center"/>
    </xf>
    <xf numFmtId="58" fontId="5" fillId="3" borderId="6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/>
    </xf>
    <xf numFmtId="10" fontId="3" fillId="5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58" fontId="5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176" fontId="1" fillId="5" borderId="5" xfId="0" applyNumberFormat="1" applyFont="1" applyFill="1" applyBorder="1" applyAlignment="1">
      <alignment horizontal="center" vertical="center"/>
    </xf>
    <xf numFmtId="10" fontId="1" fillId="5" borderId="5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76" fontId="4" fillId="5" borderId="3" xfId="0" applyNumberFormat="1" applyFont="1" applyFill="1" applyBorder="1" applyAlignment="1">
      <alignment horizontal="center" vertical="center"/>
    </xf>
    <xf numFmtId="176" fontId="4" fillId="5" borderId="6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176" fontId="4" fillId="5" borderId="8" xfId="0" applyNumberFormat="1" applyFont="1" applyFill="1" applyBorder="1" applyAlignment="1">
      <alignment horizontal="center" vertical="center"/>
    </xf>
    <xf numFmtId="176" fontId="4" fillId="5" borderId="9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FFCC"/>
      <color rgb="00FFFFCC"/>
      <color rgb="00FF99FF"/>
      <color rgb="00FF66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9"/>
  <sheetViews>
    <sheetView tabSelected="1" workbookViewId="0">
      <selection activeCell="R7" sqref="R7"/>
    </sheetView>
  </sheetViews>
  <sheetFormatPr defaultColWidth="8" defaultRowHeight="17" customHeight="1"/>
  <cols>
    <col min="1" max="1" width="3.875" style="2" customWidth="1"/>
    <col min="2" max="2" width="4.25" style="2" customWidth="1"/>
    <col min="3" max="3" width="23.75" style="1" customWidth="1"/>
    <col min="4" max="4" width="6.625" style="1" customWidth="1"/>
    <col min="5" max="5" width="3.875" style="1" hidden="1" customWidth="1"/>
    <col min="6" max="6" width="5.625" style="1" hidden="1" customWidth="1"/>
    <col min="7" max="7" width="4.5" style="1" hidden="1" customWidth="1"/>
    <col min="8" max="8" width="4.375" style="1" hidden="1" customWidth="1"/>
    <col min="9" max="9" width="6.5" style="98" customWidth="1"/>
    <col min="10" max="11" width="7.25" style="3" hidden="1" customWidth="1"/>
    <col min="12" max="12" width="9.875" style="99" hidden="1" customWidth="1"/>
    <col min="13" max="13" width="9.875" style="99" customWidth="1"/>
    <col min="14" max="14" width="6.625" style="100" hidden="1" customWidth="1"/>
    <col min="15" max="15" width="8.875" style="99" hidden="1" customWidth="1"/>
    <col min="16" max="16" width="8.875" style="99" customWidth="1"/>
    <col min="17" max="17" width="9.875" style="99" hidden="1" customWidth="1"/>
    <col min="18" max="18" width="9.875" style="99" customWidth="1"/>
    <col min="19" max="19" width="7" style="100" hidden="1" customWidth="1"/>
    <col min="20" max="20" width="8.5" style="99" hidden="1" customWidth="1"/>
    <col min="21" max="21" width="9.5" style="99" customWidth="1"/>
    <col min="22" max="22" width="10.125" style="2"/>
    <col min="23" max="23" width="9.25" style="2"/>
    <col min="24" max="24" width="5.875" style="2" customWidth="1"/>
    <col min="25" max="25" width="5.375" style="196" customWidth="1"/>
    <col min="26" max="26" width="5.25" style="196" customWidth="1"/>
    <col min="27" max="27" width="8.875" style="99" customWidth="1"/>
    <col min="28" max="28" width="8" style="99" customWidth="1"/>
    <col min="29" max="29" width="8.5" style="100" customWidth="1"/>
    <col min="30" max="30" width="9.5" style="99" customWidth="1"/>
    <col min="31" max="31" width="9.25" style="99" customWidth="1"/>
    <col min="32" max="32" width="5.25" style="2" customWidth="1"/>
    <col min="33" max="33" width="7.125" style="197" customWidth="1"/>
    <col min="34" max="34" width="8" style="198" customWidth="1"/>
    <col min="35" max="35" width="7.125" style="99" customWidth="1"/>
    <col min="36" max="36" width="7.125" style="199" customWidth="1"/>
    <col min="37" max="37" width="7.5" style="200" customWidth="1"/>
    <col min="38" max="16383" width="8" style="1"/>
    <col min="16384" max="16384" width="8" style="201"/>
  </cols>
  <sheetData>
    <row r="1" ht="21" customHeight="1" spans="1:37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25"/>
      <c r="AK1" s="226"/>
    </row>
    <row r="2" s="1" customFormat="1" ht="20" customHeight="1" spans="1:37">
      <c r="A2" s="203" t="s">
        <v>1</v>
      </c>
      <c r="B2" s="203" t="s">
        <v>2</v>
      </c>
      <c r="C2" s="203" t="s">
        <v>3</v>
      </c>
      <c r="D2" s="203" t="s">
        <v>4</v>
      </c>
      <c r="E2" s="204" t="s">
        <v>5</v>
      </c>
      <c r="F2" s="204" t="s">
        <v>6</v>
      </c>
      <c r="G2" s="204" t="s">
        <v>7</v>
      </c>
      <c r="H2" s="204" t="s">
        <v>8</v>
      </c>
      <c r="I2" s="206" t="s">
        <v>9</v>
      </c>
      <c r="J2" s="206"/>
      <c r="K2" s="206"/>
      <c r="L2" s="207" t="s">
        <v>10</v>
      </c>
      <c r="M2" s="207"/>
      <c r="N2" s="207"/>
      <c r="O2" s="207"/>
      <c r="P2" s="207"/>
      <c r="Q2" s="208" t="s">
        <v>11</v>
      </c>
      <c r="R2" s="209"/>
      <c r="S2" s="209"/>
      <c r="T2" s="209"/>
      <c r="U2" s="210"/>
      <c r="V2" s="211" t="s">
        <v>12</v>
      </c>
      <c r="W2" s="212"/>
      <c r="X2" s="212"/>
      <c r="Y2" s="212"/>
      <c r="Z2" s="212"/>
      <c r="AA2" s="215" t="s">
        <v>13</v>
      </c>
      <c r="AB2" s="216"/>
      <c r="AC2" s="216"/>
      <c r="AD2" s="216"/>
      <c r="AE2" s="216"/>
      <c r="AF2" s="217"/>
      <c r="AG2" s="227" t="s">
        <v>14</v>
      </c>
      <c r="AH2" s="227"/>
      <c r="AI2" s="227"/>
      <c r="AJ2" s="227"/>
      <c r="AK2" s="227"/>
    </row>
    <row r="3" s="1" customFormat="1" ht="27" customHeight="1" spans="1:37">
      <c r="A3" s="205"/>
      <c r="B3" s="205"/>
      <c r="C3" s="205"/>
      <c r="D3" s="205"/>
      <c r="E3" s="204"/>
      <c r="F3" s="204"/>
      <c r="G3" s="204"/>
      <c r="H3" s="204"/>
      <c r="I3" s="10" t="s">
        <v>15</v>
      </c>
      <c r="J3" s="10" t="s">
        <v>16</v>
      </c>
      <c r="K3" s="10" t="s">
        <v>17</v>
      </c>
      <c r="L3" s="103" t="s">
        <v>18</v>
      </c>
      <c r="M3" s="103" t="s">
        <v>19</v>
      </c>
      <c r="N3" s="105" t="s">
        <v>20</v>
      </c>
      <c r="O3" s="103" t="s">
        <v>21</v>
      </c>
      <c r="P3" s="103" t="s">
        <v>22</v>
      </c>
      <c r="Q3" s="104" t="s">
        <v>18</v>
      </c>
      <c r="R3" s="104" t="s">
        <v>19</v>
      </c>
      <c r="S3" s="104" t="s">
        <v>20</v>
      </c>
      <c r="T3" s="104" t="s">
        <v>21</v>
      </c>
      <c r="U3" s="104" t="s">
        <v>22</v>
      </c>
      <c r="V3" s="213" t="s">
        <v>18</v>
      </c>
      <c r="W3" s="213" t="s">
        <v>21</v>
      </c>
      <c r="X3" s="213" t="s">
        <v>23</v>
      </c>
      <c r="Y3" s="218" t="s">
        <v>24</v>
      </c>
      <c r="Z3" s="218" t="s">
        <v>25</v>
      </c>
      <c r="AA3" s="219" t="s">
        <v>26</v>
      </c>
      <c r="AB3" s="219" t="s">
        <v>27</v>
      </c>
      <c r="AC3" s="220" t="s">
        <v>28</v>
      </c>
      <c r="AD3" s="219" t="s">
        <v>29</v>
      </c>
      <c r="AE3" s="219" t="s">
        <v>30</v>
      </c>
      <c r="AF3" s="9" t="s">
        <v>23</v>
      </c>
      <c r="AG3" s="228" t="s">
        <v>31</v>
      </c>
      <c r="AH3" s="229" t="s">
        <v>32</v>
      </c>
      <c r="AI3" s="124" t="s">
        <v>33</v>
      </c>
      <c r="AJ3" s="230" t="s">
        <v>34</v>
      </c>
      <c r="AK3" s="231" t="s">
        <v>35</v>
      </c>
    </row>
    <row r="4" s="1" customFormat="1" ht="20" customHeight="1" spans="1:37">
      <c r="A4" s="14">
        <v>1</v>
      </c>
      <c r="B4" s="14">
        <v>357</v>
      </c>
      <c r="C4" s="15" t="s">
        <v>36</v>
      </c>
      <c r="D4" s="15" t="s">
        <v>37</v>
      </c>
      <c r="E4" s="15" t="s">
        <v>38</v>
      </c>
      <c r="F4" s="15"/>
      <c r="G4" s="15"/>
      <c r="H4" s="15">
        <v>5</v>
      </c>
      <c r="I4" s="106">
        <v>5</v>
      </c>
      <c r="J4" s="16">
        <v>15</v>
      </c>
      <c r="K4" s="16">
        <v>8</v>
      </c>
      <c r="L4" s="107">
        <v>10923.522</v>
      </c>
      <c r="M4" s="107">
        <f>L4*4</f>
        <v>43694.088</v>
      </c>
      <c r="N4" s="108">
        <v>0.187848104301891</v>
      </c>
      <c r="O4" s="107">
        <v>2051.9629</v>
      </c>
      <c r="P4" s="107">
        <f>O4*4</f>
        <v>8207.8516</v>
      </c>
      <c r="Q4" s="109">
        <v>13654.4025</v>
      </c>
      <c r="R4" s="109">
        <f>Q4*4</f>
        <v>54617.61</v>
      </c>
      <c r="S4" s="110">
        <v>0.170508279289409</v>
      </c>
      <c r="T4" s="109">
        <v>2328.188675</v>
      </c>
      <c r="U4" s="109">
        <f>T4*4</f>
        <v>9312.7547</v>
      </c>
      <c r="V4" s="214">
        <v>57358.49</v>
      </c>
      <c r="W4" s="214">
        <v>11960.62</v>
      </c>
      <c r="X4" s="214">
        <v>8</v>
      </c>
      <c r="Y4" s="221">
        <v>2600</v>
      </c>
      <c r="Z4" s="221">
        <v>176</v>
      </c>
      <c r="AA4" s="222">
        <f>(V4-Y4)-M4</f>
        <v>11064.402</v>
      </c>
      <c r="AB4" s="222">
        <f>(W4-Z4)-P4</f>
        <v>3576.7684</v>
      </c>
      <c r="AC4" s="120">
        <f>V4/M4</f>
        <v>1.31272885247084</v>
      </c>
      <c r="AD4" s="223">
        <f>(V4-Y4)-R4</f>
        <v>140.879999999997</v>
      </c>
      <c r="AE4" s="223">
        <f>(W4-Y4)-U4</f>
        <v>47.8653000000013</v>
      </c>
      <c r="AF4" s="224">
        <f>X4-I4</f>
        <v>3</v>
      </c>
      <c r="AG4" s="232"/>
      <c r="AH4" s="233">
        <f>(W4-P4)*0.35</f>
        <v>1313.46894</v>
      </c>
      <c r="AI4" s="118"/>
      <c r="AJ4" s="234"/>
      <c r="AK4" s="235"/>
    </row>
    <row r="5" s="1" customFormat="1" customHeight="1" spans="1:37">
      <c r="A5" s="14">
        <v>2</v>
      </c>
      <c r="B5" s="14">
        <v>750</v>
      </c>
      <c r="C5" s="15" t="s">
        <v>39</v>
      </c>
      <c r="D5" s="15" t="s">
        <v>40</v>
      </c>
      <c r="E5" s="15" t="s">
        <v>38</v>
      </c>
      <c r="F5" s="15" t="s">
        <v>41</v>
      </c>
      <c r="G5" s="15" t="s">
        <v>42</v>
      </c>
      <c r="H5" s="15">
        <v>5</v>
      </c>
      <c r="I5" s="106">
        <v>8</v>
      </c>
      <c r="J5" s="16">
        <v>15</v>
      </c>
      <c r="K5" s="16">
        <v>8</v>
      </c>
      <c r="L5" s="107">
        <v>16585.92</v>
      </c>
      <c r="M5" s="107">
        <f>L5*4</f>
        <v>66343.68</v>
      </c>
      <c r="N5" s="108">
        <v>0.241083270629546</v>
      </c>
      <c r="O5" s="107">
        <v>3998.58784</v>
      </c>
      <c r="P5" s="107">
        <f>O5*4</f>
        <v>15994.35136</v>
      </c>
      <c r="Q5" s="109">
        <v>20732.4</v>
      </c>
      <c r="R5" s="109">
        <f>Q5*4</f>
        <v>82929.6</v>
      </c>
      <c r="S5" s="110">
        <v>0.218829430263742</v>
      </c>
      <c r="T5" s="109">
        <v>4536.85928</v>
      </c>
      <c r="U5" s="109">
        <f>T5*4</f>
        <v>18147.43712</v>
      </c>
      <c r="V5" s="214">
        <v>86791.26</v>
      </c>
      <c r="W5" s="214">
        <v>21780.94</v>
      </c>
      <c r="X5" s="214">
        <v>10</v>
      </c>
      <c r="Y5" s="221"/>
      <c r="Z5" s="221"/>
      <c r="AA5" s="222">
        <f t="shared" ref="AA5:AA22" si="0">(V5-Y5)-M5</f>
        <v>20447.58</v>
      </c>
      <c r="AB5" s="222">
        <f t="shared" ref="AB5:AB22" si="1">(W5-Z5)-P5</f>
        <v>5786.58864</v>
      </c>
      <c r="AC5" s="120">
        <f t="shared" ref="AC5:AC36" si="2">V5/M5</f>
        <v>1.30820690079296</v>
      </c>
      <c r="AD5" s="223">
        <f>(V5-Y5)-R5</f>
        <v>3861.65999999999</v>
      </c>
      <c r="AE5" s="223">
        <f>(W5-Y5)-U5</f>
        <v>3633.50288</v>
      </c>
      <c r="AF5" s="224">
        <f>X5-I5</f>
        <v>2</v>
      </c>
      <c r="AG5" s="232">
        <v>288</v>
      </c>
      <c r="AH5" s="233">
        <f>(W5-P5)*0.35</f>
        <v>2025.306024</v>
      </c>
      <c r="AI5" s="118"/>
      <c r="AJ5" s="234"/>
      <c r="AK5" s="235"/>
    </row>
    <row r="6" s="1" customFormat="1" customHeight="1" spans="1:37">
      <c r="A6" s="14">
        <v>3</v>
      </c>
      <c r="B6" s="14">
        <v>347</v>
      </c>
      <c r="C6" s="15" t="s">
        <v>43</v>
      </c>
      <c r="D6" s="15" t="s">
        <v>37</v>
      </c>
      <c r="E6" s="15" t="s">
        <v>38</v>
      </c>
      <c r="F6" s="15"/>
      <c r="G6" s="15" t="s">
        <v>42</v>
      </c>
      <c r="H6" s="15">
        <v>3</v>
      </c>
      <c r="I6" s="106">
        <v>5</v>
      </c>
      <c r="J6" s="16">
        <v>9</v>
      </c>
      <c r="K6" s="16">
        <v>8</v>
      </c>
      <c r="L6" s="107">
        <v>10436.338</v>
      </c>
      <c r="M6" s="107">
        <f>L6*4</f>
        <v>41745.352</v>
      </c>
      <c r="N6" s="108">
        <v>0.209493397013397</v>
      </c>
      <c r="O6" s="107">
        <v>2186.3439</v>
      </c>
      <c r="P6" s="107">
        <f>O6*4</f>
        <v>8745.3756</v>
      </c>
      <c r="Q6" s="109">
        <v>13045.4225</v>
      </c>
      <c r="R6" s="109">
        <f>Q6*4</f>
        <v>52181.69</v>
      </c>
      <c r="S6" s="110">
        <v>0.190155544981391</v>
      </c>
      <c r="T6" s="109">
        <v>2480.659425</v>
      </c>
      <c r="U6" s="109">
        <f>T6*4</f>
        <v>9922.6377</v>
      </c>
      <c r="V6" s="214">
        <v>52369.95</v>
      </c>
      <c r="W6" s="214">
        <v>12035.99</v>
      </c>
      <c r="X6" s="214">
        <v>4</v>
      </c>
      <c r="Y6" s="221"/>
      <c r="Z6" s="221"/>
      <c r="AA6" s="222">
        <f t="shared" si="0"/>
        <v>10624.598</v>
      </c>
      <c r="AB6" s="222">
        <f t="shared" si="1"/>
        <v>3290.6144</v>
      </c>
      <c r="AC6" s="120">
        <f t="shared" si="2"/>
        <v>1.25450972362145</v>
      </c>
      <c r="AD6" s="223">
        <f>(V6-Y6)-R6</f>
        <v>188.259999999995</v>
      </c>
      <c r="AE6" s="223">
        <f>(W6-Y6)-U6</f>
        <v>2113.3523</v>
      </c>
      <c r="AF6" s="224">
        <f>X6-I6</f>
        <v>-1</v>
      </c>
      <c r="AG6" s="232">
        <v>288</v>
      </c>
      <c r="AH6" s="233">
        <f>(W6-P6)*0.35</f>
        <v>1151.71504</v>
      </c>
      <c r="AI6" s="118"/>
      <c r="AJ6" s="234"/>
      <c r="AK6" s="235">
        <f>AF6*50</f>
        <v>-50</v>
      </c>
    </row>
    <row r="7" s="1" customFormat="1" customHeight="1" spans="1:37">
      <c r="A7" s="14">
        <v>4</v>
      </c>
      <c r="B7" s="14">
        <v>343</v>
      </c>
      <c r="C7" s="15" t="s">
        <v>44</v>
      </c>
      <c r="D7" s="15" t="s">
        <v>37</v>
      </c>
      <c r="E7" s="15" t="s">
        <v>45</v>
      </c>
      <c r="F7" s="15" t="s">
        <v>41</v>
      </c>
      <c r="G7" s="15" t="s">
        <v>42</v>
      </c>
      <c r="H7" s="15">
        <v>8</v>
      </c>
      <c r="I7" s="106">
        <v>10</v>
      </c>
      <c r="J7" s="16">
        <v>24</v>
      </c>
      <c r="K7" s="16">
        <v>10</v>
      </c>
      <c r="L7" s="107">
        <v>31539.3605</v>
      </c>
      <c r="M7" s="107">
        <f>L7*4</f>
        <v>126157.442</v>
      </c>
      <c r="N7" s="108">
        <v>0.166495484586633</v>
      </c>
      <c r="O7" s="107">
        <v>5251.16111</v>
      </c>
      <c r="P7" s="107">
        <f>O7*4</f>
        <v>21004.64444</v>
      </c>
      <c r="Q7" s="109">
        <v>39424.200625</v>
      </c>
      <c r="R7" s="109">
        <f>Q7*4</f>
        <v>157696.8025</v>
      </c>
      <c r="S7" s="110">
        <v>0.15112667062479</v>
      </c>
      <c r="T7" s="109">
        <v>5958.0481825</v>
      </c>
      <c r="U7" s="109">
        <f>T7*4</f>
        <v>23832.19273</v>
      </c>
      <c r="V7" s="214">
        <v>152494.81</v>
      </c>
      <c r="W7" s="214">
        <v>27767.97</v>
      </c>
      <c r="X7" s="214">
        <v>11</v>
      </c>
      <c r="Y7" s="221">
        <v>2600</v>
      </c>
      <c r="Z7" s="221">
        <v>176</v>
      </c>
      <c r="AA7" s="222">
        <f t="shared" si="0"/>
        <v>23737.368</v>
      </c>
      <c r="AB7" s="222">
        <f t="shared" si="1"/>
        <v>6587.32556</v>
      </c>
      <c r="AC7" s="120">
        <f t="shared" si="2"/>
        <v>1.20876586892115</v>
      </c>
      <c r="AD7" s="118">
        <f>(V7-Y7)-R7</f>
        <v>-7801.99249999999</v>
      </c>
      <c r="AE7" s="118">
        <f>(W7-Y7)-U7</f>
        <v>1335.77727</v>
      </c>
      <c r="AF7" s="224">
        <f>X7-I7</f>
        <v>1</v>
      </c>
      <c r="AG7" s="232"/>
      <c r="AH7" s="236">
        <f>AB7*0.2</f>
        <v>1317.465112</v>
      </c>
      <c r="AI7" s="118"/>
      <c r="AJ7" s="234"/>
      <c r="AK7" s="235"/>
    </row>
    <row r="8" s="1" customFormat="1" customHeight="1" spans="1:37">
      <c r="A8" s="14">
        <v>5</v>
      </c>
      <c r="B8" s="14">
        <v>377</v>
      </c>
      <c r="C8" s="15" t="s">
        <v>46</v>
      </c>
      <c r="D8" s="15" t="s">
        <v>40</v>
      </c>
      <c r="E8" s="15" t="s">
        <v>38</v>
      </c>
      <c r="F8" s="15"/>
      <c r="G8" s="15" t="s">
        <v>42</v>
      </c>
      <c r="H8" s="15">
        <v>4</v>
      </c>
      <c r="I8" s="106">
        <v>6</v>
      </c>
      <c r="J8" s="16">
        <v>12</v>
      </c>
      <c r="K8" s="16">
        <v>8</v>
      </c>
      <c r="L8" s="107">
        <v>11407.754</v>
      </c>
      <c r="M8" s="107">
        <f>L8*4</f>
        <v>45631.016</v>
      </c>
      <c r="N8" s="108">
        <v>0.218304540928916</v>
      </c>
      <c r="O8" s="107">
        <v>2490.3645</v>
      </c>
      <c r="P8" s="107">
        <f>O8*4</f>
        <v>9961.458</v>
      </c>
      <c r="Q8" s="109">
        <v>14259.6925</v>
      </c>
      <c r="R8" s="109">
        <f>Q8*4</f>
        <v>57038.77</v>
      </c>
      <c r="S8" s="110">
        <v>0.198153352535477</v>
      </c>
      <c r="T8" s="109">
        <v>2825.605875</v>
      </c>
      <c r="U8" s="109">
        <f>T8*4</f>
        <v>11302.4235</v>
      </c>
      <c r="V8" s="214">
        <v>53289.92</v>
      </c>
      <c r="W8" s="214">
        <v>11894.7</v>
      </c>
      <c r="X8" s="214">
        <v>4</v>
      </c>
      <c r="Y8" s="221"/>
      <c r="Z8" s="221"/>
      <c r="AA8" s="222">
        <f t="shared" si="0"/>
        <v>7658.90399999999</v>
      </c>
      <c r="AB8" s="222">
        <f t="shared" si="1"/>
        <v>1933.242</v>
      </c>
      <c r="AC8" s="120">
        <f t="shared" si="2"/>
        <v>1.16784425751116</v>
      </c>
      <c r="AD8" s="118">
        <f t="shared" ref="AD8:AD39" si="3">(V8-Y8)-R8</f>
        <v>-3748.85</v>
      </c>
      <c r="AE8" s="118">
        <f t="shared" ref="AE8:AE39" si="4">(W8-Y8)-U8</f>
        <v>592.2765</v>
      </c>
      <c r="AF8" s="224">
        <f>X8-I8</f>
        <v>-2</v>
      </c>
      <c r="AG8" s="232">
        <v>188</v>
      </c>
      <c r="AH8" s="236">
        <f>AB8*0.2</f>
        <v>386.6484</v>
      </c>
      <c r="AI8" s="118"/>
      <c r="AJ8" s="234"/>
      <c r="AK8" s="235">
        <f>AF8*50</f>
        <v>-100</v>
      </c>
    </row>
    <row r="9" s="1" customFormat="1" customHeight="1" spans="1:37">
      <c r="A9" s="14">
        <v>6</v>
      </c>
      <c r="B9" s="14">
        <v>54</v>
      </c>
      <c r="C9" s="15" t="s">
        <v>47</v>
      </c>
      <c r="D9" s="15" t="s">
        <v>48</v>
      </c>
      <c r="E9" s="15" t="s">
        <v>38</v>
      </c>
      <c r="F9" s="15" t="s">
        <v>41</v>
      </c>
      <c r="G9" s="15"/>
      <c r="H9" s="15">
        <v>4</v>
      </c>
      <c r="I9" s="106">
        <v>6</v>
      </c>
      <c r="J9" s="16">
        <v>12</v>
      </c>
      <c r="K9" s="16">
        <v>8</v>
      </c>
      <c r="L9" s="107">
        <v>11854.1742</v>
      </c>
      <c r="M9" s="107">
        <f>L9*4</f>
        <v>47416.6968</v>
      </c>
      <c r="N9" s="108">
        <v>0.220358386499837</v>
      </c>
      <c r="O9" s="107">
        <v>2612.1667</v>
      </c>
      <c r="P9" s="107">
        <f>O9*4</f>
        <v>10448.6668</v>
      </c>
      <c r="Q9" s="109">
        <v>14817.71775</v>
      </c>
      <c r="R9" s="109">
        <f>Q9*4</f>
        <v>59270.871</v>
      </c>
      <c r="S9" s="110">
        <v>0.200017612361391</v>
      </c>
      <c r="T9" s="109">
        <v>2963.804525</v>
      </c>
      <c r="U9" s="109">
        <f>T9*4</f>
        <v>11855.2181</v>
      </c>
      <c r="V9" s="214">
        <v>52432.1</v>
      </c>
      <c r="W9" s="214">
        <v>12173.28</v>
      </c>
      <c r="X9" s="214">
        <v>14</v>
      </c>
      <c r="Y9" s="221"/>
      <c r="Z9" s="221"/>
      <c r="AA9" s="222">
        <f t="shared" si="0"/>
        <v>5015.4032</v>
      </c>
      <c r="AB9" s="222">
        <f t="shared" si="1"/>
        <v>1724.6132</v>
      </c>
      <c r="AC9" s="120">
        <f t="shared" si="2"/>
        <v>1.10577293524166</v>
      </c>
      <c r="AD9" s="118">
        <f t="shared" si="3"/>
        <v>-6838.771</v>
      </c>
      <c r="AE9" s="118">
        <f t="shared" si="4"/>
        <v>318.061900000001</v>
      </c>
      <c r="AF9" s="224">
        <f>X9-I9</f>
        <v>8</v>
      </c>
      <c r="AG9" s="232">
        <v>288</v>
      </c>
      <c r="AH9" s="236">
        <f>AB9*0.2</f>
        <v>344.92264</v>
      </c>
      <c r="AI9" s="118"/>
      <c r="AJ9" s="234"/>
      <c r="AK9" s="235"/>
    </row>
    <row r="10" s="1" customFormat="1" customHeight="1" spans="1:37">
      <c r="A10" s="14">
        <v>7</v>
      </c>
      <c r="B10" s="44">
        <v>582</v>
      </c>
      <c r="C10" s="45" t="s">
        <v>49</v>
      </c>
      <c r="D10" s="45" t="s">
        <v>37</v>
      </c>
      <c r="E10" s="15" t="s">
        <v>45</v>
      </c>
      <c r="F10" s="45"/>
      <c r="G10" s="15"/>
      <c r="H10" s="15">
        <v>8</v>
      </c>
      <c r="I10" s="106">
        <v>6</v>
      </c>
      <c r="J10" s="16">
        <v>24</v>
      </c>
      <c r="K10" s="16">
        <v>10</v>
      </c>
      <c r="L10" s="107">
        <v>31082.298</v>
      </c>
      <c r="M10" s="107">
        <f>L10*4</f>
        <v>124329.192</v>
      </c>
      <c r="N10" s="108">
        <v>0.172978530255388</v>
      </c>
      <c r="O10" s="107">
        <v>5376.570225</v>
      </c>
      <c r="P10" s="107">
        <f>O10*4</f>
        <v>21506.2809</v>
      </c>
      <c r="Q10" s="109">
        <v>38852.8725</v>
      </c>
      <c r="R10" s="109">
        <f>Q10*4</f>
        <v>155411.49</v>
      </c>
      <c r="S10" s="110">
        <v>0.157011281308737</v>
      </c>
      <c r="T10" s="109">
        <v>6100.33929375</v>
      </c>
      <c r="U10" s="109">
        <f>T10*4</f>
        <v>24401.357175</v>
      </c>
      <c r="V10" s="214">
        <v>135629.67</v>
      </c>
      <c r="W10" s="214">
        <v>28625.64</v>
      </c>
      <c r="X10" s="214">
        <v>9.56</v>
      </c>
      <c r="Y10" s="221"/>
      <c r="Z10" s="221"/>
      <c r="AA10" s="222">
        <f t="shared" si="0"/>
        <v>11300.478</v>
      </c>
      <c r="AB10" s="222">
        <f t="shared" si="1"/>
        <v>7119.3591</v>
      </c>
      <c r="AC10" s="120">
        <f t="shared" si="2"/>
        <v>1.09089159044804</v>
      </c>
      <c r="AD10" s="118">
        <f t="shared" si="3"/>
        <v>-19781.82</v>
      </c>
      <c r="AE10" s="118">
        <f t="shared" si="4"/>
        <v>4224.282825</v>
      </c>
      <c r="AF10" s="224">
        <f>X10-I10</f>
        <v>3.56</v>
      </c>
      <c r="AG10" s="232">
        <v>188</v>
      </c>
      <c r="AH10" s="236">
        <f>AB10*0.2</f>
        <v>1423.87182</v>
      </c>
      <c r="AI10" s="118"/>
      <c r="AJ10" s="234"/>
      <c r="AK10" s="235"/>
    </row>
    <row r="11" s="1" customFormat="1" customHeight="1" spans="1:37">
      <c r="A11" s="14">
        <v>8</v>
      </c>
      <c r="B11" s="14">
        <v>581</v>
      </c>
      <c r="C11" s="15" t="s">
        <v>50</v>
      </c>
      <c r="D11" s="15" t="s">
        <v>37</v>
      </c>
      <c r="E11" s="15" t="s">
        <v>45</v>
      </c>
      <c r="F11" s="15" t="s">
        <v>41</v>
      </c>
      <c r="G11" s="15" t="s">
        <v>42</v>
      </c>
      <c r="H11" s="15">
        <v>4</v>
      </c>
      <c r="I11" s="106">
        <v>6</v>
      </c>
      <c r="J11" s="16">
        <v>12</v>
      </c>
      <c r="K11" s="16">
        <v>10</v>
      </c>
      <c r="L11" s="107">
        <v>17874.8618</v>
      </c>
      <c r="M11" s="107">
        <f>L11*4</f>
        <v>71499.4472</v>
      </c>
      <c r="N11" s="108">
        <v>0.220779288766305</v>
      </c>
      <c r="O11" s="107">
        <v>3946.399275</v>
      </c>
      <c r="P11" s="107">
        <f>O11*4</f>
        <v>15785.5971</v>
      </c>
      <c r="Q11" s="109">
        <v>22343.57725</v>
      </c>
      <c r="R11" s="109">
        <f>Q11*4</f>
        <v>89374.309</v>
      </c>
      <c r="S11" s="110">
        <v>0.200399662110954</v>
      </c>
      <c r="T11" s="109">
        <v>4477.64533125</v>
      </c>
      <c r="U11" s="109">
        <f>T11*4</f>
        <v>17910.581325</v>
      </c>
      <c r="V11" s="214">
        <v>75809.94</v>
      </c>
      <c r="W11" s="214">
        <v>13583.04</v>
      </c>
      <c r="X11" s="214">
        <v>10</v>
      </c>
      <c r="Y11" s="221"/>
      <c r="Z11" s="221"/>
      <c r="AA11" s="222">
        <f t="shared" si="0"/>
        <v>4310.49280000001</v>
      </c>
      <c r="AB11" s="118">
        <f t="shared" si="1"/>
        <v>-2202.5571</v>
      </c>
      <c r="AC11" s="120">
        <f t="shared" si="2"/>
        <v>1.06028707869506</v>
      </c>
      <c r="AD11" s="118">
        <f t="shared" si="3"/>
        <v>-13564.369</v>
      </c>
      <c r="AE11" s="118">
        <f t="shared" si="4"/>
        <v>-4327.541325</v>
      </c>
      <c r="AF11" s="224">
        <f>X11-I11</f>
        <v>4</v>
      </c>
      <c r="AG11" s="232"/>
      <c r="AH11" s="7"/>
      <c r="AI11" s="118"/>
      <c r="AJ11" s="234"/>
      <c r="AK11" s="235"/>
    </row>
    <row r="12" s="1" customFormat="1" customHeight="1" spans="1:37">
      <c r="A12" s="14">
        <v>9</v>
      </c>
      <c r="B12" s="14">
        <v>598</v>
      </c>
      <c r="C12" s="15" t="s">
        <v>51</v>
      </c>
      <c r="D12" s="15" t="s">
        <v>40</v>
      </c>
      <c r="E12" s="15" t="s">
        <v>38</v>
      </c>
      <c r="F12" s="15"/>
      <c r="G12" s="15"/>
      <c r="H12" s="15">
        <v>4</v>
      </c>
      <c r="I12" s="106">
        <v>6</v>
      </c>
      <c r="J12" s="16">
        <v>12</v>
      </c>
      <c r="K12" s="16">
        <v>8</v>
      </c>
      <c r="L12" s="107">
        <v>11734.734</v>
      </c>
      <c r="M12" s="107">
        <f>L12*4</f>
        <v>46938.936</v>
      </c>
      <c r="N12" s="108">
        <v>0.233525063286479</v>
      </c>
      <c r="O12" s="107">
        <v>2740.3545</v>
      </c>
      <c r="P12" s="107">
        <f>O12*4</f>
        <v>10961.418</v>
      </c>
      <c r="Q12" s="109">
        <v>14668.4175</v>
      </c>
      <c r="R12" s="109">
        <f>Q12*4</f>
        <v>58673.67</v>
      </c>
      <c r="S12" s="110">
        <v>0.211968903598497</v>
      </c>
      <c r="T12" s="109">
        <v>3109.248375</v>
      </c>
      <c r="U12" s="109">
        <f>T12*4</f>
        <v>12436.9935</v>
      </c>
      <c r="V12" s="214">
        <v>49707.47</v>
      </c>
      <c r="W12" s="214">
        <v>13017.02</v>
      </c>
      <c r="X12" s="214">
        <v>0</v>
      </c>
      <c r="Y12" s="221"/>
      <c r="Z12" s="221"/>
      <c r="AA12" s="222">
        <f t="shared" si="0"/>
        <v>2768.534</v>
      </c>
      <c r="AB12" s="222">
        <f t="shared" si="1"/>
        <v>2055.602</v>
      </c>
      <c r="AC12" s="120">
        <f t="shared" si="2"/>
        <v>1.05898160963853</v>
      </c>
      <c r="AD12" s="118">
        <f t="shared" si="3"/>
        <v>-8966.2</v>
      </c>
      <c r="AE12" s="118">
        <f t="shared" si="4"/>
        <v>580.0265</v>
      </c>
      <c r="AF12" s="224">
        <f>X12-I12</f>
        <v>-6</v>
      </c>
      <c r="AG12" s="232"/>
      <c r="AH12" s="236">
        <f>AB12*0.2</f>
        <v>411.1204</v>
      </c>
      <c r="AI12" s="118"/>
      <c r="AJ12" s="234"/>
      <c r="AK12" s="235">
        <f>AF12*50</f>
        <v>-300</v>
      </c>
    </row>
    <row r="13" s="1" customFormat="1" customHeight="1" spans="1:37">
      <c r="A13" s="14">
        <v>10</v>
      </c>
      <c r="B13" s="14">
        <v>513</v>
      </c>
      <c r="C13" s="15" t="s">
        <v>52</v>
      </c>
      <c r="D13" s="15" t="s">
        <v>37</v>
      </c>
      <c r="E13" s="15" t="s">
        <v>38</v>
      </c>
      <c r="F13" s="15"/>
      <c r="G13" s="15" t="s">
        <v>42</v>
      </c>
      <c r="H13" s="15">
        <v>4</v>
      </c>
      <c r="I13" s="106">
        <v>8</v>
      </c>
      <c r="J13" s="16">
        <v>12</v>
      </c>
      <c r="K13" s="16">
        <v>8</v>
      </c>
      <c r="L13" s="107">
        <v>13648.1845</v>
      </c>
      <c r="M13" s="107">
        <f>L13*4</f>
        <v>54592.738</v>
      </c>
      <c r="N13" s="108">
        <v>0.219946563222383</v>
      </c>
      <c r="O13" s="107">
        <v>3001.871275</v>
      </c>
      <c r="P13" s="107">
        <f>O13*4</f>
        <v>12007.4851</v>
      </c>
      <c r="Q13" s="109">
        <v>17060.230625</v>
      </c>
      <c r="R13" s="109">
        <f>Q13*4</f>
        <v>68240.9225</v>
      </c>
      <c r="S13" s="110">
        <v>0.199643803540317</v>
      </c>
      <c r="T13" s="109">
        <v>3405.96933125</v>
      </c>
      <c r="U13" s="109">
        <f>T13*4</f>
        <v>13623.877325</v>
      </c>
      <c r="V13" s="214">
        <v>57395</v>
      </c>
      <c r="W13" s="214">
        <v>14077.36</v>
      </c>
      <c r="X13" s="214">
        <v>14</v>
      </c>
      <c r="Y13" s="221"/>
      <c r="Z13" s="221"/>
      <c r="AA13" s="222">
        <f t="shared" si="0"/>
        <v>2802.262</v>
      </c>
      <c r="AB13" s="222">
        <f t="shared" si="1"/>
        <v>2069.8749</v>
      </c>
      <c r="AC13" s="120">
        <f t="shared" si="2"/>
        <v>1.05133030697233</v>
      </c>
      <c r="AD13" s="118">
        <f t="shared" si="3"/>
        <v>-10845.9225</v>
      </c>
      <c r="AE13" s="118">
        <f t="shared" si="4"/>
        <v>453.482675000001</v>
      </c>
      <c r="AF13" s="224">
        <f>X13-I13</f>
        <v>6</v>
      </c>
      <c r="AG13" s="232"/>
      <c r="AH13" s="236">
        <f>AB13*0.2</f>
        <v>413.97498</v>
      </c>
      <c r="AI13" s="118"/>
      <c r="AJ13" s="234"/>
      <c r="AK13" s="235"/>
    </row>
    <row r="14" s="1" customFormat="1" customHeight="1" spans="1:37">
      <c r="A14" s="14">
        <v>11</v>
      </c>
      <c r="B14" s="14">
        <v>707</v>
      </c>
      <c r="C14" s="15" t="s">
        <v>53</v>
      </c>
      <c r="D14" s="15" t="s">
        <v>40</v>
      </c>
      <c r="E14" s="15" t="s">
        <v>45</v>
      </c>
      <c r="F14" s="15" t="s">
        <v>41</v>
      </c>
      <c r="G14" s="15" t="s">
        <v>42</v>
      </c>
      <c r="H14" s="15">
        <v>5</v>
      </c>
      <c r="I14" s="106">
        <v>6</v>
      </c>
      <c r="J14" s="16">
        <v>15</v>
      </c>
      <c r="K14" s="16">
        <v>10</v>
      </c>
      <c r="L14" s="107">
        <v>17633.784</v>
      </c>
      <c r="M14" s="107">
        <f>L14*4</f>
        <v>70535.136</v>
      </c>
      <c r="N14" s="108">
        <v>0.202469407587163</v>
      </c>
      <c r="O14" s="107">
        <v>3570.3018</v>
      </c>
      <c r="P14" s="107">
        <f>O14*4</f>
        <v>14281.2072</v>
      </c>
      <c r="Q14" s="109">
        <v>22042.23</v>
      </c>
      <c r="R14" s="109">
        <f>Q14*4</f>
        <v>88168.92</v>
      </c>
      <c r="S14" s="110">
        <v>0.183779923809887</v>
      </c>
      <c r="T14" s="109">
        <v>4050.91935</v>
      </c>
      <c r="U14" s="109">
        <f>T14*4</f>
        <v>16203.6774</v>
      </c>
      <c r="V14" s="214">
        <v>73267.19</v>
      </c>
      <c r="W14" s="214">
        <v>16391.1</v>
      </c>
      <c r="X14" s="214">
        <v>12</v>
      </c>
      <c r="Y14" s="221"/>
      <c r="Z14" s="221"/>
      <c r="AA14" s="222">
        <f t="shared" si="0"/>
        <v>2732.054</v>
      </c>
      <c r="AB14" s="222">
        <f t="shared" si="1"/>
        <v>2109.8928</v>
      </c>
      <c r="AC14" s="120">
        <f t="shared" si="2"/>
        <v>1.03873323502205</v>
      </c>
      <c r="AD14" s="118">
        <f t="shared" si="3"/>
        <v>-14901.73</v>
      </c>
      <c r="AE14" s="118">
        <f t="shared" si="4"/>
        <v>187.422599999998</v>
      </c>
      <c r="AF14" s="224">
        <f>X14-I14</f>
        <v>6</v>
      </c>
      <c r="AG14" s="232"/>
      <c r="AH14" s="236">
        <f>AB14*0.2</f>
        <v>421.97856</v>
      </c>
      <c r="AI14" s="118"/>
      <c r="AJ14" s="234"/>
      <c r="AK14" s="235"/>
    </row>
    <row r="15" s="1" customFormat="1" customHeight="1" spans="1:37">
      <c r="A15" s="14">
        <v>12</v>
      </c>
      <c r="B15" s="14">
        <v>514</v>
      </c>
      <c r="C15" s="15" t="s">
        <v>54</v>
      </c>
      <c r="D15" s="15" t="s">
        <v>55</v>
      </c>
      <c r="E15" s="15" t="s">
        <v>45</v>
      </c>
      <c r="F15" s="15" t="s">
        <v>41</v>
      </c>
      <c r="G15" s="15" t="s">
        <v>42</v>
      </c>
      <c r="H15" s="15">
        <v>4</v>
      </c>
      <c r="I15" s="106">
        <v>6</v>
      </c>
      <c r="J15" s="16">
        <v>12</v>
      </c>
      <c r="K15" s="16">
        <v>10</v>
      </c>
      <c r="L15" s="107">
        <v>14881.234</v>
      </c>
      <c r="M15" s="107">
        <f>L15*4</f>
        <v>59524.936</v>
      </c>
      <c r="N15" s="108">
        <v>0.228528823617719</v>
      </c>
      <c r="O15" s="107">
        <v>3400.7909</v>
      </c>
      <c r="P15" s="107">
        <f>O15*4</f>
        <v>13603.1636</v>
      </c>
      <c r="Q15" s="109">
        <v>18601.5425</v>
      </c>
      <c r="R15" s="109">
        <f>Q15*4</f>
        <v>74406.17</v>
      </c>
      <c r="S15" s="110">
        <v>0.207433855283776</v>
      </c>
      <c r="T15" s="109">
        <v>3858.589675</v>
      </c>
      <c r="U15" s="109">
        <f>T15*4</f>
        <v>15434.3587</v>
      </c>
      <c r="V15" s="214">
        <v>60885.68</v>
      </c>
      <c r="W15" s="214">
        <v>14201.69</v>
      </c>
      <c r="X15" s="214">
        <v>4</v>
      </c>
      <c r="Y15" s="221"/>
      <c r="Z15" s="221"/>
      <c r="AA15" s="222">
        <f t="shared" si="0"/>
        <v>1360.744</v>
      </c>
      <c r="AB15" s="222">
        <f t="shared" si="1"/>
        <v>598.526400000001</v>
      </c>
      <c r="AC15" s="120">
        <f t="shared" si="2"/>
        <v>1.02286006657781</v>
      </c>
      <c r="AD15" s="118">
        <f t="shared" si="3"/>
        <v>-13520.49</v>
      </c>
      <c r="AE15" s="118">
        <f t="shared" si="4"/>
        <v>-1232.6687</v>
      </c>
      <c r="AF15" s="224">
        <f>X15-I15</f>
        <v>-2</v>
      </c>
      <c r="AG15" s="232"/>
      <c r="AH15" s="236">
        <f>AB15*0.2</f>
        <v>119.70528</v>
      </c>
      <c r="AI15" s="118"/>
      <c r="AJ15" s="234"/>
      <c r="AK15" s="235">
        <f t="shared" ref="AK15:AK20" si="5">AF15*50</f>
        <v>-100</v>
      </c>
    </row>
    <row r="16" s="1" customFormat="1" customHeight="1" spans="1:37">
      <c r="A16" s="14">
        <v>13</v>
      </c>
      <c r="B16" s="14">
        <v>587</v>
      </c>
      <c r="C16" s="15" t="s">
        <v>56</v>
      </c>
      <c r="D16" s="15" t="s">
        <v>48</v>
      </c>
      <c r="E16" s="15" t="s">
        <v>38</v>
      </c>
      <c r="F16" s="15"/>
      <c r="G16" s="15" t="s">
        <v>42</v>
      </c>
      <c r="H16" s="15">
        <v>3</v>
      </c>
      <c r="I16" s="106">
        <v>5</v>
      </c>
      <c r="J16" s="16">
        <v>9</v>
      </c>
      <c r="K16" s="16">
        <v>8</v>
      </c>
      <c r="L16" s="107">
        <v>10839.8356</v>
      </c>
      <c r="M16" s="107">
        <f>L16*4</f>
        <v>43359.3424</v>
      </c>
      <c r="N16" s="108">
        <v>0.202435172540809</v>
      </c>
      <c r="O16" s="107">
        <v>2194.36399</v>
      </c>
      <c r="P16" s="107">
        <f>O16*4</f>
        <v>8777.45596</v>
      </c>
      <c r="Q16" s="109">
        <v>13549.7945</v>
      </c>
      <c r="R16" s="109">
        <f>Q16*4</f>
        <v>54199.178</v>
      </c>
      <c r="S16" s="110">
        <v>0.183748848921657</v>
      </c>
      <c r="T16" s="109">
        <v>2489.7591425</v>
      </c>
      <c r="U16" s="109">
        <f>T16*4</f>
        <v>9959.03657</v>
      </c>
      <c r="V16" s="214">
        <v>44227.24</v>
      </c>
      <c r="W16" s="214">
        <v>9011.97</v>
      </c>
      <c r="X16" s="214">
        <v>0</v>
      </c>
      <c r="Y16" s="221"/>
      <c r="Z16" s="221"/>
      <c r="AA16" s="222">
        <f t="shared" si="0"/>
        <v>867.897599999997</v>
      </c>
      <c r="AB16" s="222">
        <f t="shared" si="1"/>
        <v>234.51404</v>
      </c>
      <c r="AC16" s="120">
        <f t="shared" si="2"/>
        <v>1.02001639213052</v>
      </c>
      <c r="AD16" s="118">
        <f t="shared" si="3"/>
        <v>-9971.938</v>
      </c>
      <c r="AE16" s="118">
        <f t="shared" si="4"/>
        <v>-947.066570000001</v>
      </c>
      <c r="AF16" s="224">
        <f>X16-I16</f>
        <v>-5</v>
      </c>
      <c r="AG16" s="232"/>
      <c r="AH16" s="236">
        <f>AB16*0.2</f>
        <v>46.902808</v>
      </c>
      <c r="AI16" s="118"/>
      <c r="AJ16" s="234"/>
      <c r="AK16" s="235">
        <f t="shared" si="5"/>
        <v>-250</v>
      </c>
    </row>
    <row r="17" s="1" customFormat="1" customHeight="1" spans="1:37">
      <c r="A17" s="14">
        <v>14</v>
      </c>
      <c r="B17" s="14">
        <v>571</v>
      </c>
      <c r="C17" s="15" t="s">
        <v>57</v>
      </c>
      <c r="D17" s="15" t="s">
        <v>40</v>
      </c>
      <c r="E17" s="15" t="s">
        <v>45</v>
      </c>
      <c r="F17" s="15"/>
      <c r="G17" s="15" t="s">
        <v>42</v>
      </c>
      <c r="H17" s="15">
        <v>5</v>
      </c>
      <c r="I17" s="106">
        <v>10</v>
      </c>
      <c r="J17" s="16">
        <v>15</v>
      </c>
      <c r="K17" s="16">
        <v>10</v>
      </c>
      <c r="L17" s="107">
        <v>23777.4544</v>
      </c>
      <c r="M17" s="107">
        <f>L17*4</f>
        <v>95109.8176</v>
      </c>
      <c r="N17" s="108">
        <v>0.196803674660817</v>
      </c>
      <c r="O17" s="107">
        <v>4679.4904</v>
      </c>
      <c r="P17" s="107">
        <f>O17*4</f>
        <v>18717.9616</v>
      </c>
      <c r="Q17" s="109">
        <v>29721.818</v>
      </c>
      <c r="R17" s="109">
        <f>Q17*4</f>
        <v>118887.272</v>
      </c>
      <c r="S17" s="110">
        <v>0.178637181615203</v>
      </c>
      <c r="T17" s="109">
        <v>5309.4218</v>
      </c>
      <c r="U17" s="109">
        <f>T17*4</f>
        <v>21237.6872</v>
      </c>
      <c r="V17" s="214">
        <v>96229.04</v>
      </c>
      <c r="W17" s="214">
        <v>20894.91</v>
      </c>
      <c r="X17" s="214">
        <v>8</v>
      </c>
      <c r="Y17" s="221"/>
      <c r="Z17" s="221"/>
      <c r="AA17" s="222">
        <f t="shared" si="0"/>
        <v>1119.2224</v>
      </c>
      <c r="AB17" s="222">
        <f t="shared" si="1"/>
        <v>2176.9484</v>
      </c>
      <c r="AC17" s="120">
        <f t="shared" si="2"/>
        <v>1.01176768527416</v>
      </c>
      <c r="AD17" s="118">
        <f t="shared" si="3"/>
        <v>-22658.232</v>
      </c>
      <c r="AE17" s="118">
        <f t="shared" si="4"/>
        <v>-342.7772</v>
      </c>
      <c r="AF17" s="224">
        <f>X17-I17</f>
        <v>-2</v>
      </c>
      <c r="AG17" s="232">
        <v>288</v>
      </c>
      <c r="AH17" s="236">
        <f>AB17*0.2</f>
        <v>435.38968</v>
      </c>
      <c r="AI17" s="118"/>
      <c r="AJ17" s="234"/>
      <c r="AK17" s="235">
        <f t="shared" si="5"/>
        <v>-100</v>
      </c>
    </row>
    <row r="18" s="1" customFormat="1" customHeight="1" spans="1:37">
      <c r="A18" s="14">
        <v>15</v>
      </c>
      <c r="B18" s="14">
        <v>721</v>
      </c>
      <c r="C18" s="15" t="s">
        <v>58</v>
      </c>
      <c r="D18" s="15" t="s">
        <v>55</v>
      </c>
      <c r="E18" s="15" t="s">
        <v>38</v>
      </c>
      <c r="F18" s="15" t="s">
        <v>41</v>
      </c>
      <c r="G18" s="15"/>
      <c r="H18" s="15">
        <v>3</v>
      </c>
      <c r="I18" s="106">
        <v>5</v>
      </c>
      <c r="J18" s="16">
        <v>9</v>
      </c>
      <c r="K18" s="16">
        <v>8</v>
      </c>
      <c r="L18" s="107">
        <v>10864.1525</v>
      </c>
      <c r="M18" s="107">
        <f>L18*4</f>
        <v>43456.61</v>
      </c>
      <c r="N18" s="108">
        <v>0.221958960903761</v>
      </c>
      <c r="O18" s="107">
        <v>2411.396</v>
      </c>
      <c r="P18" s="107">
        <f>O18*4</f>
        <v>9645.584</v>
      </c>
      <c r="Q18" s="109">
        <v>13580.190625</v>
      </c>
      <c r="R18" s="109">
        <f>Q18*4</f>
        <v>54320.7625</v>
      </c>
      <c r="S18" s="110">
        <v>0.201470441435722</v>
      </c>
      <c r="T18" s="109">
        <v>2736.007</v>
      </c>
      <c r="U18" s="109">
        <f>T18*4</f>
        <v>10944.028</v>
      </c>
      <c r="V18" s="214">
        <v>43734.82</v>
      </c>
      <c r="W18" s="214">
        <v>11477.31</v>
      </c>
      <c r="X18" s="214">
        <v>3</v>
      </c>
      <c r="Y18" s="221"/>
      <c r="Z18" s="221"/>
      <c r="AA18" s="222">
        <f t="shared" si="0"/>
        <v>278.209999999999</v>
      </c>
      <c r="AB18" s="222">
        <f t="shared" si="1"/>
        <v>1831.726</v>
      </c>
      <c r="AC18" s="120">
        <f t="shared" si="2"/>
        <v>1.00640201801291</v>
      </c>
      <c r="AD18" s="118">
        <f t="shared" si="3"/>
        <v>-10585.9425</v>
      </c>
      <c r="AE18" s="118">
        <f t="shared" si="4"/>
        <v>533.281999999999</v>
      </c>
      <c r="AF18" s="224">
        <f>X18-I18</f>
        <v>-2</v>
      </c>
      <c r="AG18" s="232"/>
      <c r="AH18" s="236">
        <f>AB18*0.2</f>
        <v>366.3452</v>
      </c>
      <c r="AI18" s="118"/>
      <c r="AJ18" s="234"/>
      <c r="AK18" s="235">
        <f t="shared" si="5"/>
        <v>-100</v>
      </c>
    </row>
    <row r="19" s="1" customFormat="1" customHeight="1" spans="1:37">
      <c r="A19" s="14">
        <v>16</v>
      </c>
      <c r="B19" s="14">
        <v>365</v>
      </c>
      <c r="C19" s="15" t="s">
        <v>59</v>
      </c>
      <c r="D19" s="15" t="s">
        <v>37</v>
      </c>
      <c r="E19" s="15" t="s">
        <v>45</v>
      </c>
      <c r="F19" s="15" t="s">
        <v>41</v>
      </c>
      <c r="G19" s="15" t="s">
        <v>42</v>
      </c>
      <c r="H19" s="15">
        <v>4</v>
      </c>
      <c r="I19" s="106">
        <v>6</v>
      </c>
      <c r="J19" s="16">
        <v>12</v>
      </c>
      <c r="K19" s="16">
        <v>10</v>
      </c>
      <c r="L19" s="107">
        <v>15586.342</v>
      </c>
      <c r="M19" s="107">
        <f>L19*4</f>
        <v>62345.368</v>
      </c>
      <c r="N19" s="108">
        <v>0.196231469834295</v>
      </c>
      <c r="O19" s="107">
        <v>3058.5308</v>
      </c>
      <c r="P19" s="107">
        <f>O19*4</f>
        <v>12234.1232</v>
      </c>
      <c r="Q19" s="109">
        <v>19482.9275</v>
      </c>
      <c r="R19" s="109">
        <f>Q19*4</f>
        <v>77931.71</v>
      </c>
      <c r="S19" s="110">
        <v>0.178117795695744</v>
      </c>
      <c r="T19" s="109">
        <v>3470.2561</v>
      </c>
      <c r="U19" s="109">
        <f>T19*4</f>
        <v>13881.0244</v>
      </c>
      <c r="V19" s="214">
        <v>62664</v>
      </c>
      <c r="W19" s="214">
        <v>17387.62</v>
      </c>
      <c r="X19" s="214">
        <v>4</v>
      </c>
      <c r="Y19" s="221">
        <v>1300</v>
      </c>
      <c r="Z19" s="221">
        <v>88</v>
      </c>
      <c r="AA19" s="118">
        <f t="shared" si="0"/>
        <v>-981.368000000002</v>
      </c>
      <c r="AB19" s="118">
        <f t="shared" si="1"/>
        <v>5065.4968</v>
      </c>
      <c r="AC19" s="120">
        <f t="shared" si="2"/>
        <v>1.00511075658419</v>
      </c>
      <c r="AD19" s="118">
        <f t="shared" si="3"/>
        <v>-16567.71</v>
      </c>
      <c r="AE19" s="118">
        <f t="shared" si="4"/>
        <v>2206.5956</v>
      </c>
      <c r="AF19" s="224">
        <f>X19-I19</f>
        <v>-2</v>
      </c>
      <c r="AG19" s="232"/>
      <c r="AH19" s="236"/>
      <c r="AI19" s="118"/>
      <c r="AJ19" s="234"/>
      <c r="AK19" s="235">
        <f t="shared" si="5"/>
        <v>-100</v>
      </c>
    </row>
    <row r="20" s="1" customFormat="1" customHeight="1" spans="1:37">
      <c r="A20" s="14">
        <v>17</v>
      </c>
      <c r="B20" s="14">
        <v>399</v>
      </c>
      <c r="C20" s="15" t="s">
        <v>60</v>
      </c>
      <c r="D20" s="15" t="s">
        <v>40</v>
      </c>
      <c r="E20" s="15" t="s">
        <v>38</v>
      </c>
      <c r="F20" s="15"/>
      <c r="G20" s="15"/>
      <c r="H20" s="15">
        <v>3</v>
      </c>
      <c r="I20" s="106">
        <v>6</v>
      </c>
      <c r="J20" s="16">
        <v>9</v>
      </c>
      <c r="K20" s="16">
        <v>8</v>
      </c>
      <c r="L20" s="107">
        <v>14387.8659</v>
      </c>
      <c r="M20" s="107">
        <f>L20*4</f>
        <v>57551.4636</v>
      </c>
      <c r="N20" s="108">
        <v>0.156755647131796</v>
      </c>
      <c r="O20" s="107">
        <v>2255.37923</v>
      </c>
      <c r="P20" s="107">
        <f>O20*4</f>
        <v>9021.51692</v>
      </c>
      <c r="Q20" s="109">
        <v>17984.832375</v>
      </c>
      <c r="R20" s="109">
        <f>Q20*4</f>
        <v>71939.3295</v>
      </c>
      <c r="S20" s="110">
        <v>0.142285895088861</v>
      </c>
      <c r="T20" s="109">
        <v>2558.9879725</v>
      </c>
      <c r="U20" s="109">
        <f>T20*4</f>
        <v>10235.95189</v>
      </c>
      <c r="V20" s="214">
        <v>57710.9</v>
      </c>
      <c r="W20" s="214">
        <v>11961.94</v>
      </c>
      <c r="X20" s="214">
        <v>3</v>
      </c>
      <c r="Y20" s="221"/>
      <c r="Z20" s="221"/>
      <c r="AA20" s="222">
        <f t="shared" si="0"/>
        <v>159.436399999999</v>
      </c>
      <c r="AB20" s="222">
        <f t="shared" si="1"/>
        <v>2940.42308</v>
      </c>
      <c r="AC20" s="120">
        <f t="shared" si="2"/>
        <v>1.00277032746045</v>
      </c>
      <c r="AD20" s="118">
        <f t="shared" si="3"/>
        <v>-14228.4295</v>
      </c>
      <c r="AE20" s="118">
        <f t="shared" si="4"/>
        <v>1725.98811</v>
      </c>
      <c r="AF20" s="224">
        <f>X20-I20</f>
        <v>-3</v>
      </c>
      <c r="AG20" s="232"/>
      <c r="AH20" s="236">
        <f>AB20*0.2</f>
        <v>588.084616</v>
      </c>
      <c r="AI20" s="118"/>
      <c r="AJ20" s="234"/>
      <c r="AK20" s="235">
        <f t="shared" si="5"/>
        <v>-150</v>
      </c>
    </row>
    <row r="21" s="1" customFormat="1" customHeight="1" spans="1:37">
      <c r="A21" s="14">
        <v>18</v>
      </c>
      <c r="B21" s="14">
        <v>337</v>
      </c>
      <c r="C21" s="15" t="s">
        <v>61</v>
      </c>
      <c r="D21" s="15" t="s">
        <v>62</v>
      </c>
      <c r="E21" s="15" t="s">
        <v>45</v>
      </c>
      <c r="F21" s="15"/>
      <c r="G21" s="15"/>
      <c r="H21" s="15">
        <v>7</v>
      </c>
      <c r="I21" s="106">
        <v>6</v>
      </c>
      <c r="J21" s="16">
        <v>21</v>
      </c>
      <c r="K21" s="16">
        <v>10</v>
      </c>
      <c r="L21" s="107">
        <v>32317.7673</v>
      </c>
      <c r="M21" s="107">
        <f>L21*4</f>
        <v>129271.0692</v>
      </c>
      <c r="N21" s="108">
        <v>0.192339444037027</v>
      </c>
      <c r="O21" s="107">
        <v>6215.981395</v>
      </c>
      <c r="P21" s="107">
        <f>O21*4</f>
        <v>24863.92558</v>
      </c>
      <c r="Q21" s="109">
        <v>38781.32076</v>
      </c>
      <c r="R21" s="109">
        <f>Q21*4</f>
        <v>155125.28304</v>
      </c>
      <c r="S21" s="110">
        <v>0.174585033818224</v>
      </c>
      <c r="T21" s="109">
        <v>6770.6381964</v>
      </c>
      <c r="U21" s="109">
        <f>T21*4</f>
        <v>27082.5527856</v>
      </c>
      <c r="V21" s="214">
        <v>129563.39</v>
      </c>
      <c r="W21" s="214">
        <v>31188.97</v>
      </c>
      <c r="X21" s="214">
        <v>14</v>
      </c>
      <c r="Y21" s="221"/>
      <c r="Z21" s="221"/>
      <c r="AA21" s="222">
        <f t="shared" si="0"/>
        <v>292.320800000001</v>
      </c>
      <c r="AB21" s="222">
        <f t="shared" si="1"/>
        <v>6325.04442</v>
      </c>
      <c r="AC21" s="120">
        <f t="shared" si="2"/>
        <v>1.00226130101506</v>
      </c>
      <c r="AD21" s="118">
        <f t="shared" si="3"/>
        <v>-25561.89304</v>
      </c>
      <c r="AE21" s="118">
        <f t="shared" si="4"/>
        <v>4106.4172144</v>
      </c>
      <c r="AF21" s="224">
        <f>X21-I21</f>
        <v>8</v>
      </c>
      <c r="AG21" s="232"/>
      <c r="AH21" s="236">
        <f>AB21*0.2</f>
        <v>1265.008884</v>
      </c>
      <c r="AI21" s="118"/>
      <c r="AJ21" s="234"/>
      <c r="AK21" s="235"/>
    </row>
    <row r="22" s="1" customFormat="1" customHeight="1" spans="1:37">
      <c r="A22" s="14">
        <v>19</v>
      </c>
      <c r="B22" s="14">
        <v>373</v>
      </c>
      <c r="C22" s="15" t="s">
        <v>63</v>
      </c>
      <c r="D22" s="15" t="s">
        <v>62</v>
      </c>
      <c r="E22" s="15" t="s">
        <v>38</v>
      </c>
      <c r="F22" s="15"/>
      <c r="G22" s="15" t="s">
        <v>42</v>
      </c>
      <c r="H22" s="15">
        <v>4</v>
      </c>
      <c r="I22" s="106">
        <v>8</v>
      </c>
      <c r="J22" s="16">
        <v>12</v>
      </c>
      <c r="K22" s="16">
        <v>8</v>
      </c>
      <c r="L22" s="107">
        <v>12815.804</v>
      </c>
      <c r="M22" s="107">
        <f>L22*4</f>
        <v>51263.216</v>
      </c>
      <c r="N22" s="108">
        <v>0.219740947583156</v>
      </c>
      <c r="O22" s="107">
        <v>2816.156915</v>
      </c>
      <c r="P22" s="107">
        <f>O22*4</f>
        <v>11264.62766</v>
      </c>
      <c r="Q22" s="109">
        <v>16019.755</v>
      </c>
      <c r="R22" s="109">
        <f>Q22*4</f>
        <v>64079.02</v>
      </c>
      <c r="S22" s="110">
        <v>0.199457167806249</v>
      </c>
      <c r="T22" s="109">
        <v>3195.25496125</v>
      </c>
      <c r="U22" s="109">
        <f>T22*4</f>
        <v>12781.019845</v>
      </c>
      <c r="V22" s="214">
        <v>51050.57</v>
      </c>
      <c r="W22" s="214">
        <v>15103.96</v>
      </c>
      <c r="X22" s="214">
        <v>14</v>
      </c>
      <c r="Y22" s="221"/>
      <c r="Z22" s="221"/>
      <c r="AA22" s="118">
        <f t="shared" si="0"/>
        <v>-212.646000000001</v>
      </c>
      <c r="AB22" s="118">
        <f t="shared" si="1"/>
        <v>3839.33234</v>
      </c>
      <c r="AC22" s="120">
        <f t="shared" si="2"/>
        <v>0.995851879445098</v>
      </c>
      <c r="AD22" s="118">
        <f t="shared" si="3"/>
        <v>-13028.45</v>
      </c>
      <c r="AE22" s="118">
        <f t="shared" si="4"/>
        <v>2322.940155</v>
      </c>
      <c r="AF22" s="224">
        <f>X22-I22</f>
        <v>6</v>
      </c>
      <c r="AG22" s="232"/>
      <c r="AH22" s="7"/>
      <c r="AI22" s="118">
        <f>AA22*0.01</f>
        <v>-2.12646000000001</v>
      </c>
      <c r="AJ22" s="234">
        <f>AI22/2</f>
        <v>-1.06323</v>
      </c>
      <c r="AK22" s="235"/>
    </row>
    <row r="23" s="1" customFormat="1" customHeight="1" spans="1:37">
      <c r="A23" s="14">
        <v>20</v>
      </c>
      <c r="B23" s="14">
        <v>387</v>
      </c>
      <c r="C23" s="15" t="s">
        <v>64</v>
      </c>
      <c r="D23" s="15" t="s">
        <v>40</v>
      </c>
      <c r="E23" s="15" t="s">
        <v>45</v>
      </c>
      <c r="F23" s="15"/>
      <c r="G23" s="15" t="s">
        <v>42</v>
      </c>
      <c r="H23" s="15">
        <v>4</v>
      </c>
      <c r="I23" s="106">
        <v>6</v>
      </c>
      <c r="J23" s="16">
        <v>12</v>
      </c>
      <c r="K23" s="16">
        <v>10</v>
      </c>
      <c r="L23" s="107">
        <v>17419.8438</v>
      </c>
      <c r="M23" s="107">
        <f>L23*4</f>
        <v>69679.3752</v>
      </c>
      <c r="N23" s="108">
        <v>0.191910534237971</v>
      </c>
      <c r="O23" s="107">
        <v>3343.05153</v>
      </c>
      <c r="P23" s="107">
        <f>O23*4</f>
        <v>13372.20612</v>
      </c>
      <c r="Q23" s="109">
        <v>21774.80475</v>
      </c>
      <c r="R23" s="109">
        <f>Q23*4</f>
        <v>87099.219</v>
      </c>
      <c r="S23" s="110">
        <v>0.174195715692927</v>
      </c>
      <c r="T23" s="109">
        <v>3793.0776975</v>
      </c>
      <c r="U23" s="109">
        <f>T23*4</f>
        <v>15172.31079</v>
      </c>
      <c r="V23" s="214">
        <v>68229.55</v>
      </c>
      <c r="W23" s="214">
        <v>14685.82</v>
      </c>
      <c r="X23" s="214">
        <v>8</v>
      </c>
      <c r="Y23" s="221"/>
      <c r="Z23" s="221"/>
      <c r="AA23" s="118">
        <f t="shared" ref="AA23:AA54" si="6">(V23-Y23)-M23</f>
        <v>-1449.82519999999</v>
      </c>
      <c r="AB23" s="118">
        <f t="shared" ref="AB23:AB54" si="7">(W23-Z23)-P23</f>
        <v>1313.61388</v>
      </c>
      <c r="AC23" s="120">
        <f t="shared" si="2"/>
        <v>0.979192907573603</v>
      </c>
      <c r="AD23" s="118">
        <f t="shared" si="3"/>
        <v>-18869.669</v>
      </c>
      <c r="AE23" s="118">
        <f t="shared" si="4"/>
        <v>-486.49079</v>
      </c>
      <c r="AF23" s="224">
        <f>X23-I23</f>
        <v>2</v>
      </c>
      <c r="AG23" s="232"/>
      <c r="AH23" s="7"/>
      <c r="AI23" s="118">
        <f>AA23*0.01</f>
        <v>-14.4982519999999</v>
      </c>
      <c r="AJ23" s="234">
        <f t="shared" ref="AJ23:AJ54" si="8">AI23/2</f>
        <v>-7.24912599999996</v>
      </c>
      <c r="AK23" s="235"/>
    </row>
    <row r="24" s="1" customFormat="1" customHeight="1" spans="1:37">
      <c r="A24" s="14">
        <v>21</v>
      </c>
      <c r="B24" s="14">
        <v>747</v>
      </c>
      <c r="C24" s="15" t="s">
        <v>65</v>
      </c>
      <c r="D24" s="15" t="s">
        <v>62</v>
      </c>
      <c r="E24" s="15" t="s">
        <v>66</v>
      </c>
      <c r="F24" s="15" t="s">
        <v>41</v>
      </c>
      <c r="G24" s="15"/>
      <c r="H24" s="15">
        <v>4</v>
      </c>
      <c r="I24" s="106">
        <v>4</v>
      </c>
      <c r="J24" s="16">
        <v>12</v>
      </c>
      <c r="K24" s="16">
        <v>3</v>
      </c>
      <c r="L24" s="107">
        <v>10507.745</v>
      </c>
      <c r="M24" s="107">
        <f>L24*4</f>
        <v>42030.98</v>
      </c>
      <c r="N24" s="108">
        <v>0.202170494240201</v>
      </c>
      <c r="O24" s="107">
        <v>2124.356</v>
      </c>
      <c r="P24" s="107">
        <f>O24*4</f>
        <v>8497.424</v>
      </c>
      <c r="Q24" s="109">
        <v>13134.68125</v>
      </c>
      <c r="R24" s="109">
        <f>Q24*4</f>
        <v>52538.725</v>
      </c>
      <c r="S24" s="110">
        <v>0.183508602464182</v>
      </c>
      <c r="T24" s="109">
        <v>2410.327</v>
      </c>
      <c r="U24" s="109">
        <f>T24*4</f>
        <v>9641.308</v>
      </c>
      <c r="V24" s="214">
        <v>40937.13</v>
      </c>
      <c r="W24" s="214">
        <v>9527.08</v>
      </c>
      <c r="X24" s="214">
        <v>0</v>
      </c>
      <c r="Y24" s="221"/>
      <c r="Z24" s="221"/>
      <c r="AA24" s="118">
        <f t="shared" si="6"/>
        <v>-1093.85000000001</v>
      </c>
      <c r="AB24" s="118">
        <f t="shared" si="7"/>
        <v>1029.656</v>
      </c>
      <c r="AC24" s="120">
        <f t="shared" si="2"/>
        <v>0.973975148806904</v>
      </c>
      <c r="AD24" s="118">
        <f t="shared" si="3"/>
        <v>-11601.595</v>
      </c>
      <c r="AE24" s="118">
        <f t="shared" si="4"/>
        <v>-114.228000000001</v>
      </c>
      <c r="AF24" s="224">
        <f>X24-I24</f>
        <v>-4</v>
      </c>
      <c r="AG24" s="232"/>
      <c r="AH24" s="7"/>
      <c r="AI24" s="118">
        <f>AA24*0.01</f>
        <v>-10.9385000000001</v>
      </c>
      <c r="AJ24" s="234">
        <f t="shared" si="8"/>
        <v>-5.46925000000003</v>
      </c>
      <c r="AK24" s="235">
        <f t="shared" ref="AK24:AK31" si="9">AF24*50</f>
        <v>-200</v>
      </c>
    </row>
    <row r="25" s="1" customFormat="1" customHeight="1" spans="1:37">
      <c r="A25" s="14">
        <v>22</v>
      </c>
      <c r="B25" s="14">
        <v>712</v>
      </c>
      <c r="C25" s="15" t="s">
        <v>67</v>
      </c>
      <c r="D25" s="15" t="s">
        <v>40</v>
      </c>
      <c r="E25" s="15" t="s">
        <v>45</v>
      </c>
      <c r="F25" s="15" t="s">
        <v>41</v>
      </c>
      <c r="G25" s="15" t="s">
        <v>42</v>
      </c>
      <c r="H25" s="15">
        <v>5</v>
      </c>
      <c r="I25" s="106">
        <v>10</v>
      </c>
      <c r="J25" s="16">
        <v>15</v>
      </c>
      <c r="K25" s="16">
        <v>10</v>
      </c>
      <c r="L25" s="107">
        <v>19434.488</v>
      </c>
      <c r="M25" s="107">
        <f>L25*4</f>
        <v>77737.952</v>
      </c>
      <c r="N25" s="108">
        <v>0.218042506702518</v>
      </c>
      <c r="O25" s="107">
        <v>4237.54448</v>
      </c>
      <c r="P25" s="107">
        <f>O25*4</f>
        <v>16950.17792</v>
      </c>
      <c r="Q25" s="109">
        <v>24293.11</v>
      </c>
      <c r="R25" s="109">
        <f>Q25*4</f>
        <v>97172.44</v>
      </c>
      <c r="S25" s="110">
        <v>0.197915506083824</v>
      </c>
      <c r="T25" s="109">
        <v>4807.98316</v>
      </c>
      <c r="U25" s="109">
        <f>T25*4</f>
        <v>19231.93264</v>
      </c>
      <c r="V25" s="214">
        <v>74504.77</v>
      </c>
      <c r="W25" s="214">
        <v>21176.97</v>
      </c>
      <c r="X25" s="214">
        <v>8</v>
      </c>
      <c r="Y25" s="221"/>
      <c r="Z25" s="221"/>
      <c r="AA25" s="118">
        <f t="shared" si="6"/>
        <v>-3233.182</v>
      </c>
      <c r="AB25" s="118">
        <f t="shared" si="7"/>
        <v>4226.79208</v>
      </c>
      <c r="AC25" s="120">
        <f t="shared" si="2"/>
        <v>0.958409220762595</v>
      </c>
      <c r="AD25" s="118">
        <f t="shared" si="3"/>
        <v>-22667.67</v>
      </c>
      <c r="AE25" s="118">
        <f t="shared" si="4"/>
        <v>1945.03736</v>
      </c>
      <c r="AF25" s="224">
        <f>X25-I25</f>
        <v>-2</v>
      </c>
      <c r="AG25" s="232"/>
      <c r="AH25" s="7"/>
      <c r="AI25" s="118">
        <f>AA25*0.01</f>
        <v>-32.33182</v>
      </c>
      <c r="AJ25" s="234">
        <f t="shared" si="8"/>
        <v>-16.16591</v>
      </c>
      <c r="AK25" s="235">
        <f t="shared" si="9"/>
        <v>-100</v>
      </c>
    </row>
    <row r="26" s="1" customFormat="1" customHeight="1" spans="1:37">
      <c r="A26" s="14">
        <v>23</v>
      </c>
      <c r="B26" s="14">
        <v>52</v>
      </c>
      <c r="C26" s="15" t="s">
        <v>68</v>
      </c>
      <c r="D26" s="15" t="s">
        <v>48</v>
      </c>
      <c r="E26" s="15" t="s">
        <v>38</v>
      </c>
      <c r="F26" s="15" t="s">
        <v>41</v>
      </c>
      <c r="G26" s="15"/>
      <c r="H26" s="15">
        <v>4</v>
      </c>
      <c r="I26" s="106">
        <v>6</v>
      </c>
      <c r="J26" s="16">
        <v>12</v>
      </c>
      <c r="K26" s="16">
        <v>8</v>
      </c>
      <c r="L26" s="107">
        <v>11273.7196</v>
      </c>
      <c r="M26" s="107">
        <f>L26*4</f>
        <v>45094.8784</v>
      </c>
      <c r="N26" s="108">
        <v>0.214945228902092</v>
      </c>
      <c r="O26" s="107">
        <v>2423.23224</v>
      </c>
      <c r="P26" s="107">
        <f>O26*4</f>
        <v>9692.92896</v>
      </c>
      <c r="Q26" s="109">
        <v>14092.1495</v>
      </c>
      <c r="R26" s="109">
        <f>Q26*4</f>
        <v>56368.598</v>
      </c>
      <c r="S26" s="110">
        <v>0.195104130849591</v>
      </c>
      <c r="T26" s="109">
        <v>2749.43658</v>
      </c>
      <c r="U26" s="109">
        <f>T26*4</f>
        <v>10997.74632</v>
      </c>
      <c r="V26" s="214">
        <v>42378.56</v>
      </c>
      <c r="W26" s="214">
        <v>8702.78</v>
      </c>
      <c r="X26" s="214">
        <v>0</v>
      </c>
      <c r="Y26" s="221"/>
      <c r="Z26" s="221"/>
      <c r="AA26" s="118">
        <f t="shared" si="6"/>
        <v>-2716.3184</v>
      </c>
      <c r="AB26" s="118">
        <f t="shared" si="7"/>
        <v>-990.148959999999</v>
      </c>
      <c r="AC26" s="120">
        <f t="shared" si="2"/>
        <v>0.939764370226132</v>
      </c>
      <c r="AD26" s="118">
        <f t="shared" si="3"/>
        <v>-13990.038</v>
      </c>
      <c r="AE26" s="118">
        <f t="shared" si="4"/>
        <v>-2294.96632</v>
      </c>
      <c r="AF26" s="224">
        <f>X26-I26</f>
        <v>-6</v>
      </c>
      <c r="AG26" s="232"/>
      <c r="AH26" s="7"/>
      <c r="AI26" s="118">
        <f>AA26*0.01</f>
        <v>-27.163184</v>
      </c>
      <c r="AJ26" s="234">
        <f t="shared" si="8"/>
        <v>-13.581592</v>
      </c>
      <c r="AK26" s="235">
        <f t="shared" si="9"/>
        <v>-300</v>
      </c>
    </row>
    <row r="27" s="1" customFormat="1" customHeight="1" spans="1:37">
      <c r="A27" s="14">
        <v>24</v>
      </c>
      <c r="B27" s="14">
        <v>329</v>
      </c>
      <c r="C27" s="15" t="s">
        <v>69</v>
      </c>
      <c r="D27" s="15" t="s">
        <v>48</v>
      </c>
      <c r="E27" s="15" t="s">
        <v>38</v>
      </c>
      <c r="F27" s="15" t="s">
        <v>41</v>
      </c>
      <c r="G27" s="15" t="s">
        <v>42</v>
      </c>
      <c r="H27" s="15">
        <v>5</v>
      </c>
      <c r="I27" s="106">
        <v>8</v>
      </c>
      <c r="J27" s="16">
        <v>15</v>
      </c>
      <c r="K27" s="16">
        <v>8</v>
      </c>
      <c r="L27" s="107">
        <v>13696.0054</v>
      </c>
      <c r="M27" s="107">
        <f>L27*4</f>
        <v>54784.0216</v>
      </c>
      <c r="N27" s="108">
        <v>0.206354055613909</v>
      </c>
      <c r="O27" s="107">
        <v>2826.22626</v>
      </c>
      <c r="P27" s="107">
        <f>O27*4</f>
        <v>11304.90504</v>
      </c>
      <c r="Q27" s="109">
        <v>17120.00675</v>
      </c>
      <c r="R27" s="109">
        <f>Q27*4</f>
        <v>68480.027</v>
      </c>
      <c r="S27" s="110">
        <v>0.187305988941856</v>
      </c>
      <c r="T27" s="109">
        <v>3206.679795</v>
      </c>
      <c r="U27" s="109">
        <f>T27*4</f>
        <v>12826.71918</v>
      </c>
      <c r="V27" s="214">
        <v>51457.1</v>
      </c>
      <c r="W27" s="214">
        <v>13837.34</v>
      </c>
      <c r="X27" s="214">
        <v>4</v>
      </c>
      <c r="Y27" s="221">
        <v>134</v>
      </c>
      <c r="Z27" s="221">
        <v>12</v>
      </c>
      <c r="AA27" s="118">
        <f t="shared" si="6"/>
        <v>-3460.9216</v>
      </c>
      <c r="AB27" s="118">
        <f t="shared" si="7"/>
        <v>2520.43496</v>
      </c>
      <c r="AC27" s="120">
        <f t="shared" si="2"/>
        <v>0.939272044971594</v>
      </c>
      <c r="AD27" s="118">
        <f t="shared" si="3"/>
        <v>-17156.927</v>
      </c>
      <c r="AE27" s="118">
        <f t="shared" si="4"/>
        <v>876.62082</v>
      </c>
      <c r="AF27" s="224">
        <f>X27-I27</f>
        <v>-4</v>
      </c>
      <c r="AG27" s="232"/>
      <c r="AH27" s="7"/>
      <c r="AI27" s="118">
        <f>AA27*0.01</f>
        <v>-34.609216</v>
      </c>
      <c r="AJ27" s="234">
        <f t="shared" si="8"/>
        <v>-17.304608</v>
      </c>
      <c r="AK27" s="235">
        <f t="shared" si="9"/>
        <v>-200</v>
      </c>
    </row>
    <row r="28" s="1" customFormat="1" customHeight="1" spans="1:37">
      <c r="A28" s="14">
        <v>25</v>
      </c>
      <c r="B28" s="14">
        <v>546</v>
      </c>
      <c r="C28" s="15" t="s">
        <v>70</v>
      </c>
      <c r="D28" s="15" t="s">
        <v>40</v>
      </c>
      <c r="E28" s="15" t="s">
        <v>45</v>
      </c>
      <c r="F28" s="15" t="s">
        <v>41</v>
      </c>
      <c r="G28" s="15" t="s">
        <v>42</v>
      </c>
      <c r="H28" s="15">
        <v>4</v>
      </c>
      <c r="I28" s="106">
        <v>6</v>
      </c>
      <c r="J28" s="16">
        <v>12</v>
      </c>
      <c r="K28" s="16">
        <v>10</v>
      </c>
      <c r="L28" s="107">
        <v>16171.224</v>
      </c>
      <c r="M28" s="107">
        <f>L28*4</f>
        <v>64684.896</v>
      </c>
      <c r="N28" s="108">
        <v>0.23126374973224</v>
      </c>
      <c r="O28" s="107">
        <v>3739.8179</v>
      </c>
      <c r="P28" s="107">
        <f>O28*4</f>
        <v>14959.2716</v>
      </c>
      <c r="Q28" s="109">
        <v>20214.03</v>
      </c>
      <c r="R28" s="109">
        <f>Q28*4</f>
        <v>80856.12</v>
      </c>
      <c r="S28" s="110">
        <v>0.209916326680034</v>
      </c>
      <c r="T28" s="109">
        <v>4243.254925</v>
      </c>
      <c r="U28" s="109">
        <f>T28*4</f>
        <v>16973.0197</v>
      </c>
      <c r="V28" s="214">
        <v>60291.01</v>
      </c>
      <c r="W28" s="214">
        <v>16160.18</v>
      </c>
      <c r="X28" s="214">
        <v>0</v>
      </c>
      <c r="Y28" s="221"/>
      <c r="Z28" s="221"/>
      <c r="AA28" s="118">
        <f t="shared" si="6"/>
        <v>-4393.886</v>
      </c>
      <c r="AB28" s="118">
        <f t="shared" si="7"/>
        <v>1200.9084</v>
      </c>
      <c r="AC28" s="120">
        <f t="shared" si="2"/>
        <v>0.9320724578424</v>
      </c>
      <c r="AD28" s="118">
        <f t="shared" si="3"/>
        <v>-20565.11</v>
      </c>
      <c r="AE28" s="118">
        <f t="shared" si="4"/>
        <v>-812.8397</v>
      </c>
      <c r="AF28" s="224">
        <f>X28-I28</f>
        <v>-6</v>
      </c>
      <c r="AG28" s="232"/>
      <c r="AH28" s="7"/>
      <c r="AI28" s="118">
        <f>AA28*0.01</f>
        <v>-43.93886</v>
      </c>
      <c r="AJ28" s="234">
        <f t="shared" si="8"/>
        <v>-21.96943</v>
      </c>
      <c r="AK28" s="235">
        <f t="shared" si="9"/>
        <v>-300</v>
      </c>
    </row>
    <row r="29" s="1" customFormat="1" customHeight="1" spans="1:37">
      <c r="A29" s="14">
        <v>26</v>
      </c>
      <c r="B29" s="14">
        <v>755</v>
      </c>
      <c r="C29" s="15" t="s">
        <v>71</v>
      </c>
      <c r="D29" s="15" t="s">
        <v>48</v>
      </c>
      <c r="E29" s="15" t="s">
        <v>66</v>
      </c>
      <c r="F29" s="15" t="s">
        <v>41</v>
      </c>
      <c r="G29" s="15"/>
      <c r="H29" s="15">
        <v>6</v>
      </c>
      <c r="I29" s="106">
        <v>3</v>
      </c>
      <c r="J29" s="16">
        <v>6</v>
      </c>
      <c r="K29" s="16">
        <v>3</v>
      </c>
      <c r="L29" s="107">
        <v>5134.176</v>
      </c>
      <c r="M29" s="107">
        <f>L29*4</f>
        <v>20536.704</v>
      </c>
      <c r="N29" s="108">
        <v>0.185455962164133</v>
      </c>
      <c r="O29" s="107">
        <v>952.16355</v>
      </c>
      <c r="P29" s="107">
        <f>O29*4</f>
        <v>3808.6542</v>
      </c>
      <c r="Q29" s="109">
        <v>6417.72</v>
      </c>
      <c r="R29" s="109">
        <f>Q29*4</f>
        <v>25670.88</v>
      </c>
      <c r="S29" s="110">
        <v>0.168336950272059</v>
      </c>
      <c r="T29" s="109">
        <v>1080.3394125</v>
      </c>
      <c r="U29" s="109">
        <f>T29*4</f>
        <v>4321.35765</v>
      </c>
      <c r="V29" s="214">
        <v>19062.94</v>
      </c>
      <c r="W29" s="214">
        <v>4130.98</v>
      </c>
      <c r="X29" s="214">
        <v>2</v>
      </c>
      <c r="Y29" s="221"/>
      <c r="Z29" s="221"/>
      <c r="AA29" s="118">
        <f t="shared" si="6"/>
        <v>-1473.764</v>
      </c>
      <c r="AB29" s="118">
        <f t="shared" si="7"/>
        <v>322.3258</v>
      </c>
      <c r="AC29" s="120">
        <f t="shared" si="2"/>
        <v>0.928237559444787</v>
      </c>
      <c r="AD29" s="118">
        <f t="shared" si="3"/>
        <v>-6607.94</v>
      </c>
      <c r="AE29" s="118">
        <f t="shared" si="4"/>
        <v>-190.37765</v>
      </c>
      <c r="AF29" s="224">
        <f>X29-I29</f>
        <v>-1</v>
      </c>
      <c r="AG29" s="232">
        <v>288</v>
      </c>
      <c r="AH29" s="7"/>
      <c r="AI29" s="118">
        <f>AA29*0.01</f>
        <v>-14.73764</v>
      </c>
      <c r="AJ29" s="234">
        <f t="shared" si="8"/>
        <v>-7.36882000000001</v>
      </c>
      <c r="AK29" s="235">
        <f t="shared" si="9"/>
        <v>-50</v>
      </c>
    </row>
    <row r="30" s="1" customFormat="1" customHeight="1" spans="1:37">
      <c r="A30" s="14">
        <v>27</v>
      </c>
      <c r="B30" s="14">
        <v>355</v>
      </c>
      <c r="C30" s="15" t="s">
        <v>72</v>
      </c>
      <c r="D30" s="15" t="s">
        <v>62</v>
      </c>
      <c r="E30" s="15" t="s">
        <v>38</v>
      </c>
      <c r="F30" s="15"/>
      <c r="G30" s="15"/>
      <c r="H30" s="15">
        <v>5</v>
      </c>
      <c r="I30" s="106">
        <v>8</v>
      </c>
      <c r="J30" s="16">
        <v>15</v>
      </c>
      <c r="K30" s="16">
        <v>8</v>
      </c>
      <c r="L30" s="107">
        <v>12601.7766</v>
      </c>
      <c r="M30" s="107">
        <f>L30*4</f>
        <v>50407.1064</v>
      </c>
      <c r="N30" s="108">
        <v>0.207809436964626</v>
      </c>
      <c r="O30" s="107">
        <v>2618.7681</v>
      </c>
      <c r="P30" s="107">
        <f>O30*4</f>
        <v>10475.0724</v>
      </c>
      <c r="Q30" s="109">
        <v>15752.22075</v>
      </c>
      <c r="R30" s="109">
        <f>Q30*4</f>
        <v>63008.883</v>
      </c>
      <c r="S30" s="110">
        <v>0.188627027398661</v>
      </c>
      <c r="T30" s="109">
        <v>2971.294575</v>
      </c>
      <c r="U30" s="109">
        <f>T30*4</f>
        <v>11885.1783</v>
      </c>
      <c r="V30" s="214">
        <v>46360.53</v>
      </c>
      <c r="W30" s="214">
        <v>10049.26</v>
      </c>
      <c r="X30" s="214">
        <v>6</v>
      </c>
      <c r="Y30" s="221"/>
      <c r="Z30" s="221"/>
      <c r="AA30" s="118">
        <f t="shared" si="6"/>
        <v>-4046.5764</v>
      </c>
      <c r="AB30" s="118">
        <f t="shared" si="7"/>
        <v>-425.812399999999</v>
      </c>
      <c r="AC30" s="120">
        <f t="shared" si="2"/>
        <v>0.919722104897495</v>
      </c>
      <c r="AD30" s="118">
        <f t="shared" si="3"/>
        <v>-16648.353</v>
      </c>
      <c r="AE30" s="118">
        <f t="shared" si="4"/>
        <v>-1835.9183</v>
      </c>
      <c r="AF30" s="224">
        <f>X30-I30</f>
        <v>-2</v>
      </c>
      <c r="AG30" s="232"/>
      <c r="AH30" s="7"/>
      <c r="AI30" s="118">
        <f>AA30*0.01</f>
        <v>-40.465764</v>
      </c>
      <c r="AJ30" s="234">
        <f t="shared" si="8"/>
        <v>-20.232882</v>
      </c>
      <c r="AK30" s="235">
        <f t="shared" si="9"/>
        <v>-100</v>
      </c>
    </row>
    <row r="31" s="1" customFormat="1" customHeight="1" spans="1:37">
      <c r="A31" s="14">
        <v>28</v>
      </c>
      <c r="B31" s="14">
        <v>379</v>
      </c>
      <c r="C31" s="15" t="s">
        <v>73</v>
      </c>
      <c r="D31" s="15" t="s">
        <v>37</v>
      </c>
      <c r="E31" s="15" t="s">
        <v>38</v>
      </c>
      <c r="F31" s="15"/>
      <c r="G31" s="15" t="s">
        <v>42</v>
      </c>
      <c r="H31" s="15">
        <v>4</v>
      </c>
      <c r="I31" s="106">
        <v>8</v>
      </c>
      <c r="J31" s="16">
        <v>12</v>
      </c>
      <c r="K31" s="16">
        <v>8</v>
      </c>
      <c r="L31" s="107">
        <v>12417.74</v>
      </c>
      <c r="M31" s="107">
        <f>L31*4</f>
        <v>49670.96</v>
      </c>
      <c r="N31" s="108">
        <v>0.157217029829905</v>
      </c>
      <c r="O31" s="107">
        <v>1952.2802</v>
      </c>
      <c r="P31" s="107">
        <f>O31*4</f>
        <v>7809.1208</v>
      </c>
      <c r="Q31" s="109">
        <v>15522.175</v>
      </c>
      <c r="R31" s="109">
        <f>Q31*4</f>
        <v>62088.7</v>
      </c>
      <c r="S31" s="110">
        <v>0.142704688614836</v>
      </c>
      <c r="T31" s="109">
        <v>2215.08715</v>
      </c>
      <c r="U31" s="109">
        <f>T31*4</f>
        <v>8860.3486</v>
      </c>
      <c r="V31" s="214">
        <v>45378.83</v>
      </c>
      <c r="W31" s="214">
        <v>9472.71</v>
      </c>
      <c r="X31" s="214">
        <v>5</v>
      </c>
      <c r="Y31" s="221"/>
      <c r="Z31" s="221"/>
      <c r="AA31" s="118">
        <f t="shared" si="6"/>
        <v>-4292.13</v>
      </c>
      <c r="AB31" s="118">
        <f t="shared" si="7"/>
        <v>1663.5892</v>
      </c>
      <c r="AC31" s="120">
        <f t="shared" si="2"/>
        <v>0.913588744811858</v>
      </c>
      <c r="AD31" s="118">
        <f t="shared" si="3"/>
        <v>-16709.87</v>
      </c>
      <c r="AE31" s="118">
        <f t="shared" si="4"/>
        <v>612.3614</v>
      </c>
      <c r="AF31" s="224">
        <f>X31-I31</f>
        <v>-3</v>
      </c>
      <c r="AG31" s="232"/>
      <c r="AH31" s="7"/>
      <c r="AI31" s="118">
        <f>AA31*0.01</f>
        <v>-42.9213</v>
      </c>
      <c r="AJ31" s="234">
        <f t="shared" si="8"/>
        <v>-21.46065</v>
      </c>
      <c r="AK31" s="235">
        <f t="shared" si="9"/>
        <v>-150</v>
      </c>
    </row>
    <row r="32" s="1" customFormat="1" customHeight="1" spans="1:37">
      <c r="A32" s="14">
        <v>29</v>
      </c>
      <c r="B32" s="14">
        <v>541</v>
      </c>
      <c r="C32" s="15" t="s">
        <v>74</v>
      </c>
      <c r="D32" s="15" t="s">
        <v>40</v>
      </c>
      <c r="E32" s="15" t="s">
        <v>45</v>
      </c>
      <c r="F32" s="15"/>
      <c r="G32" s="15"/>
      <c r="H32" s="15">
        <v>4</v>
      </c>
      <c r="I32" s="106">
        <v>6</v>
      </c>
      <c r="J32" s="16">
        <v>12</v>
      </c>
      <c r="K32" s="16">
        <v>10</v>
      </c>
      <c r="L32" s="107">
        <v>17080.0512</v>
      </c>
      <c r="M32" s="107">
        <f>L32*4</f>
        <v>68320.2048</v>
      </c>
      <c r="N32" s="108">
        <v>0.186765599391178</v>
      </c>
      <c r="O32" s="107">
        <v>3189.966</v>
      </c>
      <c r="P32" s="107">
        <f>O32*4</f>
        <v>12759.864</v>
      </c>
      <c r="Q32" s="109">
        <v>21350.064</v>
      </c>
      <c r="R32" s="109">
        <f>Q32*4</f>
        <v>85400.256</v>
      </c>
      <c r="S32" s="110">
        <v>0.169525697908915</v>
      </c>
      <c r="T32" s="109">
        <v>3619.3845</v>
      </c>
      <c r="U32" s="109">
        <f>T32*4</f>
        <v>14477.538</v>
      </c>
      <c r="V32" s="214">
        <v>62053.77</v>
      </c>
      <c r="W32" s="214">
        <v>13986.75</v>
      </c>
      <c r="X32" s="214">
        <v>6</v>
      </c>
      <c r="Y32" s="221"/>
      <c r="Z32" s="221"/>
      <c r="AA32" s="118">
        <f t="shared" si="6"/>
        <v>-6266.43480000001</v>
      </c>
      <c r="AB32" s="118">
        <f t="shared" si="7"/>
        <v>1226.886</v>
      </c>
      <c r="AC32" s="120">
        <f t="shared" si="2"/>
        <v>0.908278454106742</v>
      </c>
      <c r="AD32" s="118">
        <f t="shared" si="3"/>
        <v>-23346.486</v>
      </c>
      <c r="AE32" s="118">
        <f t="shared" si="4"/>
        <v>-490.788</v>
      </c>
      <c r="AF32" s="224">
        <f>X32-I32</f>
        <v>0</v>
      </c>
      <c r="AG32" s="232"/>
      <c r="AH32" s="7"/>
      <c r="AI32" s="118">
        <f>AA32*0.01</f>
        <v>-62.6643480000001</v>
      </c>
      <c r="AJ32" s="234">
        <f t="shared" si="8"/>
        <v>-31.3321740000001</v>
      </c>
      <c r="AK32" s="235"/>
    </row>
    <row r="33" s="1" customFormat="1" customHeight="1" spans="1:37">
      <c r="A33" s="14">
        <v>30</v>
      </c>
      <c r="B33" s="14">
        <v>311</v>
      </c>
      <c r="C33" s="15" t="s">
        <v>75</v>
      </c>
      <c r="D33" s="15" t="s">
        <v>37</v>
      </c>
      <c r="E33" s="15" t="s">
        <v>45</v>
      </c>
      <c r="F33" s="15"/>
      <c r="G33" s="15"/>
      <c r="H33" s="15">
        <v>2</v>
      </c>
      <c r="I33" s="106">
        <v>3</v>
      </c>
      <c r="J33" s="16">
        <v>6</v>
      </c>
      <c r="K33" s="16">
        <v>5</v>
      </c>
      <c r="L33" s="107">
        <v>10111.1946</v>
      </c>
      <c r="M33" s="107">
        <f>L33*4</f>
        <v>40444.7784</v>
      </c>
      <c r="N33" s="108">
        <v>0.151106759432758</v>
      </c>
      <c r="O33" s="107">
        <v>1527.86985</v>
      </c>
      <c r="P33" s="107">
        <f>O33*4</f>
        <v>6111.4794</v>
      </c>
      <c r="Q33" s="109">
        <v>12638.99325</v>
      </c>
      <c r="R33" s="109">
        <f>Q33*4</f>
        <v>50555.973</v>
      </c>
      <c r="S33" s="110">
        <v>0.137158443177426</v>
      </c>
      <c r="T33" s="109">
        <v>1733.5446375</v>
      </c>
      <c r="U33" s="109">
        <f>T33*4</f>
        <v>6934.17855</v>
      </c>
      <c r="V33" s="214">
        <v>36521.52</v>
      </c>
      <c r="W33" s="214">
        <v>8740.27</v>
      </c>
      <c r="X33" s="214">
        <v>0</v>
      </c>
      <c r="Y33" s="221"/>
      <c r="Z33" s="221"/>
      <c r="AA33" s="118">
        <f t="shared" si="6"/>
        <v>-3923.25840000001</v>
      </c>
      <c r="AB33" s="118">
        <f t="shared" si="7"/>
        <v>2628.7906</v>
      </c>
      <c r="AC33" s="120">
        <f t="shared" si="2"/>
        <v>0.902997159208072</v>
      </c>
      <c r="AD33" s="118">
        <f t="shared" si="3"/>
        <v>-14034.453</v>
      </c>
      <c r="AE33" s="118">
        <f t="shared" si="4"/>
        <v>1806.09145</v>
      </c>
      <c r="AF33" s="224">
        <f>X33-I33</f>
        <v>-3</v>
      </c>
      <c r="AG33" s="232"/>
      <c r="AH33" s="7"/>
      <c r="AI33" s="118">
        <f>AA33*0.01</f>
        <v>-39.2325840000001</v>
      </c>
      <c r="AJ33" s="234">
        <f t="shared" si="8"/>
        <v>-19.616292</v>
      </c>
      <c r="AK33" s="235">
        <f>AF33*50</f>
        <v>-150</v>
      </c>
    </row>
    <row r="34" s="1" customFormat="1" customHeight="1" spans="1:37">
      <c r="A34" s="14">
        <v>31</v>
      </c>
      <c r="B34" s="14">
        <v>308</v>
      </c>
      <c r="C34" s="15" t="s">
        <v>76</v>
      </c>
      <c r="D34" s="15" t="s">
        <v>62</v>
      </c>
      <c r="E34" s="15" t="s">
        <v>45</v>
      </c>
      <c r="F34" s="15"/>
      <c r="G34" s="15"/>
      <c r="H34" s="15">
        <v>6</v>
      </c>
      <c r="I34" s="106">
        <v>5</v>
      </c>
      <c r="J34" s="16">
        <v>18</v>
      </c>
      <c r="K34" s="16">
        <v>10</v>
      </c>
      <c r="L34" s="107">
        <v>14107.0788</v>
      </c>
      <c r="M34" s="107">
        <f>L34*4</f>
        <v>56428.3152</v>
      </c>
      <c r="N34" s="108">
        <v>0.232406300870737</v>
      </c>
      <c r="O34" s="107">
        <v>3278.574</v>
      </c>
      <c r="P34" s="107">
        <f>O34*4</f>
        <v>13114.296</v>
      </c>
      <c r="Q34" s="109">
        <v>17633.8485</v>
      </c>
      <c r="R34" s="109">
        <f>Q34*4</f>
        <v>70535.394</v>
      </c>
      <c r="S34" s="110">
        <v>0.210953411559592</v>
      </c>
      <c r="T34" s="109">
        <v>3719.9205</v>
      </c>
      <c r="U34" s="109">
        <f>T34*4</f>
        <v>14879.682</v>
      </c>
      <c r="V34" s="214">
        <v>50865.12</v>
      </c>
      <c r="W34" s="214">
        <v>14211.85</v>
      </c>
      <c r="X34" s="214">
        <v>9</v>
      </c>
      <c r="Y34" s="221"/>
      <c r="Z34" s="221"/>
      <c r="AA34" s="118">
        <f t="shared" si="6"/>
        <v>-5563.19519999999</v>
      </c>
      <c r="AB34" s="118">
        <f t="shared" si="7"/>
        <v>1097.554</v>
      </c>
      <c r="AC34" s="120">
        <f t="shared" si="2"/>
        <v>0.901411282965259</v>
      </c>
      <c r="AD34" s="118">
        <f t="shared" si="3"/>
        <v>-19670.274</v>
      </c>
      <c r="AE34" s="118">
        <f t="shared" si="4"/>
        <v>-667.832</v>
      </c>
      <c r="AF34" s="224">
        <f>X34-I34</f>
        <v>4</v>
      </c>
      <c r="AG34" s="232"/>
      <c r="AH34" s="7"/>
      <c r="AI34" s="118">
        <f>AA34*0.01</f>
        <v>-55.6319519999999</v>
      </c>
      <c r="AJ34" s="234">
        <f t="shared" si="8"/>
        <v>-27.815976</v>
      </c>
      <c r="AK34" s="235"/>
    </row>
    <row r="35" s="1" customFormat="1" customHeight="1" spans="1:37">
      <c r="A35" s="14">
        <v>32</v>
      </c>
      <c r="B35" s="14">
        <v>578</v>
      </c>
      <c r="C35" s="15" t="s">
        <v>77</v>
      </c>
      <c r="D35" s="15" t="s">
        <v>62</v>
      </c>
      <c r="E35" s="15" t="s">
        <v>38</v>
      </c>
      <c r="F35" s="15" t="s">
        <v>41</v>
      </c>
      <c r="G35" s="15" t="s">
        <v>42</v>
      </c>
      <c r="H35" s="15">
        <v>4</v>
      </c>
      <c r="I35" s="106">
        <v>8</v>
      </c>
      <c r="J35" s="16">
        <v>12</v>
      </c>
      <c r="K35" s="16">
        <v>8</v>
      </c>
      <c r="L35" s="107">
        <v>12530.8496</v>
      </c>
      <c r="M35" s="107">
        <f>L35*4</f>
        <v>50123.3984</v>
      </c>
      <c r="N35" s="108">
        <v>0.226536962425916</v>
      </c>
      <c r="O35" s="107">
        <v>2838.700605</v>
      </c>
      <c r="P35" s="107">
        <f>O35*4</f>
        <v>11354.80242</v>
      </c>
      <c r="Q35" s="109">
        <v>15663.562</v>
      </c>
      <c r="R35" s="109">
        <f>Q35*4</f>
        <v>62654.248</v>
      </c>
      <c r="S35" s="110">
        <v>0.205625858201985</v>
      </c>
      <c r="T35" s="109">
        <v>3220.83337875</v>
      </c>
      <c r="U35" s="109">
        <f>T35*4</f>
        <v>12883.333515</v>
      </c>
      <c r="V35" s="214">
        <v>45122.45</v>
      </c>
      <c r="W35" s="214">
        <v>10631.13</v>
      </c>
      <c r="X35" s="214">
        <v>2</v>
      </c>
      <c r="Y35" s="221"/>
      <c r="Z35" s="221"/>
      <c r="AA35" s="118">
        <f t="shared" si="6"/>
        <v>-5000.9484</v>
      </c>
      <c r="AB35" s="118">
        <f t="shared" si="7"/>
        <v>-723.672420000001</v>
      </c>
      <c r="AC35" s="120">
        <f t="shared" si="2"/>
        <v>0.90022726791007</v>
      </c>
      <c r="AD35" s="118">
        <f t="shared" si="3"/>
        <v>-17531.798</v>
      </c>
      <c r="AE35" s="118">
        <f t="shared" si="4"/>
        <v>-2252.203515</v>
      </c>
      <c r="AF35" s="224">
        <f>X35-I35</f>
        <v>-6</v>
      </c>
      <c r="AG35" s="232"/>
      <c r="AH35" s="7"/>
      <c r="AI35" s="118">
        <f>AA35*0.01</f>
        <v>-50.009484</v>
      </c>
      <c r="AJ35" s="234">
        <f t="shared" si="8"/>
        <v>-25.004742</v>
      </c>
      <c r="AK35" s="235">
        <f>AF35*50</f>
        <v>-300</v>
      </c>
    </row>
    <row r="36" s="1" customFormat="1" customHeight="1" spans="1:37">
      <c r="A36" s="14">
        <v>33</v>
      </c>
      <c r="B36" s="14">
        <v>726</v>
      </c>
      <c r="C36" s="15" t="s">
        <v>78</v>
      </c>
      <c r="D36" s="15" t="s">
        <v>37</v>
      </c>
      <c r="E36" s="15" t="s">
        <v>45</v>
      </c>
      <c r="F36" s="15"/>
      <c r="G36" s="15"/>
      <c r="H36" s="15">
        <v>4</v>
      </c>
      <c r="I36" s="106">
        <v>6</v>
      </c>
      <c r="J36" s="16">
        <v>12</v>
      </c>
      <c r="K36" s="16">
        <v>10</v>
      </c>
      <c r="L36" s="107">
        <v>12852.5652</v>
      </c>
      <c r="M36" s="107">
        <f>L36*4</f>
        <v>51410.2608</v>
      </c>
      <c r="N36" s="108">
        <v>0.205821014625158</v>
      </c>
      <c r="O36" s="107">
        <v>2645.32801</v>
      </c>
      <c r="P36" s="107">
        <f>O36*4</f>
        <v>10581.31204</v>
      </c>
      <c r="Q36" s="109">
        <v>16065.7065</v>
      </c>
      <c r="R36" s="109">
        <f>Q36*4</f>
        <v>64262.826</v>
      </c>
      <c r="S36" s="110">
        <v>0.186822151736682</v>
      </c>
      <c r="T36" s="109">
        <v>3001.4298575</v>
      </c>
      <c r="U36" s="109">
        <f>T36*4</f>
        <v>12005.71943</v>
      </c>
      <c r="V36" s="214">
        <v>46280.78</v>
      </c>
      <c r="W36" s="214">
        <v>12704.43</v>
      </c>
      <c r="X36" s="214">
        <v>13</v>
      </c>
      <c r="Y36" s="221"/>
      <c r="Z36" s="221"/>
      <c r="AA36" s="118">
        <f t="shared" si="6"/>
        <v>-5129.4808</v>
      </c>
      <c r="AB36" s="118">
        <f t="shared" si="7"/>
        <v>2123.11796</v>
      </c>
      <c r="AC36" s="120">
        <f t="shared" si="2"/>
        <v>0.900224571511997</v>
      </c>
      <c r="AD36" s="118">
        <f t="shared" si="3"/>
        <v>-17982.046</v>
      </c>
      <c r="AE36" s="118">
        <f t="shared" si="4"/>
        <v>698.710570000001</v>
      </c>
      <c r="AF36" s="224">
        <f>X36-I36</f>
        <v>7</v>
      </c>
      <c r="AG36" s="232">
        <v>288</v>
      </c>
      <c r="AH36" s="7"/>
      <c r="AI36" s="118">
        <f>AA36*0.01</f>
        <v>-51.294808</v>
      </c>
      <c r="AJ36" s="234">
        <f t="shared" si="8"/>
        <v>-25.647404</v>
      </c>
      <c r="AK36" s="235"/>
    </row>
    <row r="37" s="1" customFormat="1" customHeight="1" spans="1:37">
      <c r="A37" s="14">
        <v>34</v>
      </c>
      <c r="B37" s="14">
        <v>753</v>
      </c>
      <c r="C37" s="15" t="s">
        <v>79</v>
      </c>
      <c r="D37" s="15" t="s">
        <v>40</v>
      </c>
      <c r="E37" s="15" t="s">
        <v>66</v>
      </c>
      <c r="F37" s="15" t="s">
        <v>41</v>
      </c>
      <c r="G37" s="15"/>
      <c r="H37" s="15">
        <v>3</v>
      </c>
      <c r="I37" s="106">
        <v>4</v>
      </c>
      <c r="J37" s="16">
        <v>9</v>
      </c>
      <c r="K37" s="16">
        <v>3</v>
      </c>
      <c r="L37" s="107">
        <v>4389.807</v>
      </c>
      <c r="M37" s="107">
        <f>L37*4</f>
        <v>17559.228</v>
      </c>
      <c r="N37" s="108">
        <v>0.197428189895364</v>
      </c>
      <c r="O37" s="107">
        <v>866.67165</v>
      </c>
      <c r="P37" s="107">
        <f>O37*4</f>
        <v>3466.6866</v>
      </c>
      <c r="Q37" s="109">
        <v>5487.25875</v>
      </c>
      <c r="R37" s="109">
        <f>Q37*4</f>
        <v>21949.035</v>
      </c>
      <c r="S37" s="110">
        <v>0.179204049289638</v>
      </c>
      <c r="T37" s="109">
        <v>983.3389875</v>
      </c>
      <c r="U37" s="109">
        <f>T37*4</f>
        <v>3933.35595</v>
      </c>
      <c r="V37" s="214">
        <v>15670.85</v>
      </c>
      <c r="W37" s="214">
        <v>3990.03</v>
      </c>
      <c r="X37" s="214">
        <v>0</v>
      </c>
      <c r="Y37" s="221"/>
      <c r="Z37" s="221"/>
      <c r="AA37" s="118">
        <f t="shared" si="6"/>
        <v>-1888.378</v>
      </c>
      <c r="AB37" s="118">
        <f t="shared" si="7"/>
        <v>523.3434</v>
      </c>
      <c r="AC37" s="120">
        <f t="shared" ref="AC37:AC68" si="10">V37/M37</f>
        <v>0.892456661534323</v>
      </c>
      <c r="AD37" s="118">
        <f t="shared" si="3"/>
        <v>-6278.185</v>
      </c>
      <c r="AE37" s="118">
        <f t="shared" si="4"/>
        <v>56.6740500000001</v>
      </c>
      <c r="AF37" s="224">
        <f>X37-I37</f>
        <v>-4</v>
      </c>
      <c r="AG37" s="232"/>
      <c r="AH37" s="7"/>
      <c r="AI37" s="118">
        <f>AA37*0.03</f>
        <v>-56.65134</v>
      </c>
      <c r="AJ37" s="234">
        <f t="shared" si="8"/>
        <v>-28.32567</v>
      </c>
      <c r="AK37" s="235">
        <f t="shared" ref="AK37:AK43" si="11">AF37*50</f>
        <v>-200</v>
      </c>
    </row>
    <row r="38" s="1" customFormat="1" customHeight="1" spans="1:37">
      <c r="A38" s="14">
        <v>35</v>
      </c>
      <c r="B38" s="14">
        <v>341</v>
      </c>
      <c r="C38" s="15" t="s">
        <v>80</v>
      </c>
      <c r="D38" s="15" t="s">
        <v>55</v>
      </c>
      <c r="E38" s="15" t="s">
        <v>45</v>
      </c>
      <c r="F38" s="15" t="s">
        <v>41</v>
      </c>
      <c r="G38" s="15" t="s">
        <v>42</v>
      </c>
      <c r="H38" s="15">
        <v>9</v>
      </c>
      <c r="I38" s="106">
        <v>10</v>
      </c>
      <c r="J38" s="16">
        <v>27</v>
      </c>
      <c r="K38" s="16">
        <v>10</v>
      </c>
      <c r="L38" s="107">
        <v>29500.083</v>
      </c>
      <c r="M38" s="107">
        <f>L38*4</f>
        <v>118000.332</v>
      </c>
      <c r="N38" s="108">
        <v>0.202325492609631</v>
      </c>
      <c r="O38" s="107">
        <v>5968.618825</v>
      </c>
      <c r="P38" s="107">
        <f>O38*4</f>
        <v>23874.4753</v>
      </c>
      <c r="Q38" s="109">
        <v>36875.10375</v>
      </c>
      <c r="R38" s="109">
        <f>Q38*4</f>
        <v>147500.415</v>
      </c>
      <c r="S38" s="110">
        <v>0.183649293291819</v>
      </c>
      <c r="T38" s="109">
        <v>6772.08674375</v>
      </c>
      <c r="U38" s="109">
        <f>T38*4</f>
        <v>27088.346975</v>
      </c>
      <c r="V38" s="214">
        <v>104571.39</v>
      </c>
      <c r="W38" s="214">
        <v>25577.71</v>
      </c>
      <c r="X38" s="214">
        <v>8.06</v>
      </c>
      <c r="Y38" s="221">
        <v>192</v>
      </c>
      <c r="Z38" s="221">
        <v>47.4</v>
      </c>
      <c r="AA38" s="118">
        <f t="shared" si="6"/>
        <v>-13620.942</v>
      </c>
      <c r="AB38" s="118">
        <f t="shared" si="7"/>
        <v>1655.8347</v>
      </c>
      <c r="AC38" s="120">
        <f t="shared" si="10"/>
        <v>0.886195726974734</v>
      </c>
      <c r="AD38" s="118">
        <f t="shared" si="3"/>
        <v>-43121.025</v>
      </c>
      <c r="AE38" s="118">
        <f t="shared" si="4"/>
        <v>-1702.636975</v>
      </c>
      <c r="AF38" s="224">
        <f>X38-I38</f>
        <v>-1.94</v>
      </c>
      <c r="AG38" s="232"/>
      <c r="AH38" s="237"/>
      <c r="AI38" s="118">
        <f>AA38*0.03</f>
        <v>-408.62826</v>
      </c>
      <c r="AJ38" s="234">
        <f t="shared" si="8"/>
        <v>-204.31413</v>
      </c>
      <c r="AK38" s="235">
        <f t="shared" si="11"/>
        <v>-97</v>
      </c>
    </row>
    <row r="39" s="1" customFormat="1" customHeight="1" spans="1:37">
      <c r="A39" s="14">
        <v>36</v>
      </c>
      <c r="B39" s="14">
        <v>56</v>
      </c>
      <c r="C39" s="15" t="s">
        <v>81</v>
      </c>
      <c r="D39" s="15" t="s">
        <v>48</v>
      </c>
      <c r="E39" s="15" t="s">
        <v>66</v>
      </c>
      <c r="F39" s="15" t="s">
        <v>41</v>
      </c>
      <c r="G39" s="15"/>
      <c r="H39" s="15">
        <v>3</v>
      </c>
      <c r="I39" s="106">
        <v>4</v>
      </c>
      <c r="J39" s="16">
        <v>9</v>
      </c>
      <c r="K39" s="16">
        <v>3</v>
      </c>
      <c r="L39" s="107">
        <v>9354.486</v>
      </c>
      <c r="M39" s="107">
        <f>L39*4</f>
        <v>37417.944</v>
      </c>
      <c r="N39" s="108">
        <v>0.23011910542172</v>
      </c>
      <c r="O39" s="107">
        <v>2152.64595</v>
      </c>
      <c r="P39" s="107">
        <f>O39*4</f>
        <v>8610.5838</v>
      </c>
      <c r="Q39" s="109">
        <v>11693.1075</v>
      </c>
      <c r="R39" s="109">
        <f>Q39*4</f>
        <v>46772.43</v>
      </c>
      <c r="S39" s="110">
        <v>0.20887734184433</v>
      </c>
      <c r="T39" s="109">
        <v>2442.4252125</v>
      </c>
      <c r="U39" s="109">
        <f>T39*4</f>
        <v>9769.70085</v>
      </c>
      <c r="V39" s="214">
        <v>33126.76</v>
      </c>
      <c r="W39" s="214">
        <v>9482</v>
      </c>
      <c r="X39" s="214">
        <v>2</v>
      </c>
      <c r="Y39" s="221"/>
      <c r="Z39" s="221"/>
      <c r="AA39" s="118">
        <f t="shared" si="6"/>
        <v>-4291.184</v>
      </c>
      <c r="AB39" s="118">
        <f t="shared" si="7"/>
        <v>871.4162</v>
      </c>
      <c r="AC39" s="120">
        <f t="shared" si="10"/>
        <v>0.885317482970203</v>
      </c>
      <c r="AD39" s="118">
        <f t="shared" si="3"/>
        <v>-13645.67</v>
      </c>
      <c r="AE39" s="118">
        <f t="shared" si="4"/>
        <v>-287.700849999999</v>
      </c>
      <c r="AF39" s="224">
        <f>X39-I39</f>
        <v>-2</v>
      </c>
      <c r="AG39" s="232">
        <v>288</v>
      </c>
      <c r="AH39" s="7"/>
      <c r="AI39" s="118">
        <f>AA39*0.03</f>
        <v>-128.73552</v>
      </c>
      <c r="AJ39" s="234">
        <f t="shared" si="8"/>
        <v>-64.36776</v>
      </c>
      <c r="AK39" s="235">
        <f t="shared" si="11"/>
        <v>-100</v>
      </c>
    </row>
    <row r="40" s="1" customFormat="1" customHeight="1" spans="1:37">
      <c r="A40" s="14">
        <v>37</v>
      </c>
      <c r="B40" s="14">
        <v>585</v>
      </c>
      <c r="C40" s="15" t="s">
        <v>82</v>
      </c>
      <c r="D40" s="15" t="s">
        <v>37</v>
      </c>
      <c r="E40" s="15" t="s">
        <v>45</v>
      </c>
      <c r="F40" s="15"/>
      <c r="G40" s="15" t="s">
        <v>42</v>
      </c>
      <c r="H40" s="15">
        <v>4</v>
      </c>
      <c r="I40" s="106">
        <v>6</v>
      </c>
      <c r="J40" s="16">
        <v>12</v>
      </c>
      <c r="K40" s="16">
        <v>10</v>
      </c>
      <c r="L40" s="107">
        <v>17997.219</v>
      </c>
      <c r="M40" s="107">
        <f>L40*4</f>
        <v>71988.876</v>
      </c>
      <c r="N40" s="108">
        <v>0.219227845702161</v>
      </c>
      <c r="O40" s="107">
        <v>3945.49155</v>
      </c>
      <c r="P40" s="107">
        <f>O40*4</f>
        <v>15781.9662</v>
      </c>
      <c r="Q40" s="109">
        <v>22496.52375</v>
      </c>
      <c r="R40" s="109">
        <f>Q40*4</f>
        <v>89986.095</v>
      </c>
      <c r="S40" s="110">
        <v>0.198991429175808</v>
      </c>
      <c r="T40" s="109">
        <v>4476.6154125</v>
      </c>
      <c r="U40" s="109">
        <f>T40*4</f>
        <v>17906.46165</v>
      </c>
      <c r="V40" s="214">
        <v>63582.77</v>
      </c>
      <c r="W40" s="214">
        <v>16572.19</v>
      </c>
      <c r="X40" s="214">
        <v>2</v>
      </c>
      <c r="Y40" s="221"/>
      <c r="Z40" s="221"/>
      <c r="AA40" s="118">
        <f t="shared" si="6"/>
        <v>-8406.10600000001</v>
      </c>
      <c r="AB40" s="118">
        <f t="shared" si="7"/>
        <v>790.223799999998</v>
      </c>
      <c r="AC40" s="120">
        <f t="shared" si="10"/>
        <v>0.883230486888002</v>
      </c>
      <c r="AD40" s="118">
        <f t="shared" ref="AD40:AD71" si="12">(V40-Y40)-R40</f>
        <v>-26403.325</v>
      </c>
      <c r="AE40" s="118">
        <f t="shared" ref="AE40:AE71" si="13">(W40-Y40)-U40</f>
        <v>-1334.27165</v>
      </c>
      <c r="AF40" s="224">
        <f>X40-I40</f>
        <v>-4</v>
      </c>
      <c r="AG40" s="232"/>
      <c r="AH40" s="7"/>
      <c r="AI40" s="118">
        <f>AA40*0.03</f>
        <v>-252.18318</v>
      </c>
      <c r="AJ40" s="234">
        <f t="shared" si="8"/>
        <v>-126.09159</v>
      </c>
      <c r="AK40" s="235">
        <f t="shared" si="11"/>
        <v>-200</v>
      </c>
    </row>
    <row r="41" s="1" customFormat="1" customHeight="1" spans="1:37">
      <c r="A41" s="14">
        <v>38</v>
      </c>
      <c r="B41" s="14">
        <v>754</v>
      </c>
      <c r="C41" s="15" t="s">
        <v>83</v>
      </c>
      <c r="D41" s="15" t="s">
        <v>48</v>
      </c>
      <c r="E41" s="15" t="s">
        <v>66</v>
      </c>
      <c r="F41" s="15"/>
      <c r="G41" s="15"/>
      <c r="H41" s="15">
        <v>3</v>
      </c>
      <c r="I41" s="106">
        <v>4</v>
      </c>
      <c r="J41" s="16">
        <v>9</v>
      </c>
      <c r="K41" s="16">
        <v>3</v>
      </c>
      <c r="L41" s="107">
        <v>7790.758</v>
      </c>
      <c r="M41" s="107">
        <f>L41*4</f>
        <v>31163.032</v>
      </c>
      <c r="N41" s="108">
        <v>0.221519138445835</v>
      </c>
      <c r="O41" s="107">
        <v>1725.802</v>
      </c>
      <c r="P41" s="107">
        <f>O41*4</f>
        <v>6903.208</v>
      </c>
      <c r="Q41" s="109">
        <v>9738.4475</v>
      </c>
      <c r="R41" s="109">
        <f>Q41*4</f>
        <v>38953.79</v>
      </c>
      <c r="S41" s="110">
        <v>0.201071217973912</v>
      </c>
      <c r="T41" s="109">
        <v>1958.1215</v>
      </c>
      <c r="U41" s="109">
        <f>T41*4</f>
        <v>7832.486</v>
      </c>
      <c r="V41" s="214">
        <v>27139.4</v>
      </c>
      <c r="W41" s="214">
        <v>6959.83</v>
      </c>
      <c r="X41" s="214">
        <v>0</v>
      </c>
      <c r="Y41" s="221"/>
      <c r="Z41" s="221"/>
      <c r="AA41" s="118">
        <f t="shared" si="6"/>
        <v>-4023.632</v>
      </c>
      <c r="AB41" s="118">
        <f t="shared" si="7"/>
        <v>56.6220000000003</v>
      </c>
      <c r="AC41" s="120">
        <f t="shared" si="10"/>
        <v>0.870884450524583</v>
      </c>
      <c r="AD41" s="118">
        <f t="shared" si="12"/>
        <v>-11814.39</v>
      </c>
      <c r="AE41" s="118">
        <f t="shared" si="13"/>
        <v>-872.656</v>
      </c>
      <c r="AF41" s="224">
        <f>X41-I41</f>
        <v>-4</v>
      </c>
      <c r="AG41" s="232"/>
      <c r="AH41" s="7"/>
      <c r="AI41" s="118">
        <f>AA41*0.03</f>
        <v>-120.70896</v>
      </c>
      <c r="AJ41" s="234">
        <f t="shared" si="8"/>
        <v>-60.35448</v>
      </c>
      <c r="AK41" s="235">
        <f t="shared" si="11"/>
        <v>-200</v>
      </c>
    </row>
    <row r="42" s="1" customFormat="1" customHeight="1" spans="1:37">
      <c r="A42" s="14">
        <v>39</v>
      </c>
      <c r="B42" s="14">
        <v>359</v>
      </c>
      <c r="C42" s="15" t="s">
        <v>84</v>
      </c>
      <c r="D42" s="15" t="s">
        <v>37</v>
      </c>
      <c r="E42" s="15" t="s">
        <v>38</v>
      </c>
      <c r="F42" s="15"/>
      <c r="G42" s="15"/>
      <c r="H42" s="15">
        <v>4</v>
      </c>
      <c r="I42" s="106">
        <v>6</v>
      </c>
      <c r="J42" s="16">
        <v>12</v>
      </c>
      <c r="K42" s="16">
        <v>8</v>
      </c>
      <c r="L42" s="107">
        <v>15289.1166</v>
      </c>
      <c r="M42" s="107">
        <f>L42*4</f>
        <v>61156.4664</v>
      </c>
      <c r="N42" s="108">
        <v>0.218133749140222</v>
      </c>
      <c r="O42" s="107">
        <v>3335.072325</v>
      </c>
      <c r="P42" s="107">
        <f>O42*4</f>
        <v>13340.2893</v>
      </c>
      <c r="Q42" s="109">
        <v>19111.39575</v>
      </c>
      <c r="R42" s="109">
        <f>Q42*4</f>
        <v>76445.583</v>
      </c>
      <c r="S42" s="110">
        <v>0.197998326142663</v>
      </c>
      <c r="T42" s="109">
        <v>3784.02436875</v>
      </c>
      <c r="U42" s="109">
        <f>T42*4</f>
        <v>15136.097475</v>
      </c>
      <c r="V42" s="214">
        <v>52749.46</v>
      </c>
      <c r="W42" s="214">
        <v>14629.83</v>
      </c>
      <c r="X42" s="214">
        <v>5</v>
      </c>
      <c r="Y42" s="221"/>
      <c r="Z42" s="221"/>
      <c r="AA42" s="118">
        <f t="shared" si="6"/>
        <v>-8407.0064</v>
      </c>
      <c r="AB42" s="118">
        <f t="shared" si="7"/>
        <v>1289.5407</v>
      </c>
      <c r="AC42" s="120">
        <f t="shared" si="10"/>
        <v>0.862532829398397</v>
      </c>
      <c r="AD42" s="118">
        <f t="shared" si="12"/>
        <v>-23696.123</v>
      </c>
      <c r="AE42" s="118">
        <f t="shared" si="13"/>
        <v>-506.267475000001</v>
      </c>
      <c r="AF42" s="224">
        <f>X42-I42</f>
        <v>-1</v>
      </c>
      <c r="AG42" s="232"/>
      <c r="AH42" s="7"/>
      <c r="AI42" s="118">
        <f>AA42*0.03</f>
        <v>-252.210192</v>
      </c>
      <c r="AJ42" s="234">
        <f t="shared" si="8"/>
        <v>-126.105096</v>
      </c>
      <c r="AK42" s="235">
        <f t="shared" si="11"/>
        <v>-50</v>
      </c>
    </row>
    <row r="43" s="1" customFormat="1" customHeight="1" spans="1:37">
      <c r="A43" s="14">
        <v>40</v>
      </c>
      <c r="B43" s="14">
        <v>704</v>
      </c>
      <c r="C43" s="15" t="s">
        <v>85</v>
      </c>
      <c r="D43" s="15" t="s">
        <v>48</v>
      </c>
      <c r="E43" s="15" t="s">
        <v>38</v>
      </c>
      <c r="F43" s="15"/>
      <c r="G43" s="15"/>
      <c r="H43" s="15">
        <v>3</v>
      </c>
      <c r="I43" s="106">
        <v>5</v>
      </c>
      <c r="J43" s="16">
        <v>9</v>
      </c>
      <c r="K43" s="16">
        <v>8</v>
      </c>
      <c r="L43" s="107">
        <v>10229.7261</v>
      </c>
      <c r="M43" s="107">
        <f>L43*4</f>
        <v>40918.9044</v>
      </c>
      <c r="N43" s="108">
        <v>0.212455271896283</v>
      </c>
      <c r="O43" s="107">
        <v>2173.35924</v>
      </c>
      <c r="P43" s="107">
        <f>O43*4</f>
        <v>8693.43696</v>
      </c>
      <c r="Q43" s="109">
        <v>12787.157625</v>
      </c>
      <c r="R43" s="109">
        <f>Q43*4</f>
        <v>51148.6305</v>
      </c>
      <c r="S43" s="110">
        <v>0.192844016028934</v>
      </c>
      <c r="T43" s="109">
        <v>2465.92683</v>
      </c>
      <c r="U43" s="109">
        <f>T43*4</f>
        <v>9863.70732</v>
      </c>
      <c r="V43" s="214">
        <v>34934.31</v>
      </c>
      <c r="W43" s="214">
        <v>6631.26</v>
      </c>
      <c r="X43" s="214">
        <v>0</v>
      </c>
      <c r="Y43" s="221">
        <v>9</v>
      </c>
      <c r="Z43" s="221">
        <v>1.8</v>
      </c>
      <c r="AA43" s="118">
        <f t="shared" si="6"/>
        <v>-5993.5944</v>
      </c>
      <c r="AB43" s="118">
        <f t="shared" si="7"/>
        <v>-2063.97696</v>
      </c>
      <c r="AC43" s="120">
        <f t="shared" si="10"/>
        <v>0.85374499909631</v>
      </c>
      <c r="AD43" s="118">
        <f t="shared" si="12"/>
        <v>-16223.3205</v>
      </c>
      <c r="AE43" s="118">
        <f t="shared" si="13"/>
        <v>-3241.44732</v>
      </c>
      <c r="AF43" s="224">
        <f>X43-I43</f>
        <v>-5</v>
      </c>
      <c r="AG43" s="232"/>
      <c r="AH43" s="7"/>
      <c r="AI43" s="118">
        <f>AA43*0.03</f>
        <v>-179.807832</v>
      </c>
      <c r="AJ43" s="234">
        <f t="shared" si="8"/>
        <v>-89.903916</v>
      </c>
      <c r="AK43" s="235">
        <f t="shared" si="11"/>
        <v>-250</v>
      </c>
    </row>
    <row r="44" s="1" customFormat="1" customHeight="1" spans="1:37">
      <c r="A44" s="14">
        <v>41</v>
      </c>
      <c r="B44" s="14">
        <v>737</v>
      </c>
      <c r="C44" s="15" t="s">
        <v>86</v>
      </c>
      <c r="D44" s="15" t="s">
        <v>40</v>
      </c>
      <c r="E44" s="15" t="s">
        <v>38</v>
      </c>
      <c r="F44" s="15"/>
      <c r="G44" s="15"/>
      <c r="H44" s="15">
        <v>4</v>
      </c>
      <c r="I44" s="106">
        <v>5</v>
      </c>
      <c r="J44" s="16">
        <v>12</v>
      </c>
      <c r="K44" s="16">
        <v>8</v>
      </c>
      <c r="L44" s="107">
        <v>11157.626</v>
      </c>
      <c r="M44" s="107">
        <f>L44*4</f>
        <v>44630.504</v>
      </c>
      <c r="N44" s="108">
        <v>0.216046200150462</v>
      </c>
      <c r="O44" s="107">
        <v>2410.5627</v>
      </c>
      <c r="P44" s="107">
        <f>O44*4</f>
        <v>9642.2508</v>
      </c>
      <c r="Q44" s="109">
        <v>13947.0325</v>
      </c>
      <c r="R44" s="109">
        <f>Q44*4</f>
        <v>55788.13</v>
      </c>
      <c r="S44" s="110">
        <v>0.196103473982727</v>
      </c>
      <c r="T44" s="109">
        <v>2735.061525</v>
      </c>
      <c r="U44" s="109">
        <f>T44*4</f>
        <v>10940.2461</v>
      </c>
      <c r="V44" s="214">
        <v>37752.17</v>
      </c>
      <c r="W44" s="214">
        <v>7368.28</v>
      </c>
      <c r="X44" s="214">
        <v>5</v>
      </c>
      <c r="Y44" s="221"/>
      <c r="Z44" s="221"/>
      <c r="AA44" s="118">
        <f t="shared" si="6"/>
        <v>-6878.334</v>
      </c>
      <c r="AB44" s="118">
        <f t="shared" si="7"/>
        <v>-2273.9708</v>
      </c>
      <c r="AC44" s="120">
        <f t="shared" si="10"/>
        <v>0.84588267253267</v>
      </c>
      <c r="AD44" s="118">
        <f t="shared" si="12"/>
        <v>-18035.96</v>
      </c>
      <c r="AE44" s="118">
        <f t="shared" si="13"/>
        <v>-3571.9661</v>
      </c>
      <c r="AF44" s="224">
        <f>X44-I44</f>
        <v>0</v>
      </c>
      <c r="AG44" s="232"/>
      <c r="AH44" s="7"/>
      <c r="AI44" s="118">
        <f>AA44*0.03</f>
        <v>-206.35002</v>
      </c>
      <c r="AJ44" s="234">
        <f t="shared" si="8"/>
        <v>-103.17501</v>
      </c>
      <c r="AK44" s="235"/>
    </row>
    <row r="45" s="1" customFormat="1" customHeight="1" spans="1:37">
      <c r="A45" s="14">
        <v>42</v>
      </c>
      <c r="B45" s="14">
        <v>307</v>
      </c>
      <c r="C45" s="15" t="s">
        <v>87</v>
      </c>
      <c r="D45" s="15" t="s">
        <v>88</v>
      </c>
      <c r="E45" s="15" t="s">
        <v>89</v>
      </c>
      <c r="F45" s="15" t="s">
        <v>41</v>
      </c>
      <c r="G45" s="15" t="s">
        <v>42</v>
      </c>
      <c r="H45" s="15">
        <v>27</v>
      </c>
      <c r="I45" s="106">
        <v>30</v>
      </c>
      <c r="J45" s="16">
        <v>66</v>
      </c>
      <c r="K45" s="16">
        <v>30</v>
      </c>
      <c r="L45" s="107">
        <v>119329.666</v>
      </c>
      <c r="M45" s="107">
        <f>L45*4</f>
        <v>477318.664</v>
      </c>
      <c r="N45" s="108">
        <v>0.188637336837933</v>
      </c>
      <c r="O45" s="107">
        <v>22510.0304</v>
      </c>
      <c r="P45" s="107">
        <f>O45*4</f>
        <v>90040.1216</v>
      </c>
      <c r="Q45" s="109">
        <v>149162.0825</v>
      </c>
      <c r="R45" s="109">
        <f>Q45*4</f>
        <v>596648.33</v>
      </c>
      <c r="S45" s="110">
        <v>0.171224659591354</v>
      </c>
      <c r="T45" s="109">
        <v>25540.2268</v>
      </c>
      <c r="U45" s="109">
        <f>T45*4</f>
        <v>102160.9072</v>
      </c>
      <c r="V45" s="214">
        <v>400943.98</v>
      </c>
      <c r="W45" s="214">
        <v>76619.12</v>
      </c>
      <c r="X45" s="214">
        <v>70</v>
      </c>
      <c r="Y45" s="221"/>
      <c r="Z45" s="221"/>
      <c r="AA45" s="118">
        <f t="shared" si="6"/>
        <v>-76374.684</v>
      </c>
      <c r="AB45" s="118">
        <f t="shared" si="7"/>
        <v>-13421.0016</v>
      </c>
      <c r="AC45" s="120">
        <f t="shared" si="10"/>
        <v>0.839992253058012</v>
      </c>
      <c r="AD45" s="118">
        <f t="shared" si="12"/>
        <v>-195704.35</v>
      </c>
      <c r="AE45" s="118">
        <f t="shared" si="13"/>
        <v>-25541.7872</v>
      </c>
      <c r="AF45" s="224">
        <f>X45-I45</f>
        <v>40</v>
      </c>
      <c r="AG45" s="232"/>
      <c r="AH45" s="7"/>
      <c r="AI45" s="118">
        <f>AA45*0.03</f>
        <v>-2291.24052</v>
      </c>
      <c r="AJ45" s="234">
        <f t="shared" si="8"/>
        <v>-1145.62026</v>
      </c>
      <c r="AK45" s="235"/>
    </row>
    <row r="46" s="1" customFormat="1" customHeight="1" spans="1:37">
      <c r="A46" s="14">
        <v>43</v>
      </c>
      <c r="B46" s="14">
        <v>723</v>
      </c>
      <c r="C46" s="15" t="s">
        <v>90</v>
      </c>
      <c r="D46" s="15" t="s">
        <v>62</v>
      </c>
      <c r="E46" s="15" t="s">
        <v>66</v>
      </c>
      <c r="F46" s="15" t="s">
        <v>41</v>
      </c>
      <c r="G46" s="15"/>
      <c r="H46" s="15">
        <v>3</v>
      </c>
      <c r="I46" s="106">
        <v>4</v>
      </c>
      <c r="J46" s="16">
        <v>9</v>
      </c>
      <c r="K46" s="16">
        <v>3</v>
      </c>
      <c r="L46" s="107">
        <v>9676.608</v>
      </c>
      <c r="M46" s="107">
        <f>L46*4</f>
        <v>38706.432</v>
      </c>
      <c r="N46" s="108">
        <v>0.210869697315423</v>
      </c>
      <c r="O46" s="107">
        <v>2040.5034</v>
      </c>
      <c r="P46" s="107">
        <f>O46*4</f>
        <v>8162.0136</v>
      </c>
      <c r="Q46" s="109">
        <v>12095.76</v>
      </c>
      <c r="R46" s="109">
        <f>Q46*4</f>
        <v>48383.04</v>
      </c>
      <c r="S46" s="110">
        <v>0.191404802178615</v>
      </c>
      <c r="T46" s="109">
        <v>2315.18655</v>
      </c>
      <c r="U46" s="109">
        <f>T46*4</f>
        <v>9260.7462</v>
      </c>
      <c r="V46" s="214">
        <v>32275.93</v>
      </c>
      <c r="W46" s="214">
        <v>7504.67</v>
      </c>
      <c r="X46" s="214">
        <v>6</v>
      </c>
      <c r="Y46" s="221"/>
      <c r="Z46" s="221"/>
      <c r="AA46" s="118">
        <f t="shared" si="6"/>
        <v>-6430.502</v>
      </c>
      <c r="AB46" s="118">
        <f t="shared" si="7"/>
        <v>-657.3436</v>
      </c>
      <c r="AC46" s="120">
        <f t="shared" si="10"/>
        <v>0.833864769555613</v>
      </c>
      <c r="AD46" s="118">
        <f t="shared" si="12"/>
        <v>-16107.11</v>
      </c>
      <c r="AE46" s="118">
        <f t="shared" si="13"/>
        <v>-1756.0762</v>
      </c>
      <c r="AF46" s="224">
        <f>X46-I46</f>
        <v>2</v>
      </c>
      <c r="AG46" s="232"/>
      <c r="AH46" s="7"/>
      <c r="AI46" s="118">
        <f>AA46*0.03</f>
        <v>-192.91506</v>
      </c>
      <c r="AJ46" s="234">
        <f t="shared" si="8"/>
        <v>-96.45753</v>
      </c>
      <c r="AK46" s="235"/>
    </row>
    <row r="47" s="1" customFormat="1" customHeight="1" spans="1:37">
      <c r="A47" s="14">
        <v>44</v>
      </c>
      <c r="B47" s="14">
        <v>724</v>
      </c>
      <c r="C47" s="15" t="s">
        <v>91</v>
      </c>
      <c r="D47" s="15" t="s">
        <v>40</v>
      </c>
      <c r="E47" s="15" t="s">
        <v>38</v>
      </c>
      <c r="F47" s="15"/>
      <c r="G47" s="15" t="s">
        <v>42</v>
      </c>
      <c r="H47" s="15">
        <v>4</v>
      </c>
      <c r="I47" s="106">
        <v>8</v>
      </c>
      <c r="J47" s="16">
        <v>12</v>
      </c>
      <c r="K47" s="16">
        <v>8</v>
      </c>
      <c r="L47" s="107">
        <v>14584.9225</v>
      </c>
      <c r="M47" s="107">
        <f>L47*4</f>
        <v>58339.69</v>
      </c>
      <c r="N47" s="108">
        <v>0.205671819990816</v>
      </c>
      <c r="O47" s="107">
        <v>2999.707555</v>
      </c>
      <c r="P47" s="107">
        <f>O47*4</f>
        <v>11998.83022</v>
      </c>
      <c r="Q47" s="109">
        <v>18231.153125</v>
      </c>
      <c r="R47" s="109">
        <f>Q47*4</f>
        <v>72924.6125</v>
      </c>
      <c r="S47" s="110">
        <v>0.186686728914741</v>
      </c>
      <c r="T47" s="109">
        <v>3403.51434125</v>
      </c>
      <c r="U47" s="109">
        <f>T47*4</f>
        <v>13614.057365</v>
      </c>
      <c r="V47" s="214">
        <v>48132.9</v>
      </c>
      <c r="W47" s="214">
        <v>12263.36</v>
      </c>
      <c r="X47" s="214">
        <v>7</v>
      </c>
      <c r="Y47" s="221"/>
      <c r="Z47" s="221"/>
      <c r="AA47" s="118">
        <f t="shared" si="6"/>
        <v>-10206.79</v>
      </c>
      <c r="AB47" s="118">
        <f t="shared" si="7"/>
        <v>264.529780000001</v>
      </c>
      <c r="AC47" s="120">
        <f t="shared" si="10"/>
        <v>0.82504552218224</v>
      </c>
      <c r="AD47" s="118">
        <f t="shared" si="12"/>
        <v>-24791.7125</v>
      </c>
      <c r="AE47" s="118">
        <f t="shared" si="13"/>
        <v>-1350.697365</v>
      </c>
      <c r="AF47" s="224">
        <f>X47-I47</f>
        <v>-1</v>
      </c>
      <c r="AG47" s="232"/>
      <c r="AH47" s="237"/>
      <c r="AI47" s="118">
        <f>AA47*0.03</f>
        <v>-306.2037</v>
      </c>
      <c r="AJ47" s="234">
        <f t="shared" si="8"/>
        <v>-153.10185</v>
      </c>
      <c r="AK47" s="235">
        <f t="shared" ref="AK47:AK65" si="14">AF47*50</f>
        <v>-50</v>
      </c>
    </row>
    <row r="48" s="1" customFormat="1" customHeight="1" spans="1:37">
      <c r="A48" s="14">
        <v>45</v>
      </c>
      <c r="B48" s="14">
        <v>730</v>
      </c>
      <c r="C48" s="15" t="s">
        <v>92</v>
      </c>
      <c r="D48" s="15" t="s">
        <v>37</v>
      </c>
      <c r="E48" s="15" t="s">
        <v>45</v>
      </c>
      <c r="F48" s="15"/>
      <c r="G48" s="15" t="s">
        <v>42</v>
      </c>
      <c r="H48" s="15">
        <v>4</v>
      </c>
      <c r="I48" s="106">
        <v>6</v>
      </c>
      <c r="J48" s="16">
        <v>12</v>
      </c>
      <c r="K48" s="16">
        <v>10</v>
      </c>
      <c r="L48" s="107">
        <v>16177.9148</v>
      </c>
      <c r="M48" s="107">
        <f>L48*4</f>
        <v>64711.6592</v>
      </c>
      <c r="N48" s="108">
        <v>0.191443795030989</v>
      </c>
      <c r="O48" s="107">
        <v>3097.161405</v>
      </c>
      <c r="P48" s="107">
        <f>O48*4</f>
        <v>12388.64562</v>
      </c>
      <c r="Q48" s="109">
        <v>20222.3935</v>
      </c>
      <c r="R48" s="109">
        <f>Q48*4</f>
        <v>80889.574</v>
      </c>
      <c r="S48" s="110">
        <v>0.173772060105051</v>
      </c>
      <c r="T48" s="109">
        <v>3514.08697875</v>
      </c>
      <c r="U48" s="109">
        <f>T48*4</f>
        <v>14056.347915</v>
      </c>
      <c r="V48" s="214">
        <v>53237.53</v>
      </c>
      <c r="W48" s="214">
        <v>13750.47</v>
      </c>
      <c r="X48" s="214">
        <v>3</v>
      </c>
      <c r="Y48" s="221"/>
      <c r="Z48" s="221"/>
      <c r="AA48" s="118">
        <f t="shared" si="6"/>
        <v>-11474.1292</v>
      </c>
      <c r="AB48" s="118">
        <f t="shared" si="7"/>
        <v>1361.82438</v>
      </c>
      <c r="AC48" s="120">
        <f t="shared" si="10"/>
        <v>0.822688378850901</v>
      </c>
      <c r="AD48" s="118">
        <f t="shared" si="12"/>
        <v>-27652.044</v>
      </c>
      <c r="AE48" s="118">
        <f t="shared" si="13"/>
        <v>-305.877915000001</v>
      </c>
      <c r="AF48" s="224">
        <f>X48-I48</f>
        <v>-3</v>
      </c>
      <c r="AG48" s="232"/>
      <c r="AH48" s="7"/>
      <c r="AI48" s="118">
        <f>AA48*0.03</f>
        <v>-344.223876</v>
      </c>
      <c r="AJ48" s="234">
        <f t="shared" si="8"/>
        <v>-172.111938</v>
      </c>
      <c r="AK48" s="235">
        <f t="shared" si="14"/>
        <v>-150</v>
      </c>
    </row>
    <row r="49" s="1" customFormat="1" customHeight="1" spans="1:37">
      <c r="A49" s="14">
        <v>46</v>
      </c>
      <c r="B49" s="14">
        <v>515</v>
      </c>
      <c r="C49" s="15" t="s">
        <v>93</v>
      </c>
      <c r="D49" s="15" t="s">
        <v>62</v>
      </c>
      <c r="E49" s="15" t="s">
        <v>38</v>
      </c>
      <c r="F49" s="15" t="s">
        <v>41</v>
      </c>
      <c r="G49" s="15"/>
      <c r="H49" s="15">
        <v>4</v>
      </c>
      <c r="I49" s="106">
        <v>6</v>
      </c>
      <c r="J49" s="16">
        <v>12</v>
      </c>
      <c r="K49" s="16">
        <v>8</v>
      </c>
      <c r="L49" s="107">
        <v>11213.5694</v>
      </c>
      <c r="M49" s="107">
        <f>L49*4</f>
        <v>44854.2776</v>
      </c>
      <c r="N49" s="108">
        <v>0.22016813754236</v>
      </c>
      <c r="O49" s="107">
        <v>2468.87069</v>
      </c>
      <c r="P49" s="107">
        <f>O49*4</f>
        <v>9875.48276</v>
      </c>
      <c r="Q49" s="109">
        <v>14016.96175</v>
      </c>
      <c r="R49" s="109">
        <f>Q49*4</f>
        <v>56067.847</v>
      </c>
      <c r="S49" s="110">
        <v>0.199844924846142</v>
      </c>
      <c r="T49" s="109">
        <v>2801.2186675</v>
      </c>
      <c r="U49" s="109">
        <f>T49*4</f>
        <v>11204.87467</v>
      </c>
      <c r="V49" s="214">
        <v>36767.84</v>
      </c>
      <c r="W49" s="214">
        <v>11355.89</v>
      </c>
      <c r="X49" s="214">
        <v>0</v>
      </c>
      <c r="Y49" s="221">
        <v>67.5</v>
      </c>
      <c r="Z49" s="221">
        <v>7.5</v>
      </c>
      <c r="AA49" s="118">
        <f t="shared" si="6"/>
        <v>-8153.9376</v>
      </c>
      <c r="AB49" s="118">
        <f t="shared" si="7"/>
        <v>1472.90724</v>
      </c>
      <c r="AC49" s="120">
        <f t="shared" si="10"/>
        <v>0.819717582521048</v>
      </c>
      <c r="AD49" s="118">
        <f t="shared" si="12"/>
        <v>-19367.507</v>
      </c>
      <c r="AE49" s="118">
        <f t="shared" si="13"/>
        <v>83.5153300000002</v>
      </c>
      <c r="AF49" s="224">
        <f>X49-I49</f>
        <v>-6</v>
      </c>
      <c r="AG49" s="232"/>
      <c r="AH49" s="7"/>
      <c r="AI49" s="118">
        <f>AA49*0.03</f>
        <v>-244.618128</v>
      </c>
      <c r="AJ49" s="234">
        <f t="shared" si="8"/>
        <v>-122.309064</v>
      </c>
      <c r="AK49" s="235">
        <f t="shared" si="14"/>
        <v>-300</v>
      </c>
    </row>
    <row r="50" s="1" customFormat="1" customHeight="1" spans="1:37">
      <c r="A50" s="14">
        <v>47</v>
      </c>
      <c r="B50" s="14">
        <v>744</v>
      </c>
      <c r="C50" s="15" t="s">
        <v>94</v>
      </c>
      <c r="D50" s="15" t="s">
        <v>62</v>
      </c>
      <c r="E50" s="15" t="s">
        <v>38</v>
      </c>
      <c r="F50" s="15" t="s">
        <v>41</v>
      </c>
      <c r="G50" s="15" t="s">
        <v>42</v>
      </c>
      <c r="H50" s="15">
        <v>4</v>
      </c>
      <c r="I50" s="106">
        <v>6</v>
      </c>
      <c r="J50" s="16">
        <v>12</v>
      </c>
      <c r="K50" s="16">
        <v>8</v>
      </c>
      <c r="L50" s="107">
        <v>12914.7883</v>
      </c>
      <c r="M50" s="107">
        <f>L50*4</f>
        <v>51659.1532</v>
      </c>
      <c r="N50" s="108">
        <v>0.1787044170906</v>
      </c>
      <c r="O50" s="107">
        <v>2307.929715</v>
      </c>
      <c r="P50" s="107">
        <f>O50*4</f>
        <v>9231.71886</v>
      </c>
      <c r="Q50" s="109">
        <v>16143.485375</v>
      </c>
      <c r="R50" s="109">
        <f>Q50*4</f>
        <v>64573.9415</v>
      </c>
      <c r="S50" s="110">
        <v>0.162208624743775</v>
      </c>
      <c r="T50" s="109">
        <v>2618.61256125</v>
      </c>
      <c r="U50" s="109">
        <f>T50*4</f>
        <v>10474.450245</v>
      </c>
      <c r="V50" s="214">
        <v>42273.23</v>
      </c>
      <c r="W50" s="214">
        <v>8595.25</v>
      </c>
      <c r="X50" s="214">
        <v>0</v>
      </c>
      <c r="Y50" s="221"/>
      <c r="Z50" s="221"/>
      <c r="AA50" s="118">
        <f t="shared" si="6"/>
        <v>-9385.9232</v>
      </c>
      <c r="AB50" s="118">
        <f t="shared" si="7"/>
        <v>-636.468860000001</v>
      </c>
      <c r="AC50" s="120">
        <f t="shared" si="10"/>
        <v>0.818310548690914</v>
      </c>
      <c r="AD50" s="118">
        <f t="shared" si="12"/>
        <v>-22300.7115</v>
      </c>
      <c r="AE50" s="118">
        <f t="shared" si="13"/>
        <v>-1879.200245</v>
      </c>
      <c r="AF50" s="224">
        <f>X50-I50</f>
        <v>-6</v>
      </c>
      <c r="AG50" s="232"/>
      <c r="AH50" s="7"/>
      <c r="AI50" s="118">
        <f>AA50*0.03</f>
        <v>-281.577696</v>
      </c>
      <c r="AJ50" s="234">
        <f t="shared" si="8"/>
        <v>-140.788848</v>
      </c>
      <c r="AK50" s="235">
        <f t="shared" si="14"/>
        <v>-300</v>
      </c>
    </row>
    <row r="51" s="1" customFormat="1" customHeight="1" spans="1:37">
      <c r="A51" s="14">
        <v>48</v>
      </c>
      <c r="B51" s="14">
        <v>572</v>
      </c>
      <c r="C51" s="15" t="s">
        <v>95</v>
      </c>
      <c r="D51" s="15" t="s">
        <v>62</v>
      </c>
      <c r="E51" s="15" t="s">
        <v>38</v>
      </c>
      <c r="F51" s="15" t="s">
        <v>41</v>
      </c>
      <c r="G51" s="15" t="s">
        <v>42</v>
      </c>
      <c r="H51" s="15">
        <v>3</v>
      </c>
      <c r="I51" s="106">
        <v>5</v>
      </c>
      <c r="J51" s="16">
        <v>9</v>
      </c>
      <c r="K51" s="16">
        <v>8</v>
      </c>
      <c r="L51" s="107">
        <v>12376.573</v>
      </c>
      <c r="M51" s="107">
        <f>L51*4</f>
        <v>49506.292</v>
      </c>
      <c r="N51" s="108">
        <v>0.185362909425735</v>
      </c>
      <c r="O51" s="107">
        <v>2294.15758</v>
      </c>
      <c r="P51" s="107">
        <f>O51*4</f>
        <v>9176.63032</v>
      </c>
      <c r="Q51" s="109">
        <v>15470.71625</v>
      </c>
      <c r="R51" s="109">
        <f>Q51*4</f>
        <v>61882.865</v>
      </c>
      <c r="S51" s="110">
        <v>0.168252487017206</v>
      </c>
      <c r="T51" s="109">
        <v>2602.986485</v>
      </c>
      <c r="U51" s="109">
        <f>T51*4</f>
        <v>10411.94594</v>
      </c>
      <c r="V51" s="214">
        <v>39459.78</v>
      </c>
      <c r="W51" s="214">
        <v>10522.1</v>
      </c>
      <c r="X51" s="214">
        <v>1</v>
      </c>
      <c r="Y51" s="221"/>
      <c r="Z51" s="221"/>
      <c r="AA51" s="118">
        <f t="shared" si="6"/>
        <v>-10046.512</v>
      </c>
      <c r="AB51" s="118">
        <f t="shared" si="7"/>
        <v>1345.46968</v>
      </c>
      <c r="AC51" s="120">
        <f t="shared" si="10"/>
        <v>0.797065956787877</v>
      </c>
      <c r="AD51" s="118">
        <f t="shared" si="12"/>
        <v>-22423.085</v>
      </c>
      <c r="AE51" s="118">
        <f t="shared" si="13"/>
        <v>110.154060000001</v>
      </c>
      <c r="AF51" s="224">
        <f>X51-I51</f>
        <v>-4</v>
      </c>
      <c r="AG51" s="232"/>
      <c r="AH51" s="7"/>
      <c r="AI51" s="118">
        <f>AA51*0.03</f>
        <v>-301.39536</v>
      </c>
      <c r="AJ51" s="234">
        <f t="shared" si="8"/>
        <v>-150.69768</v>
      </c>
      <c r="AK51" s="235">
        <f t="shared" si="14"/>
        <v>-200</v>
      </c>
    </row>
    <row r="52" s="1" customFormat="1" customHeight="1" spans="1:37">
      <c r="A52" s="14">
        <v>49</v>
      </c>
      <c r="B52" s="14">
        <v>746</v>
      </c>
      <c r="C52" s="15" t="s">
        <v>96</v>
      </c>
      <c r="D52" s="15" t="s">
        <v>55</v>
      </c>
      <c r="E52" s="15" t="s">
        <v>38</v>
      </c>
      <c r="F52" s="15" t="s">
        <v>41</v>
      </c>
      <c r="G52" s="15" t="s">
        <v>42</v>
      </c>
      <c r="H52" s="15">
        <v>4</v>
      </c>
      <c r="I52" s="106">
        <v>5</v>
      </c>
      <c r="J52" s="16">
        <v>12</v>
      </c>
      <c r="K52" s="16">
        <v>8</v>
      </c>
      <c r="L52" s="107">
        <v>13061.1118</v>
      </c>
      <c r="M52" s="107">
        <f>L52*4</f>
        <v>52244.4472</v>
      </c>
      <c r="N52" s="108">
        <v>0.206511538320957</v>
      </c>
      <c r="O52" s="107">
        <v>2697.27029</v>
      </c>
      <c r="P52" s="107">
        <f>O52*4</f>
        <v>10789.08116</v>
      </c>
      <c r="Q52" s="109">
        <v>16326.38975</v>
      </c>
      <c r="R52" s="109">
        <f>Q52*4</f>
        <v>65305.559</v>
      </c>
      <c r="S52" s="110">
        <v>0.187448934783638</v>
      </c>
      <c r="T52" s="109">
        <v>3060.3643675</v>
      </c>
      <c r="U52" s="109">
        <f>T52*4</f>
        <v>12241.45747</v>
      </c>
      <c r="V52" s="214">
        <v>41561.44</v>
      </c>
      <c r="W52" s="214">
        <v>9923.61</v>
      </c>
      <c r="X52" s="214">
        <v>0</v>
      </c>
      <c r="Y52" s="221">
        <v>1182</v>
      </c>
      <c r="Z52" s="221">
        <v>171.1</v>
      </c>
      <c r="AA52" s="118">
        <f t="shared" si="6"/>
        <v>-11865.0072</v>
      </c>
      <c r="AB52" s="118">
        <f t="shared" si="7"/>
        <v>-1036.57116</v>
      </c>
      <c r="AC52" s="120">
        <f t="shared" si="10"/>
        <v>0.795518801087056</v>
      </c>
      <c r="AD52" s="118">
        <f t="shared" si="12"/>
        <v>-24926.119</v>
      </c>
      <c r="AE52" s="118">
        <f t="shared" si="13"/>
        <v>-3499.84747</v>
      </c>
      <c r="AF52" s="224">
        <f>X52-I52</f>
        <v>-5</v>
      </c>
      <c r="AG52" s="232"/>
      <c r="AH52" s="7"/>
      <c r="AI52" s="118">
        <f>AA52*0.03</f>
        <v>-355.950216</v>
      </c>
      <c r="AJ52" s="234">
        <f t="shared" si="8"/>
        <v>-177.975108</v>
      </c>
      <c r="AK52" s="235">
        <f t="shared" si="14"/>
        <v>-250</v>
      </c>
    </row>
    <row r="53" s="1" customFormat="1" customHeight="1" spans="1:37">
      <c r="A53" s="14">
        <v>50</v>
      </c>
      <c r="B53" s="14">
        <v>539</v>
      </c>
      <c r="C53" s="15" t="s">
        <v>97</v>
      </c>
      <c r="D53" s="15" t="s">
        <v>55</v>
      </c>
      <c r="E53" s="15" t="s">
        <v>66</v>
      </c>
      <c r="F53" s="15"/>
      <c r="G53" s="15"/>
      <c r="H53" s="15">
        <v>2</v>
      </c>
      <c r="I53" s="106">
        <v>4</v>
      </c>
      <c r="J53" s="16">
        <v>6</v>
      </c>
      <c r="K53" s="16">
        <v>3</v>
      </c>
      <c r="L53" s="107">
        <v>9908.5784</v>
      </c>
      <c r="M53" s="107">
        <f>L53*4</f>
        <v>39634.3136</v>
      </c>
      <c r="N53" s="108">
        <v>0.205571951673713</v>
      </c>
      <c r="O53" s="107">
        <v>2036.9258</v>
      </c>
      <c r="P53" s="107">
        <f>O53*4</f>
        <v>8147.7032</v>
      </c>
      <c r="Q53" s="109">
        <v>12385.723</v>
      </c>
      <c r="R53" s="109">
        <f>Q53*4</f>
        <v>49542.892</v>
      </c>
      <c r="S53" s="110">
        <v>0.186596079211524</v>
      </c>
      <c r="T53" s="109">
        <v>2311.12735</v>
      </c>
      <c r="U53" s="109">
        <f>T53*4</f>
        <v>9244.5094</v>
      </c>
      <c r="V53" s="214">
        <v>31370.16</v>
      </c>
      <c r="W53" s="214">
        <v>7512.52</v>
      </c>
      <c r="X53" s="214">
        <v>0</v>
      </c>
      <c r="Y53" s="221"/>
      <c r="Z53" s="221"/>
      <c r="AA53" s="118">
        <f t="shared" si="6"/>
        <v>-8264.1536</v>
      </c>
      <c r="AB53" s="118">
        <f t="shared" si="7"/>
        <v>-635.183199999999</v>
      </c>
      <c r="AC53" s="120">
        <f t="shared" si="10"/>
        <v>0.791489927556106</v>
      </c>
      <c r="AD53" s="118">
        <f t="shared" si="12"/>
        <v>-18172.732</v>
      </c>
      <c r="AE53" s="118">
        <f t="shared" si="13"/>
        <v>-1731.9894</v>
      </c>
      <c r="AF53" s="224">
        <f>X53-I53</f>
        <v>-4</v>
      </c>
      <c r="AG53" s="232"/>
      <c r="AH53" s="7"/>
      <c r="AI53" s="118">
        <f>AA53*0.03</f>
        <v>-247.924608</v>
      </c>
      <c r="AJ53" s="234">
        <f t="shared" si="8"/>
        <v>-123.962304</v>
      </c>
      <c r="AK53" s="235">
        <f t="shared" si="14"/>
        <v>-200</v>
      </c>
    </row>
    <row r="54" s="1" customFormat="1" customHeight="1" spans="1:37">
      <c r="A54" s="14">
        <v>51</v>
      </c>
      <c r="B54" s="14">
        <v>748</v>
      </c>
      <c r="C54" s="15" t="s">
        <v>98</v>
      </c>
      <c r="D54" s="15" t="s">
        <v>55</v>
      </c>
      <c r="E54" s="15" t="s">
        <v>66</v>
      </c>
      <c r="F54" s="15" t="s">
        <v>41</v>
      </c>
      <c r="G54" s="15"/>
      <c r="H54" s="15">
        <v>3</v>
      </c>
      <c r="I54" s="106">
        <v>4</v>
      </c>
      <c r="J54" s="16">
        <v>9</v>
      </c>
      <c r="K54" s="16">
        <v>3</v>
      </c>
      <c r="L54" s="107">
        <v>10411.308</v>
      </c>
      <c r="M54" s="107">
        <f>L54*4</f>
        <v>41645.232</v>
      </c>
      <c r="N54" s="108">
        <v>0.207602085155871</v>
      </c>
      <c r="O54" s="107">
        <v>2161.40925</v>
      </c>
      <c r="P54" s="107">
        <f>O54*4</f>
        <v>8645.637</v>
      </c>
      <c r="Q54" s="109">
        <v>13014.135</v>
      </c>
      <c r="R54" s="109">
        <f>Q54*4</f>
        <v>52056.54</v>
      </c>
      <c r="S54" s="110">
        <v>0.188438815756867</v>
      </c>
      <c r="T54" s="109">
        <v>2452.3681875</v>
      </c>
      <c r="U54" s="109">
        <f>T54*4</f>
        <v>9809.47275</v>
      </c>
      <c r="V54" s="214">
        <v>32722.15</v>
      </c>
      <c r="W54" s="214">
        <v>7225.78</v>
      </c>
      <c r="X54" s="214">
        <v>0</v>
      </c>
      <c r="Y54" s="221">
        <v>170</v>
      </c>
      <c r="Z54" s="221">
        <v>22</v>
      </c>
      <c r="AA54" s="118">
        <f t="shared" si="6"/>
        <v>-9093.082</v>
      </c>
      <c r="AB54" s="118">
        <f t="shared" si="7"/>
        <v>-1441.857</v>
      </c>
      <c r="AC54" s="120">
        <f t="shared" si="10"/>
        <v>0.785735807642997</v>
      </c>
      <c r="AD54" s="118">
        <f t="shared" si="12"/>
        <v>-19504.39</v>
      </c>
      <c r="AE54" s="118">
        <f t="shared" si="13"/>
        <v>-2753.69275</v>
      </c>
      <c r="AF54" s="224">
        <f>X54-I54</f>
        <v>-4</v>
      </c>
      <c r="AG54" s="232"/>
      <c r="AH54" s="7"/>
      <c r="AI54" s="118">
        <f>AA54*0.03</f>
        <v>-272.79246</v>
      </c>
      <c r="AJ54" s="234">
        <f t="shared" si="8"/>
        <v>-136.39623</v>
      </c>
      <c r="AK54" s="235">
        <f t="shared" si="14"/>
        <v>-200</v>
      </c>
    </row>
    <row r="55" s="1" customFormat="1" customHeight="1" spans="1:37">
      <c r="A55" s="14">
        <v>52</v>
      </c>
      <c r="B55" s="14">
        <v>517</v>
      </c>
      <c r="C55" s="15" t="s">
        <v>99</v>
      </c>
      <c r="D55" s="15" t="s">
        <v>62</v>
      </c>
      <c r="E55" s="15" t="s">
        <v>45</v>
      </c>
      <c r="F55" s="15" t="s">
        <v>41</v>
      </c>
      <c r="G55" s="15"/>
      <c r="H55" s="15">
        <v>5</v>
      </c>
      <c r="I55" s="106">
        <v>6</v>
      </c>
      <c r="J55" s="16">
        <v>15</v>
      </c>
      <c r="K55" s="16">
        <v>10</v>
      </c>
      <c r="L55" s="107">
        <v>27710.04375</v>
      </c>
      <c r="M55" s="107">
        <f>L55*4</f>
        <v>110840.175</v>
      </c>
      <c r="N55" s="108">
        <v>0.153252740984936</v>
      </c>
      <c r="O55" s="107">
        <v>4246.6401575</v>
      </c>
      <c r="P55" s="107">
        <f>O55*4</f>
        <v>16986.56063</v>
      </c>
      <c r="Q55" s="109">
        <v>34637.5546875</v>
      </c>
      <c r="R55" s="109">
        <f>Q55*4</f>
        <v>138550.21875</v>
      </c>
      <c r="S55" s="110">
        <v>0.139106334124788</v>
      </c>
      <c r="T55" s="109">
        <v>4818.303255625</v>
      </c>
      <c r="U55" s="109">
        <f>T55*4</f>
        <v>19273.2130225</v>
      </c>
      <c r="V55" s="214">
        <v>86449.23</v>
      </c>
      <c r="W55" s="214">
        <v>18438.78</v>
      </c>
      <c r="X55" s="214">
        <v>0</v>
      </c>
      <c r="Y55" s="221"/>
      <c r="Z55" s="221"/>
      <c r="AA55" s="118">
        <f t="shared" ref="AA55:AA86" si="15">(V55-Y55)-M55</f>
        <v>-24390.945</v>
      </c>
      <c r="AB55" s="118">
        <f t="shared" ref="AB55:AB86" si="16">(W55-Z55)-P55</f>
        <v>1452.21937</v>
      </c>
      <c r="AC55" s="120">
        <f t="shared" si="10"/>
        <v>0.779944907160242</v>
      </c>
      <c r="AD55" s="118">
        <f t="shared" si="12"/>
        <v>-52100.98875</v>
      </c>
      <c r="AE55" s="118">
        <f t="shared" si="13"/>
        <v>-834.433022500001</v>
      </c>
      <c r="AF55" s="224">
        <f>X55-I55</f>
        <v>-6</v>
      </c>
      <c r="AG55" s="232"/>
      <c r="AH55" s="237"/>
      <c r="AI55" s="118">
        <f>AA55*0.03</f>
        <v>-731.72835</v>
      </c>
      <c r="AJ55" s="234">
        <f t="shared" ref="AJ55:AJ86" si="17">AI55/2</f>
        <v>-365.864175</v>
      </c>
      <c r="AK55" s="235">
        <f t="shared" si="14"/>
        <v>-300</v>
      </c>
    </row>
    <row r="56" s="1" customFormat="1" customHeight="1" spans="1:37">
      <c r="A56" s="14">
        <v>53</v>
      </c>
      <c r="B56" s="14">
        <v>351</v>
      </c>
      <c r="C56" s="15" t="s">
        <v>100</v>
      </c>
      <c r="D56" s="15" t="s">
        <v>48</v>
      </c>
      <c r="E56" s="15" t="s">
        <v>38</v>
      </c>
      <c r="F56" s="15"/>
      <c r="G56" s="15"/>
      <c r="H56" s="15">
        <v>4</v>
      </c>
      <c r="I56" s="106">
        <v>5</v>
      </c>
      <c r="J56" s="16">
        <v>12</v>
      </c>
      <c r="K56" s="16">
        <v>8</v>
      </c>
      <c r="L56" s="107">
        <v>10035.454</v>
      </c>
      <c r="M56" s="107">
        <f>L56*4</f>
        <v>40141.816</v>
      </c>
      <c r="N56" s="108">
        <v>0.192189691667163</v>
      </c>
      <c r="O56" s="107">
        <v>1928.71081</v>
      </c>
      <c r="P56" s="107">
        <f>O56*4</f>
        <v>7714.84324</v>
      </c>
      <c r="Q56" s="109">
        <v>12544.3175</v>
      </c>
      <c r="R56" s="109">
        <f>Q56*4</f>
        <v>50177.27</v>
      </c>
      <c r="S56" s="110">
        <v>0.17444910474404</v>
      </c>
      <c r="T56" s="109">
        <v>2188.3449575</v>
      </c>
      <c r="U56" s="109">
        <f>T56*4</f>
        <v>8753.37983</v>
      </c>
      <c r="V56" s="214">
        <v>30763.5</v>
      </c>
      <c r="W56" s="214">
        <v>3784.47</v>
      </c>
      <c r="X56" s="214">
        <v>0</v>
      </c>
      <c r="Y56" s="221">
        <v>114</v>
      </c>
      <c r="Z56" s="221">
        <v>17.2</v>
      </c>
      <c r="AA56" s="118">
        <f t="shared" si="15"/>
        <v>-9492.316</v>
      </c>
      <c r="AB56" s="118">
        <f t="shared" si="16"/>
        <v>-3947.57324</v>
      </c>
      <c r="AC56" s="120">
        <f t="shared" si="10"/>
        <v>0.766370410347155</v>
      </c>
      <c r="AD56" s="118">
        <f t="shared" si="12"/>
        <v>-19527.77</v>
      </c>
      <c r="AE56" s="118">
        <f t="shared" si="13"/>
        <v>-5082.90983</v>
      </c>
      <c r="AF56" s="224">
        <f>X56-I56</f>
        <v>-5</v>
      </c>
      <c r="AG56" s="232"/>
      <c r="AH56" s="7"/>
      <c r="AI56" s="118">
        <f>AA56*0.03</f>
        <v>-284.76948</v>
      </c>
      <c r="AJ56" s="234">
        <f t="shared" si="17"/>
        <v>-142.38474</v>
      </c>
      <c r="AK56" s="235">
        <f t="shared" si="14"/>
        <v>-250</v>
      </c>
    </row>
    <row r="57" s="1" customFormat="1" customHeight="1" spans="1:37">
      <c r="A57" s="14">
        <v>54</v>
      </c>
      <c r="B57" s="14">
        <v>709</v>
      </c>
      <c r="C57" s="15" t="s">
        <v>101</v>
      </c>
      <c r="D57" s="15" t="s">
        <v>37</v>
      </c>
      <c r="E57" s="15" t="s">
        <v>38</v>
      </c>
      <c r="F57" s="15"/>
      <c r="G57" s="15"/>
      <c r="H57" s="15">
        <v>4</v>
      </c>
      <c r="I57" s="106">
        <v>5</v>
      </c>
      <c r="J57" s="16">
        <v>12</v>
      </c>
      <c r="K57" s="16">
        <v>8</v>
      </c>
      <c r="L57" s="107">
        <v>12563.4466666667</v>
      </c>
      <c r="M57" s="107">
        <f>L57*4</f>
        <v>50253.7866666668</v>
      </c>
      <c r="N57" s="108">
        <v>0.204044466919994</v>
      </c>
      <c r="O57" s="107">
        <v>2563.50177777778</v>
      </c>
      <c r="P57" s="107">
        <f>O57*4</f>
        <v>10254.0071111111</v>
      </c>
      <c r="Q57" s="109">
        <v>15704.3083333334</v>
      </c>
      <c r="R57" s="109">
        <f>Q57*4</f>
        <v>62817.2333333336</v>
      </c>
      <c r="S57" s="110">
        <v>0.185209593050456</v>
      </c>
      <c r="T57" s="109">
        <v>2908.58855555556</v>
      </c>
      <c r="U57" s="109">
        <f>T57*4</f>
        <v>11634.3542222222</v>
      </c>
      <c r="V57" s="214">
        <v>38500.6</v>
      </c>
      <c r="W57" s="214">
        <v>7224.4</v>
      </c>
      <c r="X57" s="214">
        <v>0</v>
      </c>
      <c r="Y57" s="221"/>
      <c r="Z57" s="221"/>
      <c r="AA57" s="118">
        <f t="shared" si="15"/>
        <v>-11753.1866666668</v>
      </c>
      <c r="AB57" s="118">
        <f t="shared" si="16"/>
        <v>-3029.60711111112</v>
      </c>
      <c r="AC57" s="120">
        <f t="shared" si="10"/>
        <v>0.766123362113473</v>
      </c>
      <c r="AD57" s="118">
        <f t="shared" si="12"/>
        <v>-24316.6333333336</v>
      </c>
      <c r="AE57" s="118">
        <f t="shared" si="13"/>
        <v>-4409.95422222224</v>
      </c>
      <c r="AF57" s="224">
        <f>X57-I57</f>
        <v>-5</v>
      </c>
      <c r="AG57" s="232"/>
      <c r="AH57" s="7"/>
      <c r="AI57" s="118">
        <f>AA57*0.03</f>
        <v>-352.595600000004</v>
      </c>
      <c r="AJ57" s="234">
        <f t="shared" si="17"/>
        <v>-176.297800000002</v>
      </c>
      <c r="AK57" s="235">
        <f t="shared" si="14"/>
        <v>-250</v>
      </c>
    </row>
    <row r="58" s="1" customFormat="1" customHeight="1" spans="1:37">
      <c r="A58" s="14">
        <v>55</v>
      </c>
      <c r="B58" s="14">
        <v>385</v>
      </c>
      <c r="C58" s="15" t="s">
        <v>102</v>
      </c>
      <c r="D58" s="15" t="s">
        <v>55</v>
      </c>
      <c r="E58" s="15" t="s">
        <v>45</v>
      </c>
      <c r="F58" s="15"/>
      <c r="G58" s="15"/>
      <c r="H58" s="15">
        <v>4</v>
      </c>
      <c r="I58" s="106">
        <v>6</v>
      </c>
      <c r="J58" s="16">
        <v>12</v>
      </c>
      <c r="K58" s="16">
        <v>10</v>
      </c>
      <c r="L58" s="107">
        <v>16482.4126</v>
      </c>
      <c r="M58" s="107">
        <f>L58*4</f>
        <v>65929.6504</v>
      </c>
      <c r="N58" s="108">
        <v>0.166555309688098</v>
      </c>
      <c r="O58" s="107">
        <v>2745.233335</v>
      </c>
      <c r="P58" s="107">
        <f>O58*4</f>
        <v>10980.93334</v>
      </c>
      <c r="Q58" s="109">
        <v>20603.01575</v>
      </c>
      <c r="R58" s="109">
        <f>Q58*4</f>
        <v>82412.063</v>
      </c>
      <c r="S58" s="110">
        <v>0.151180973409196</v>
      </c>
      <c r="T58" s="109">
        <v>3114.78397625</v>
      </c>
      <c r="U58" s="109">
        <f>T58*4</f>
        <v>12459.135905</v>
      </c>
      <c r="V58" s="214">
        <v>50034.87</v>
      </c>
      <c r="W58" s="214">
        <v>12367.69</v>
      </c>
      <c r="X58" s="214">
        <v>2</v>
      </c>
      <c r="Y58" s="221"/>
      <c r="Z58" s="221"/>
      <c r="AA58" s="118">
        <f t="shared" si="15"/>
        <v>-15894.7804</v>
      </c>
      <c r="AB58" s="118">
        <f t="shared" si="16"/>
        <v>1386.75666</v>
      </c>
      <c r="AC58" s="120">
        <f t="shared" si="10"/>
        <v>0.758913018595348</v>
      </c>
      <c r="AD58" s="118">
        <f t="shared" si="12"/>
        <v>-32377.193</v>
      </c>
      <c r="AE58" s="118">
        <f t="shared" si="13"/>
        <v>-91.4459049999987</v>
      </c>
      <c r="AF58" s="224">
        <f>X58-I58</f>
        <v>-4</v>
      </c>
      <c r="AG58" s="232"/>
      <c r="AH58" s="7"/>
      <c r="AI58" s="118">
        <f>AA58*0.03</f>
        <v>-476.843412</v>
      </c>
      <c r="AJ58" s="234">
        <f t="shared" si="17"/>
        <v>-238.421706</v>
      </c>
      <c r="AK58" s="235">
        <f t="shared" si="14"/>
        <v>-200</v>
      </c>
    </row>
    <row r="59" s="1" customFormat="1" customHeight="1" spans="1:37">
      <c r="A59" s="14">
        <v>56</v>
      </c>
      <c r="B59" s="14">
        <v>745</v>
      </c>
      <c r="C59" s="15" t="s">
        <v>103</v>
      </c>
      <c r="D59" s="15" t="s">
        <v>37</v>
      </c>
      <c r="E59" s="15" t="s">
        <v>38</v>
      </c>
      <c r="F59" s="15"/>
      <c r="G59" s="15"/>
      <c r="H59" s="15">
        <v>4</v>
      </c>
      <c r="I59" s="106">
        <v>5</v>
      </c>
      <c r="J59" s="16">
        <v>12</v>
      </c>
      <c r="K59" s="16">
        <v>8</v>
      </c>
      <c r="L59" s="107">
        <v>10939.2784</v>
      </c>
      <c r="M59" s="107">
        <f>L59*4</f>
        <v>43757.1136</v>
      </c>
      <c r="N59" s="108">
        <v>0.198050957821861</v>
      </c>
      <c r="O59" s="107">
        <v>2166.534565</v>
      </c>
      <c r="P59" s="107">
        <f>O59*4</f>
        <v>8666.13826</v>
      </c>
      <c r="Q59" s="109">
        <v>13674.098</v>
      </c>
      <c r="R59" s="109">
        <f>Q59*4</f>
        <v>54696.392</v>
      </c>
      <c r="S59" s="110">
        <v>0.179769330945997</v>
      </c>
      <c r="T59" s="109">
        <v>2458.18344875</v>
      </c>
      <c r="U59" s="109">
        <f>T59*4</f>
        <v>9832.733795</v>
      </c>
      <c r="V59" s="214">
        <v>32983.87</v>
      </c>
      <c r="W59" s="214">
        <v>8989.34</v>
      </c>
      <c r="X59" s="214">
        <v>2</v>
      </c>
      <c r="Y59" s="221"/>
      <c r="Z59" s="221"/>
      <c r="AA59" s="118">
        <f t="shared" si="15"/>
        <v>-10773.2436</v>
      </c>
      <c r="AB59" s="118">
        <f t="shared" si="16"/>
        <v>323.20174</v>
      </c>
      <c r="AC59" s="120">
        <f t="shared" si="10"/>
        <v>0.753794464175992</v>
      </c>
      <c r="AD59" s="118">
        <f t="shared" si="12"/>
        <v>-21712.522</v>
      </c>
      <c r="AE59" s="118">
        <f t="shared" si="13"/>
        <v>-843.393795</v>
      </c>
      <c r="AF59" s="224">
        <f>X59-I59</f>
        <v>-3</v>
      </c>
      <c r="AG59" s="232"/>
      <c r="AH59" s="7"/>
      <c r="AI59" s="118">
        <f>AA59*0.03</f>
        <v>-323.197308</v>
      </c>
      <c r="AJ59" s="234">
        <f t="shared" si="17"/>
        <v>-161.598654</v>
      </c>
      <c r="AK59" s="235">
        <f t="shared" si="14"/>
        <v>-150</v>
      </c>
    </row>
    <row r="60" s="1" customFormat="1" customHeight="1" spans="1:37">
      <c r="A60" s="14">
        <v>57</v>
      </c>
      <c r="B60" s="14">
        <v>391</v>
      </c>
      <c r="C60" s="15" t="s">
        <v>104</v>
      </c>
      <c r="D60" s="15" t="s">
        <v>62</v>
      </c>
      <c r="E60" s="15" t="s">
        <v>38</v>
      </c>
      <c r="F60" s="15"/>
      <c r="G60" s="15"/>
      <c r="H60" s="15">
        <v>4</v>
      </c>
      <c r="I60" s="106">
        <v>6</v>
      </c>
      <c r="J60" s="16">
        <v>12</v>
      </c>
      <c r="K60" s="16">
        <v>8</v>
      </c>
      <c r="L60" s="107">
        <v>12098.246</v>
      </c>
      <c r="M60" s="107">
        <f>L60*4</f>
        <v>48392.984</v>
      </c>
      <c r="N60" s="108">
        <v>0.200109429085836</v>
      </c>
      <c r="O60" s="107">
        <v>2420.9731</v>
      </c>
      <c r="P60" s="107">
        <f>O60*4</f>
        <v>9683.8924</v>
      </c>
      <c r="Q60" s="109">
        <v>15122.8075</v>
      </c>
      <c r="R60" s="109">
        <f>Q60*4</f>
        <v>60491.23</v>
      </c>
      <c r="S60" s="110">
        <v>0.181637789477913</v>
      </c>
      <c r="T60" s="109">
        <v>2746.873325</v>
      </c>
      <c r="U60" s="109">
        <f>T60*4</f>
        <v>10987.4933</v>
      </c>
      <c r="V60" s="214">
        <v>35590.09</v>
      </c>
      <c r="W60" s="214">
        <v>10029.74</v>
      </c>
      <c r="X60" s="214">
        <v>0</v>
      </c>
      <c r="Y60" s="221"/>
      <c r="Z60" s="221"/>
      <c r="AA60" s="118">
        <f t="shared" si="15"/>
        <v>-12802.894</v>
      </c>
      <c r="AB60" s="118">
        <f t="shared" si="16"/>
        <v>345.847599999999</v>
      </c>
      <c r="AC60" s="120">
        <f t="shared" si="10"/>
        <v>0.735439046288197</v>
      </c>
      <c r="AD60" s="118">
        <f t="shared" si="12"/>
        <v>-24901.14</v>
      </c>
      <c r="AE60" s="118">
        <f t="shared" si="13"/>
        <v>-957.7533</v>
      </c>
      <c r="AF60" s="224">
        <f>X60-I60</f>
        <v>-6</v>
      </c>
      <c r="AG60" s="232"/>
      <c r="AH60" s="7"/>
      <c r="AI60" s="118">
        <f>AA60*0.03</f>
        <v>-384.08682</v>
      </c>
      <c r="AJ60" s="234">
        <f t="shared" si="17"/>
        <v>-192.04341</v>
      </c>
      <c r="AK60" s="235">
        <f t="shared" si="14"/>
        <v>-300</v>
      </c>
    </row>
    <row r="61" s="1" customFormat="1" customHeight="1" spans="1:37">
      <c r="A61" s="14">
        <v>58</v>
      </c>
      <c r="B61" s="14">
        <v>591</v>
      </c>
      <c r="C61" s="15" t="s">
        <v>105</v>
      </c>
      <c r="D61" s="15" t="s">
        <v>55</v>
      </c>
      <c r="E61" s="15" t="s">
        <v>38</v>
      </c>
      <c r="F61" s="15" t="s">
        <v>41</v>
      </c>
      <c r="G61" s="15"/>
      <c r="H61" s="15">
        <v>3</v>
      </c>
      <c r="I61" s="106">
        <v>5</v>
      </c>
      <c r="J61" s="16">
        <v>9</v>
      </c>
      <c r="K61" s="16">
        <v>8</v>
      </c>
      <c r="L61" s="107">
        <v>10583.6136</v>
      </c>
      <c r="M61" s="107">
        <f>L61*4</f>
        <v>42334.4544</v>
      </c>
      <c r="N61" s="108">
        <v>0.213887041378759</v>
      </c>
      <c r="O61" s="107">
        <v>2263.6978</v>
      </c>
      <c r="P61" s="107">
        <f>O61*4</f>
        <v>9054.7912</v>
      </c>
      <c r="Q61" s="109">
        <v>13229.517</v>
      </c>
      <c r="R61" s="109">
        <f>Q61*4</f>
        <v>52918.068</v>
      </c>
      <c r="S61" s="110">
        <v>0.194143622174566</v>
      </c>
      <c r="T61" s="109">
        <v>2568.42635</v>
      </c>
      <c r="U61" s="109">
        <f>T61*4</f>
        <v>10273.7054</v>
      </c>
      <c r="V61" s="214">
        <v>30368.86</v>
      </c>
      <c r="W61" s="214">
        <v>8931.65</v>
      </c>
      <c r="X61" s="214">
        <v>2</v>
      </c>
      <c r="Y61" s="221"/>
      <c r="Z61" s="221"/>
      <c r="AA61" s="118">
        <f t="shared" si="15"/>
        <v>-11965.5944</v>
      </c>
      <c r="AB61" s="118">
        <f t="shared" si="16"/>
        <v>-123.1412</v>
      </c>
      <c r="AC61" s="120">
        <f t="shared" si="10"/>
        <v>0.71735564873608</v>
      </c>
      <c r="AD61" s="118">
        <f t="shared" si="12"/>
        <v>-22549.208</v>
      </c>
      <c r="AE61" s="118">
        <f t="shared" si="13"/>
        <v>-1342.0554</v>
      </c>
      <c r="AF61" s="224">
        <f>X61-I61</f>
        <v>-3</v>
      </c>
      <c r="AG61" s="232"/>
      <c r="AH61" s="7"/>
      <c r="AI61" s="118">
        <f>AA61*0.03</f>
        <v>-358.967832</v>
      </c>
      <c r="AJ61" s="234">
        <f t="shared" si="17"/>
        <v>-179.483916</v>
      </c>
      <c r="AK61" s="235">
        <f t="shared" si="14"/>
        <v>-150</v>
      </c>
    </row>
    <row r="62" s="1" customFormat="1" customHeight="1" spans="1:37">
      <c r="A62" s="14">
        <v>59</v>
      </c>
      <c r="B62" s="14">
        <v>738</v>
      </c>
      <c r="C62" s="15" t="s">
        <v>106</v>
      </c>
      <c r="D62" s="15" t="s">
        <v>48</v>
      </c>
      <c r="E62" s="15" t="s">
        <v>66</v>
      </c>
      <c r="F62" s="15"/>
      <c r="G62" s="15"/>
      <c r="H62" s="15">
        <v>3</v>
      </c>
      <c r="I62" s="106">
        <v>4</v>
      </c>
      <c r="J62" s="16">
        <v>9</v>
      </c>
      <c r="K62" s="16">
        <v>3</v>
      </c>
      <c r="L62" s="107">
        <v>8445.6736</v>
      </c>
      <c r="M62" s="107">
        <f>L62*4</f>
        <v>33782.6944</v>
      </c>
      <c r="N62" s="108">
        <v>0.189296181183227</v>
      </c>
      <c r="O62" s="107">
        <v>1598.73376</v>
      </c>
      <c r="P62" s="107">
        <f>O62*4</f>
        <v>6394.93504</v>
      </c>
      <c r="Q62" s="109">
        <v>10557.092</v>
      </c>
      <c r="R62" s="109">
        <f>Q62*4</f>
        <v>42228.368</v>
      </c>
      <c r="S62" s="110">
        <v>0.171822687535545</v>
      </c>
      <c r="T62" s="109">
        <v>1813.94792</v>
      </c>
      <c r="U62" s="109">
        <f>T62*4</f>
        <v>7255.79168</v>
      </c>
      <c r="V62" s="214">
        <v>23956.96</v>
      </c>
      <c r="W62" s="214">
        <v>5017.92</v>
      </c>
      <c r="X62" s="214">
        <v>3</v>
      </c>
      <c r="Y62" s="221"/>
      <c r="Z62" s="221"/>
      <c r="AA62" s="118">
        <f t="shared" si="15"/>
        <v>-9825.7344</v>
      </c>
      <c r="AB62" s="118">
        <f t="shared" si="16"/>
        <v>-1377.01504</v>
      </c>
      <c r="AC62" s="120">
        <f t="shared" si="10"/>
        <v>0.709148883044687</v>
      </c>
      <c r="AD62" s="118">
        <f t="shared" si="12"/>
        <v>-18271.408</v>
      </c>
      <c r="AE62" s="118">
        <f t="shared" si="13"/>
        <v>-2237.87168</v>
      </c>
      <c r="AF62" s="224">
        <f>X62-I62</f>
        <v>-1</v>
      </c>
      <c r="AG62" s="232"/>
      <c r="AH62" s="7"/>
      <c r="AI62" s="118">
        <f>AA62*0.03</f>
        <v>-294.772032</v>
      </c>
      <c r="AJ62" s="234">
        <f t="shared" si="17"/>
        <v>-147.386016</v>
      </c>
      <c r="AK62" s="235">
        <f t="shared" si="14"/>
        <v>-50</v>
      </c>
    </row>
    <row r="63" s="1" customFormat="1" customHeight="1" spans="1:37">
      <c r="A63" s="14">
        <v>60</v>
      </c>
      <c r="B63" s="14">
        <v>742</v>
      </c>
      <c r="C63" s="15" t="s">
        <v>107</v>
      </c>
      <c r="D63" s="15" t="s">
        <v>62</v>
      </c>
      <c r="E63" s="15" t="s">
        <v>45</v>
      </c>
      <c r="F63" s="15"/>
      <c r="G63" s="15"/>
      <c r="H63" s="15">
        <v>6</v>
      </c>
      <c r="I63" s="106">
        <v>5</v>
      </c>
      <c r="J63" s="16">
        <v>18</v>
      </c>
      <c r="K63" s="16">
        <v>8</v>
      </c>
      <c r="L63" s="107">
        <v>16457.8133</v>
      </c>
      <c r="M63" s="107">
        <f>L63*4</f>
        <v>65831.2532</v>
      </c>
      <c r="N63" s="108">
        <v>0.188912569569616</v>
      </c>
      <c r="O63" s="107">
        <v>3109.0878</v>
      </c>
      <c r="P63" s="107">
        <f>O63*4</f>
        <v>12436.3512</v>
      </c>
      <c r="Q63" s="109">
        <v>20572.266625</v>
      </c>
      <c r="R63" s="109">
        <f>Q63*4</f>
        <v>82289.0665</v>
      </c>
      <c r="S63" s="110">
        <v>0.171474486224728</v>
      </c>
      <c r="T63" s="109">
        <v>3527.61885</v>
      </c>
      <c r="U63" s="109">
        <f>T63*4</f>
        <v>14110.4754</v>
      </c>
      <c r="V63" s="214">
        <v>46274.44</v>
      </c>
      <c r="W63" s="214">
        <v>13513.05</v>
      </c>
      <c r="X63" s="214">
        <v>4</v>
      </c>
      <c r="Y63" s="221">
        <v>2600</v>
      </c>
      <c r="Z63" s="221">
        <v>176</v>
      </c>
      <c r="AA63" s="118">
        <f t="shared" si="15"/>
        <v>-22156.8132</v>
      </c>
      <c r="AB63" s="118">
        <f t="shared" si="16"/>
        <v>900.6988</v>
      </c>
      <c r="AC63" s="120">
        <f t="shared" si="10"/>
        <v>0.702925096373526</v>
      </c>
      <c r="AD63" s="118">
        <f t="shared" si="12"/>
        <v>-38614.6265</v>
      </c>
      <c r="AE63" s="118">
        <f t="shared" si="13"/>
        <v>-3197.4254</v>
      </c>
      <c r="AF63" s="224">
        <f>X63-I63</f>
        <v>-1</v>
      </c>
      <c r="AG63" s="232"/>
      <c r="AH63" s="7"/>
      <c r="AI63" s="118">
        <f>AA63*0.03</f>
        <v>-664.704396</v>
      </c>
      <c r="AJ63" s="234">
        <f t="shared" si="17"/>
        <v>-332.352198</v>
      </c>
      <c r="AK63" s="235">
        <f t="shared" si="14"/>
        <v>-50</v>
      </c>
    </row>
    <row r="64" s="1" customFormat="1" customHeight="1" spans="1:37">
      <c r="A64" s="14">
        <v>61</v>
      </c>
      <c r="B64" s="14">
        <v>511</v>
      </c>
      <c r="C64" s="15" t="s">
        <v>108</v>
      </c>
      <c r="D64" s="15" t="s">
        <v>62</v>
      </c>
      <c r="E64" s="15" t="s">
        <v>38</v>
      </c>
      <c r="F64" s="15" t="s">
        <v>41</v>
      </c>
      <c r="G64" s="15" t="s">
        <v>42</v>
      </c>
      <c r="H64" s="15">
        <v>3</v>
      </c>
      <c r="I64" s="106">
        <v>5</v>
      </c>
      <c r="J64" s="16">
        <v>9</v>
      </c>
      <c r="K64" s="16">
        <v>8</v>
      </c>
      <c r="L64" s="107">
        <v>12887.8706</v>
      </c>
      <c r="M64" s="107">
        <f>L64*4</f>
        <v>51551.4824</v>
      </c>
      <c r="N64" s="108">
        <v>0.188421700944142</v>
      </c>
      <c r="O64" s="107">
        <v>2428.3545</v>
      </c>
      <c r="P64" s="107">
        <f>O64*4</f>
        <v>9713.418</v>
      </c>
      <c r="Q64" s="109">
        <v>16109.83825</v>
      </c>
      <c r="R64" s="109">
        <f>Q64*4</f>
        <v>64439.353</v>
      </c>
      <c r="S64" s="110">
        <v>0.171028928549298</v>
      </c>
      <c r="T64" s="109">
        <v>2755.248375</v>
      </c>
      <c r="U64" s="109">
        <f>T64*4</f>
        <v>11020.9935</v>
      </c>
      <c r="V64" s="214">
        <v>35060.68</v>
      </c>
      <c r="W64" s="214">
        <v>7727.61</v>
      </c>
      <c r="X64" s="214">
        <v>3</v>
      </c>
      <c r="Y64" s="221">
        <v>1950</v>
      </c>
      <c r="Z64" s="221">
        <v>132</v>
      </c>
      <c r="AA64" s="118">
        <f t="shared" si="15"/>
        <v>-18440.8024</v>
      </c>
      <c r="AB64" s="118">
        <f t="shared" si="16"/>
        <v>-2117.808</v>
      </c>
      <c r="AC64" s="120">
        <f t="shared" si="10"/>
        <v>0.680110025313258</v>
      </c>
      <c r="AD64" s="118">
        <f t="shared" si="12"/>
        <v>-31328.673</v>
      </c>
      <c r="AE64" s="118">
        <f t="shared" si="13"/>
        <v>-5243.3835</v>
      </c>
      <c r="AF64" s="224">
        <f>X64-I64</f>
        <v>-2</v>
      </c>
      <c r="AG64" s="232"/>
      <c r="AH64" s="7"/>
      <c r="AI64" s="118">
        <f>AA64*0.05</f>
        <v>-922.04012</v>
      </c>
      <c r="AJ64" s="234">
        <f t="shared" si="17"/>
        <v>-461.02006</v>
      </c>
      <c r="AK64" s="235">
        <f t="shared" si="14"/>
        <v>-100</v>
      </c>
    </row>
    <row r="65" s="1" customFormat="1" customHeight="1" spans="1:37">
      <c r="A65" s="14">
        <v>62</v>
      </c>
      <c r="B65" s="14">
        <v>367</v>
      </c>
      <c r="C65" s="15" t="s">
        <v>109</v>
      </c>
      <c r="D65" s="15" t="s">
        <v>48</v>
      </c>
      <c r="E65" s="15" t="s">
        <v>38</v>
      </c>
      <c r="F65" s="15" t="s">
        <v>41</v>
      </c>
      <c r="G65" s="15" t="s">
        <v>42</v>
      </c>
      <c r="H65" s="15">
        <v>3</v>
      </c>
      <c r="I65" s="106">
        <v>5</v>
      </c>
      <c r="J65" s="16">
        <v>9</v>
      </c>
      <c r="K65" s="16">
        <v>8</v>
      </c>
      <c r="L65" s="107">
        <v>11460.9529</v>
      </c>
      <c r="M65" s="107">
        <f>L65*4</f>
        <v>45843.8116</v>
      </c>
      <c r="N65" s="108">
        <v>0.178872834823359</v>
      </c>
      <c r="O65" s="107">
        <v>2050.053135</v>
      </c>
      <c r="P65" s="107">
        <f>O65*4</f>
        <v>8200.21254</v>
      </c>
      <c r="Q65" s="109">
        <v>14326.191125</v>
      </c>
      <c r="R65" s="109">
        <f>Q65*4</f>
        <v>57304.7645</v>
      </c>
      <c r="S65" s="110">
        <v>0.16236149622428</v>
      </c>
      <c r="T65" s="109">
        <v>2326.02182625</v>
      </c>
      <c r="U65" s="109">
        <f>T65*4</f>
        <v>9304.087305</v>
      </c>
      <c r="V65" s="214">
        <v>30982.61</v>
      </c>
      <c r="W65" s="214">
        <v>7559.03</v>
      </c>
      <c r="X65" s="214">
        <v>2</v>
      </c>
      <c r="Y65" s="221"/>
      <c r="Z65" s="221"/>
      <c r="AA65" s="118">
        <f t="shared" si="15"/>
        <v>-14861.2016</v>
      </c>
      <c r="AB65" s="118">
        <f t="shared" si="16"/>
        <v>-641.182540000001</v>
      </c>
      <c r="AC65" s="120">
        <f t="shared" si="10"/>
        <v>0.67582971220482</v>
      </c>
      <c r="AD65" s="118">
        <f t="shared" si="12"/>
        <v>-26322.1545</v>
      </c>
      <c r="AE65" s="118">
        <f t="shared" si="13"/>
        <v>-1745.057305</v>
      </c>
      <c r="AF65" s="224">
        <f>X65-I65</f>
        <v>-3</v>
      </c>
      <c r="AG65" s="232"/>
      <c r="AH65" s="7"/>
      <c r="AI65" s="118">
        <f>AA65*0.05</f>
        <v>-743.06008</v>
      </c>
      <c r="AJ65" s="234">
        <f t="shared" si="17"/>
        <v>-371.53004</v>
      </c>
      <c r="AK65" s="235">
        <f t="shared" si="14"/>
        <v>-150</v>
      </c>
    </row>
    <row r="66" s="1" customFormat="1" customHeight="1" spans="1:37">
      <c r="A66" s="14">
        <v>63</v>
      </c>
      <c r="B66" s="14">
        <v>727</v>
      </c>
      <c r="C66" s="15" t="s">
        <v>110</v>
      </c>
      <c r="D66" s="15" t="s">
        <v>37</v>
      </c>
      <c r="E66" s="15" t="s">
        <v>66</v>
      </c>
      <c r="F66" s="15"/>
      <c r="G66" s="15"/>
      <c r="H66" s="15">
        <v>3</v>
      </c>
      <c r="I66" s="106">
        <v>4</v>
      </c>
      <c r="J66" s="16">
        <v>9</v>
      </c>
      <c r="K66" s="16">
        <v>3</v>
      </c>
      <c r="L66" s="107">
        <v>10282.536</v>
      </c>
      <c r="M66" s="107">
        <f>L66*4</f>
        <v>41130.144</v>
      </c>
      <c r="N66" s="108">
        <v>0.210144690959506</v>
      </c>
      <c r="O66" s="107">
        <v>2160.82035</v>
      </c>
      <c r="P66" s="107">
        <f>O66*4</f>
        <v>8643.2814</v>
      </c>
      <c r="Q66" s="109">
        <v>12853.17</v>
      </c>
      <c r="R66" s="109">
        <f>Q66*4</f>
        <v>51412.68</v>
      </c>
      <c r="S66" s="110">
        <v>0.190746719486321</v>
      </c>
      <c r="T66" s="109">
        <v>2451.7000125</v>
      </c>
      <c r="U66" s="109">
        <f>T66*4</f>
        <v>9806.80005</v>
      </c>
      <c r="V66" s="214">
        <v>27458.27</v>
      </c>
      <c r="W66" s="214">
        <v>6603.5</v>
      </c>
      <c r="X66" s="214">
        <v>4</v>
      </c>
      <c r="Y66" s="221"/>
      <c r="Z66" s="221"/>
      <c r="AA66" s="118">
        <f t="shared" si="15"/>
        <v>-13671.874</v>
      </c>
      <c r="AB66" s="118">
        <f t="shared" si="16"/>
        <v>-2039.7814</v>
      </c>
      <c r="AC66" s="120">
        <f t="shared" si="10"/>
        <v>0.667594793735709</v>
      </c>
      <c r="AD66" s="118">
        <f t="shared" si="12"/>
        <v>-23954.41</v>
      </c>
      <c r="AE66" s="118">
        <f t="shared" si="13"/>
        <v>-3203.30005</v>
      </c>
      <c r="AF66" s="224">
        <f>X66-I66</f>
        <v>0</v>
      </c>
      <c r="AG66" s="232"/>
      <c r="AH66" s="7"/>
      <c r="AI66" s="118">
        <f>AA66*0.05</f>
        <v>-683.5937</v>
      </c>
      <c r="AJ66" s="234">
        <f t="shared" si="17"/>
        <v>-341.79685</v>
      </c>
      <c r="AK66" s="235"/>
    </row>
    <row r="67" s="1" customFormat="1" customHeight="1" spans="1:37">
      <c r="A67" s="14">
        <v>64</v>
      </c>
      <c r="B67" s="14">
        <v>743</v>
      </c>
      <c r="C67" s="15" t="s">
        <v>111</v>
      </c>
      <c r="D67" s="15" t="s">
        <v>40</v>
      </c>
      <c r="E67" s="15" t="s">
        <v>66</v>
      </c>
      <c r="F67" s="15"/>
      <c r="G67" s="15"/>
      <c r="H67" s="15">
        <v>3</v>
      </c>
      <c r="I67" s="106">
        <v>4</v>
      </c>
      <c r="J67" s="16">
        <v>9</v>
      </c>
      <c r="K67" s="16">
        <v>3</v>
      </c>
      <c r="L67" s="107">
        <v>9959.9808</v>
      </c>
      <c r="M67" s="107">
        <f>L67*4</f>
        <v>39839.9232</v>
      </c>
      <c r="N67" s="108">
        <v>0.21566000006747</v>
      </c>
      <c r="O67" s="107">
        <v>2147.96946</v>
      </c>
      <c r="P67" s="107">
        <f>O67*4</f>
        <v>8591.87784</v>
      </c>
      <c r="Q67" s="109">
        <v>12449.976</v>
      </c>
      <c r="R67" s="109">
        <f>Q67*4</f>
        <v>49799.904</v>
      </c>
      <c r="S67" s="110">
        <v>0.195752923138165</v>
      </c>
      <c r="T67" s="109">
        <v>2437.119195</v>
      </c>
      <c r="U67" s="109">
        <f>T67*4</f>
        <v>9748.47678</v>
      </c>
      <c r="V67" s="214">
        <v>26300.58</v>
      </c>
      <c r="W67" s="214">
        <v>6401.9</v>
      </c>
      <c r="X67" s="214">
        <v>0</v>
      </c>
      <c r="Y67" s="221"/>
      <c r="Z67" s="221"/>
      <c r="AA67" s="118">
        <f t="shared" si="15"/>
        <v>-13539.3432</v>
      </c>
      <c r="AB67" s="118">
        <f t="shared" si="16"/>
        <v>-2189.97784</v>
      </c>
      <c r="AC67" s="120">
        <f t="shared" si="10"/>
        <v>0.660156393072565</v>
      </c>
      <c r="AD67" s="118">
        <f t="shared" si="12"/>
        <v>-23499.324</v>
      </c>
      <c r="AE67" s="118">
        <f t="shared" si="13"/>
        <v>-3346.57678</v>
      </c>
      <c r="AF67" s="224">
        <f>X67-I67</f>
        <v>-4</v>
      </c>
      <c r="AG67" s="232"/>
      <c r="AH67" s="7"/>
      <c r="AI67" s="118">
        <f>AA67*0.05</f>
        <v>-676.96716</v>
      </c>
      <c r="AJ67" s="234">
        <f t="shared" si="17"/>
        <v>-338.48358</v>
      </c>
      <c r="AK67" s="235">
        <f t="shared" ref="AK67:AK72" si="18">AF67*50</f>
        <v>-200</v>
      </c>
    </row>
    <row r="68" s="1" customFormat="1" customHeight="1" spans="1:37">
      <c r="A68" s="14">
        <v>65</v>
      </c>
      <c r="B68" s="14">
        <v>720</v>
      </c>
      <c r="C68" s="15" t="s">
        <v>112</v>
      </c>
      <c r="D68" s="15" t="s">
        <v>55</v>
      </c>
      <c r="E68" s="15" t="s">
        <v>66</v>
      </c>
      <c r="F68" s="15" t="s">
        <v>41</v>
      </c>
      <c r="G68" s="15"/>
      <c r="H68" s="15">
        <v>3</v>
      </c>
      <c r="I68" s="106">
        <v>4</v>
      </c>
      <c r="J68" s="16">
        <v>9</v>
      </c>
      <c r="K68" s="16">
        <v>3</v>
      </c>
      <c r="L68" s="107">
        <v>9439.536</v>
      </c>
      <c r="M68" s="107">
        <f>L68*4</f>
        <v>37758.144</v>
      </c>
      <c r="N68" s="108">
        <v>0.189610133379437</v>
      </c>
      <c r="O68" s="107">
        <v>1789.83168</v>
      </c>
      <c r="P68" s="107">
        <f>O68*4</f>
        <v>7159.32672</v>
      </c>
      <c r="Q68" s="109">
        <v>11799.42</v>
      </c>
      <c r="R68" s="109">
        <f>Q68*4</f>
        <v>47197.68</v>
      </c>
      <c r="S68" s="110">
        <v>0.172107659529028</v>
      </c>
      <c r="T68" s="109">
        <v>2030.77056</v>
      </c>
      <c r="U68" s="109">
        <f>T68*4</f>
        <v>8123.08224</v>
      </c>
      <c r="V68" s="214">
        <v>24787.78</v>
      </c>
      <c r="W68" s="214">
        <v>5814.86</v>
      </c>
      <c r="X68" s="214">
        <v>1</v>
      </c>
      <c r="Y68" s="221"/>
      <c r="Z68" s="221"/>
      <c r="AA68" s="118">
        <f t="shared" si="15"/>
        <v>-12970.364</v>
      </c>
      <c r="AB68" s="118">
        <f t="shared" si="16"/>
        <v>-1344.46672</v>
      </c>
      <c r="AC68" s="120">
        <f t="shared" si="10"/>
        <v>0.656488306204881</v>
      </c>
      <c r="AD68" s="118">
        <f t="shared" si="12"/>
        <v>-22409.9</v>
      </c>
      <c r="AE68" s="118">
        <f t="shared" si="13"/>
        <v>-2308.22224</v>
      </c>
      <c r="AF68" s="224">
        <f>X68-I68</f>
        <v>-3</v>
      </c>
      <c r="AG68" s="232"/>
      <c r="AH68" s="7"/>
      <c r="AI68" s="118">
        <f>AA68*0.05</f>
        <v>-648.5182</v>
      </c>
      <c r="AJ68" s="234">
        <f t="shared" si="17"/>
        <v>-324.2591</v>
      </c>
      <c r="AK68" s="235">
        <f t="shared" si="18"/>
        <v>-150</v>
      </c>
    </row>
    <row r="69" s="1" customFormat="1" customHeight="1" spans="1:37">
      <c r="A69" s="14">
        <v>66</v>
      </c>
      <c r="B69" s="14">
        <v>573</v>
      </c>
      <c r="C69" s="15" t="s">
        <v>113</v>
      </c>
      <c r="D69" s="15" t="s">
        <v>40</v>
      </c>
      <c r="E69" s="15" t="s">
        <v>66</v>
      </c>
      <c r="F69" s="15" t="s">
        <v>41</v>
      </c>
      <c r="G69" s="15" t="s">
        <v>42</v>
      </c>
      <c r="H69" s="15">
        <v>3</v>
      </c>
      <c r="I69" s="106">
        <v>4</v>
      </c>
      <c r="J69" s="16">
        <v>9</v>
      </c>
      <c r="K69" s="16">
        <v>3</v>
      </c>
      <c r="L69" s="107">
        <v>11052.7</v>
      </c>
      <c r="M69" s="107">
        <f>L69*4</f>
        <v>44210.8</v>
      </c>
      <c r="N69" s="108">
        <v>0.224168020031305</v>
      </c>
      <c r="O69" s="107">
        <v>2477.661875</v>
      </c>
      <c r="P69" s="107">
        <f>O69*4</f>
        <v>9910.6475</v>
      </c>
      <c r="Q69" s="109">
        <v>13815.875</v>
      </c>
      <c r="R69" s="109">
        <f>Q69*4</f>
        <v>55263.5</v>
      </c>
      <c r="S69" s="110">
        <v>0.20347558741303</v>
      </c>
      <c r="T69" s="109">
        <v>2811.19328125</v>
      </c>
      <c r="U69" s="109">
        <f>T69*4</f>
        <v>11244.773125</v>
      </c>
      <c r="V69" s="214">
        <v>28292.84</v>
      </c>
      <c r="W69" s="214">
        <v>4616.44</v>
      </c>
      <c r="X69" s="214">
        <v>0</v>
      </c>
      <c r="Y69" s="221">
        <v>39.3</v>
      </c>
      <c r="Z69" s="221">
        <v>5.9</v>
      </c>
      <c r="AA69" s="118">
        <f t="shared" si="15"/>
        <v>-15957.26</v>
      </c>
      <c r="AB69" s="118">
        <f t="shared" si="16"/>
        <v>-5300.1075</v>
      </c>
      <c r="AC69" s="120">
        <f t="shared" ref="AC69:AC89" si="19">V69/M69</f>
        <v>0.639953133623459</v>
      </c>
      <c r="AD69" s="118">
        <f t="shared" si="12"/>
        <v>-27009.96</v>
      </c>
      <c r="AE69" s="118">
        <f t="shared" si="13"/>
        <v>-6667.633125</v>
      </c>
      <c r="AF69" s="224">
        <f>X69-I69</f>
        <v>-4</v>
      </c>
      <c r="AG69" s="232"/>
      <c r="AH69" s="7"/>
      <c r="AI69" s="118">
        <f>AA69*0.05</f>
        <v>-797.863</v>
      </c>
      <c r="AJ69" s="234">
        <f t="shared" si="17"/>
        <v>-398.9315</v>
      </c>
      <c r="AK69" s="235">
        <f t="shared" si="18"/>
        <v>-200</v>
      </c>
    </row>
    <row r="70" s="1" customFormat="1" customHeight="1" spans="1:37">
      <c r="A70" s="14">
        <v>67</v>
      </c>
      <c r="B70" s="14">
        <v>717</v>
      </c>
      <c r="C70" s="15" t="s">
        <v>114</v>
      </c>
      <c r="D70" s="15" t="s">
        <v>55</v>
      </c>
      <c r="E70" s="15" t="s">
        <v>66</v>
      </c>
      <c r="F70" s="15"/>
      <c r="G70" s="15"/>
      <c r="H70" s="15">
        <v>3</v>
      </c>
      <c r="I70" s="106">
        <v>4</v>
      </c>
      <c r="J70" s="16">
        <v>9</v>
      </c>
      <c r="K70" s="16">
        <v>3</v>
      </c>
      <c r="L70" s="107">
        <v>10668.0225</v>
      </c>
      <c r="M70" s="107">
        <f>L70*4</f>
        <v>42672.09</v>
      </c>
      <c r="N70" s="108">
        <v>0.202643378845517</v>
      </c>
      <c r="O70" s="107">
        <v>2161.804125</v>
      </c>
      <c r="P70" s="107">
        <f>O70*4</f>
        <v>8647.2165</v>
      </c>
      <c r="Q70" s="109">
        <v>13335.028125</v>
      </c>
      <c r="R70" s="109">
        <f>Q70*4</f>
        <v>53340.1125</v>
      </c>
      <c r="S70" s="110">
        <v>0.183937836182854</v>
      </c>
      <c r="T70" s="109">
        <v>2452.81621875</v>
      </c>
      <c r="U70" s="109">
        <f>T70*4</f>
        <v>9811.264875</v>
      </c>
      <c r="V70" s="214">
        <v>27286.5</v>
      </c>
      <c r="W70" s="214">
        <v>5489.02</v>
      </c>
      <c r="X70" s="214">
        <v>0</v>
      </c>
      <c r="Y70" s="221"/>
      <c r="Z70" s="221"/>
      <c r="AA70" s="118">
        <f t="shared" si="15"/>
        <v>-15385.59</v>
      </c>
      <c r="AB70" s="118">
        <f t="shared" si="16"/>
        <v>-3158.1965</v>
      </c>
      <c r="AC70" s="120">
        <f t="shared" si="19"/>
        <v>0.639446064160438</v>
      </c>
      <c r="AD70" s="118">
        <f t="shared" si="12"/>
        <v>-26053.6125</v>
      </c>
      <c r="AE70" s="118">
        <f t="shared" si="13"/>
        <v>-4322.244875</v>
      </c>
      <c r="AF70" s="224">
        <f>X70-I70</f>
        <v>-4</v>
      </c>
      <c r="AG70" s="232"/>
      <c r="AH70" s="7"/>
      <c r="AI70" s="118">
        <f>AA70*0.05</f>
        <v>-769.2795</v>
      </c>
      <c r="AJ70" s="234">
        <f t="shared" si="17"/>
        <v>-384.63975</v>
      </c>
      <c r="AK70" s="235">
        <f t="shared" si="18"/>
        <v>-200</v>
      </c>
    </row>
    <row r="71" s="1" customFormat="1" customHeight="1" spans="1:37">
      <c r="A71" s="14">
        <v>68</v>
      </c>
      <c r="B71" s="14">
        <v>545</v>
      </c>
      <c r="C71" s="15" t="s">
        <v>115</v>
      </c>
      <c r="D71" s="15" t="s">
        <v>40</v>
      </c>
      <c r="E71" s="15" t="s">
        <v>66</v>
      </c>
      <c r="F71" s="15"/>
      <c r="G71" s="15"/>
      <c r="H71" s="15">
        <v>3</v>
      </c>
      <c r="I71" s="106">
        <v>4</v>
      </c>
      <c r="J71" s="16">
        <v>9</v>
      </c>
      <c r="K71" s="16">
        <v>3</v>
      </c>
      <c r="L71" s="107">
        <v>8675.9136</v>
      </c>
      <c r="M71" s="107">
        <f>L71*4</f>
        <v>34703.6544</v>
      </c>
      <c r="N71" s="108">
        <v>0.219301455468621</v>
      </c>
      <c r="O71" s="107">
        <v>1902.64048</v>
      </c>
      <c r="P71" s="107">
        <f>O71*4</f>
        <v>7610.56192</v>
      </c>
      <c r="Q71" s="109">
        <v>10844.892</v>
      </c>
      <c r="R71" s="109">
        <f>Q71*4</f>
        <v>43379.568</v>
      </c>
      <c r="S71" s="110">
        <v>0.199058244194594</v>
      </c>
      <c r="T71" s="109">
        <v>2158.76516</v>
      </c>
      <c r="U71" s="109">
        <f>T71*4</f>
        <v>8635.06064</v>
      </c>
      <c r="V71" s="214">
        <v>22174.38</v>
      </c>
      <c r="W71" s="214">
        <v>5329.6</v>
      </c>
      <c r="X71" s="214">
        <v>3</v>
      </c>
      <c r="Y71" s="221">
        <v>1950</v>
      </c>
      <c r="Z71" s="221">
        <v>132</v>
      </c>
      <c r="AA71" s="118">
        <f t="shared" si="15"/>
        <v>-14479.2744</v>
      </c>
      <c r="AB71" s="118">
        <f t="shared" si="16"/>
        <v>-2412.96192</v>
      </c>
      <c r="AC71" s="120">
        <f t="shared" si="19"/>
        <v>0.638963832004966</v>
      </c>
      <c r="AD71" s="118">
        <f t="shared" si="12"/>
        <v>-23155.188</v>
      </c>
      <c r="AE71" s="118">
        <f t="shared" si="13"/>
        <v>-5255.46064</v>
      </c>
      <c r="AF71" s="224">
        <f>X71-I71</f>
        <v>-1</v>
      </c>
      <c r="AG71" s="232"/>
      <c r="AH71" s="7"/>
      <c r="AI71" s="118">
        <f>AA71*0.05</f>
        <v>-723.96372</v>
      </c>
      <c r="AJ71" s="234">
        <f t="shared" si="17"/>
        <v>-361.98186</v>
      </c>
      <c r="AK71" s="235">
        <f t="shared" si="18"/>
        <v>-50</v>
      </c>
    </row>
    <row r="72" s="1" customFormat="1" customHeight="1" spans="1:37">
      <c r="A72" s="14">
        <v>69</v>
      </c>
      <c r="B72" s="14">
        <v>549</v>
      </c>
      <c r="C72" s="15" t="s">
        <v>116</v>
      </c>
      <c r="D72" s="15" t="s">
        <v>55</v>
      </c>
      <c r="E72" s="15" t="s">
        <v>66</v>
      </c>
      <c r="F72" s="15"/>
      <c r="G72" s="15"/>
      <c r="H72" s="15">
        <v>3</v>
      </c>
      <c r="I72" s="106">
        <v>4</v>
      </c>
      <c r="J72" s="16">
        <v>9</v>
      </c>
      <c r="K72" s="16">
        <v>3</v>
      </c>
      <c r="L72" s="107">
        <v>9879.9092</v>
      </c>
      <c r="M72" s="107">
        <f>L72*4</f>
        <v>39519.6368</v>
      </c>
      <c r="N72" s="108">
        <v>0.196206092663281</v>
      </c>
      <c r="O72" s="107">
        <v>1938.49838</v>
      </c>
      <c r="P72" s="107">
        <f>O72*4</f>
        <v>7753.99352</v>
      </c>
      <c r="Q72" s="109">
        <v>12349.8865</v>
      </c>
      <c r="R72" s="109">
        <f>Q72*4</f>
        <v>49399.546</v>
      </c>
      <c r="S72" s="110">
        <v>0.178094761032824</v>
      </c>
      <c r="T72" s="109">
        <v>2199.450085</v>
      </c>
      <c r="U72" s="109">
        <f>T72*4</f>
        <v>8797.80034</v>
      </c>
      <c r="V72" s="214">
        <v>25155.62</v>
      </c>
      <c r="W72" s="214">
        <v>6033.57</v>
      </c>
      <c r="X72" s="214">
        <v>2</v>
      </c>
      <c r="Y72" s="221"/>
      <c r="Z72" s="221"/>
      <c r="AA72" s="118">
        <f t="shared" si="15"/>
        <v>-14364.0168</v>
      </c>
      <c r="AB72" s="118">
        <f t="shared" si="16"/>
        <v>-1720.42352</v>
      </c>
      <c r="AC72" s="120">
        <f t="shared" si="19"/>
        <v>0.636534696088098</v>
      </c>
      <c r="AD72" s="118">
        <f t="shared" ref="AD72:AD88" si="20">(V72-Y72)-R72</f>
        <v>-24243.926</v>
      </c>
      <c r="AE72" s="118">
        <f t="shared" ref="AE72:AE89" si="21">(W72-Y72)-U72</f>
        <v>-2764.23034</v>
      </c>
      <c r="AF72" s="224">
        <f>X72-I72</f>
        <v>-2</v>
      </c>
      <c r="AG72" s="232"/>
      <c r="AH72" s="7"/>
      <c r="AI72" s="118">
        <f>AA72*0.05</f>
        <v>-718.20084</v>
      </c>
      <c r="AJ72" s="234">
        <f t="shared" si="17"/>
        <v>-359.10042</v>
      </c>
      <c r="AK72" s="235">
        <f t="shared" si="18"/>
        <v>-100</v>
      </c>
    </row>
    <row r="73" s="1" customFormat="1" customHeight="1" spans="1:37">
      <c r="A73" s="14">
        <v>70</v>
      </c>
      <c r="B73" s="14">
        <v>570</v>
      </c>
      <c r="C73" s="15" t="s">
        <v>117</v>
      </c>
      <c r="D73" s="15" t="s">
        <v>37</v>
      </c>
      <c r="E73" s="15" t="s">
        <v>66</v>
      </c>
      <c r="F73" s="15"/>
      <c r="G73" s="15"/>
      <c r="H73" s="15">
        <v>3</v>
      </c>
      <c r="I73" s="106">
        <v>4</v>
      </c>
      <c r="J73" s="16">
        <v>9</v>
      </c>
      <c r="K73" s="16">
        <v>3</v>
      </c>
      <c r="L73" s="107">
        <v>10323.69</v>
      </c>
      <c r="M73" s="107">
        <f>L73*4</f>
        <v>41294.76</v>
      </c>
      <c r="N73" s="108">
        <v>0.203685983403221</v>
      </c>
      <c r="O73" s="107">
        <v>2102.79095</v>
      </c>
      <c r="P73" s="107">
        <f>O73*4</f>
        <v>8411.1638</v>
      </c>
      <c r="Q73" s="109">
        <v>12904.6125</v>
      </c>
      <c r="R73" s="109">
        <f>Q73*4</f>
        <v>51618.45</v>
      </c>
      <c r="S73" s="110">
        <v>0.184884200319847</v>
      </c>
      <c r="T73" s="109">
        <v>2385.8589625</v>
      </c>
      <c r="U73" s="109">
        <f>T73*4</f>
        <v>9543.43585</v>
      </c>
      <c r="V73" s="214">
        <v>26150.52</v>
      </c>
      <c r="W73" s="214">
        <v>6699.25</v>
      </c>
      <c r="X73" s="214">
        <v>4</v>
      </c>
      <c r="Y73" s="221">
        <v>2600</v>
      </c>
      <c r="Z73" s="221">
        <v>176</v>
      </c>
      <c r="AA73" s="118">
        <f t="shared" si="15"/>
        <v>-17744.24</v>
      </c>
      <c r="AB73" s="118">
        <f t="shared" si="16"/>
        <v>-1887.9138</v>
      </c>
      <c r="AC73" s="120">
        <f t="shared" si="19"/>
        <v>0.633264850068144</v>
      </c>
      <c r="AD73" s="118">
        <f t="shared" si="20"/>
        <v>-28067.93</v>
      </c>
      <c r="AE73" s="118">
        <f t="shared" si="21"/>
        <v>-5444.18585</v>
      </c>
      <c r="AF73" s="224">
        <f>X73-I73</f>
        <v>0</v>
      </c>
      <c r="AG73" s="232"/>
      <c r="AH73" s="7"/>
      <c r="AI73" s="118">
        <f>AA73*0.05</f>
        <v>-887.212</v>
      </c>
      <c r="AJ73" s="234">
        <f t="shared" si="17"/>
        <v>-443.606</v>
      </c>
      <c r="AK73" s="235"/>
    </row>
    <row r="74" s="1" customFormat="1" customHeight="1" spans="1:37">
      <c r="A74" s="14">
        <v>71</v>
      </c>
      <c r="B74" s="14">
        <v>740</v>
      </c>
      <c r="C74" s="15" t="s">
        <v>118</v>
      </c>
      <c r="D74" s="15" t="s">
        <v>40</v>
      </c>
      <c r="E74" s="15" t="s">
        <v>66</v>
      </c>
      <c r="F74" s="15"/>
      <c r="G74" s="15"/>
      <c r="H74" s="15">
        <v>2</v>
      </c>
      <c r="I74" s="106">
        <v>4</v>
      </c>
      <c r="J74" s="16">
        <v>6</v>
      </c>
      <c r="K74" s="16">
        <v>3</v>
      </c>
      <c r="L74" s="107">
        <v>9990.372</v>
      </c>
      <c r="M74" s="107">
        <f>L74*4</f>
        <v>39961.488</v>
      </c>
      <c r="N74" s="108">
        <v>0.226549356720651</v>
      </c>
      <c r="O74" s="107">
        <v>2263.31235</v>
      </c>
      <c r="P74" s="107">
        <f>O74*4</f>
        <v>9053.2494</v>
      </c>
      <c r="Q74" s="109">
        <v>12487.965</v>
      </c>
      <c r="R74" s="109">
        <f>Q74*4</f>
        <v>49951.86</v>
      </c>
      <c r="S74" s="110">
        <v>0.205637108407975</v>
      </c>
      <c r="T74" s="109">
        <v>2567.9890125</v>
      </c>
      <c r="U74" s="109">
        <f>T74*4</f>
        <v>10271.95605</v>
      </c>
      <c r="V74" s="214">
        <v>25161.1</v>
      </c>
      <c r="W74" s="214">
        <v>5307.89</v>
      </c>
      <c r="X74" s="214">
        <v>2</v>
      </c>
      <c r="Y74" s="221"/>
      <c r="Z74" s="221"/>
      <c r="AA74" s="118">
        <f t="shared" si="15"/>
        <v>-14800.388</v>
      </c>
      <c r="AB74" s="118">
        <f t="shared" si="16"/>
        <v>-3745.3594</v>
      </c>
      <c r="AC74" s="120">
        <f t="shared" si="19"/>
        <v>0.629633711337276</v>
      </c>
      <c r="AD74" s="118">
        <f t="shared" si="20"/>
        <v>-24790.76</v>
      </c>
      <c r="AE74" s="118">
        <f t="shared" si="21"/>
        <v>-4964.06605</v>
      </c>
      <c r="AF74" s="224">
        <f>X74-I74</f>
        <v>-2</v>
      </c>
      <c r="AG74" s="232"/>
      <c r="AH74" s="7"/>
      <c r="AI74" s="118">
        <f>AA74*0.05</f>
        <v>-740.0194</v>
      </c>
      <c r="AJ74" s="234">
        <f t="shared" si="17"/>
        <v>-370.0097</v>
      </c>
      <c r="AK74" s="235">
        <f t="shared" ref="AK74:AK88" si="22">AF74*50</f>
        <v>-100</v>
      </c>
    </row>
    <row r="75" s="1" customFormat="1" customHeight="1" spans="1:37">
      <c r="A75" s="14">
        <v>72</v>
      </c>
      <c r="B75" s="14">
        <v>594</v>
      </c>
      <c r="C75" s="15" t="s">
        <v>119</v>
      </c>
      <c r="D75" s="15" t="s">
        <v>55</v>
      </c>
      <c r="E75" s="15" t="s">
        <v>66</v>
      </c>
      <c r="F75" s="15"/>
      <c r="G75" s="15"/>
      <c r="H75" s="15">
        <v>2</v>
      </c>
      <c r="I75" s="106">
        <v>4</v>
      </c>
      <c r="J75" s="16">
        <v>6</v>
      </c>
      <c r="K75" s="16">
        <v>3</v>
      </c>
      <c r="L75" s="107">
        <v>9476.64</v>
      </c>
      <c r="M75" s="107">
        <f>L75*4</f>
        <v>37906.56</v>
      </c>
      <c r="N75" s="108">
        <v>0.230407874520927</v>
      </c>
      <c r="O75" s="107">
        <v>2183.49248</v>
      </c>
      <c r="P75" s="107">
        <f>O75*4</f>
        <v>8733.96992</v>
      </c>
      <c r="Q75" s="109">
        <v>11845.8</v>
      </c>
      <c r="R75" s="109">
        <f>Q75*4</f>
        <v>47383.2</v>
      </c>
      <c r="S75" s="110">
        <v>0.20913945533438</v>
      </c>
      <c r="T75" s="109">
        <v>2477.42416</v>
      </c>
      <c r="U75" s="109">
        <f>T75*4</f>
        <v>9909.69664</v>
      </c>
      <c r="V75" s="214">
        <v>23511.71</v>
      </c>
      <c r="W75" s="214">
        <v>5245.65</v>
      </c>
      <c r="X75" s="214">
        <v>2</v>
      </c>
      <c r="Y75" s="221"/>
      <c r="Z75" s="221"/>
      <c r="AA75" s="118">
        <f t="shared" si="15"/>
        <v>-14394.85</v>
      </c>
      <c r="AB75" s="118">
        <f t="shared" si="16"/>
        <v>-3488.31992</v>
      </c>
      <c r="AC75" s="120">
        <f t="shared" si="19"/>
        <v>0.620254383410154</v>
      </c>
      <c r="AD75" s="118">
        <f t="shared" si="20"/>
        <v>-23871.49</v>
      </c>
      <c r="AE75" s="118">
        <f t="shared" si="21"/>
        <v>-4664.04664</v>
      </c>
      <c r="AF75" s="224">
        <f>X75-I75</f>
        <v>-2</v>
      </c>
      <c r="AG75" s="232"/>
      <c r="AH75" s="7"/>
      <c r="AI75" s="118">
        <f>AA75*0.05</f>
        <v>-719.7425</v>
      </c>
      <c r="AJ75" s="234">
        <f t="shared" si="17"/>
        <v>-359.87125</v>
      </c>
      <c r="AK75" s="235">
        <f t="shared" si="22"/>
        <v>-100</v>
      </c>
    </row>
    <row r="76" s="1" customFormat="1" customHeight="1" spans="1:37">
      <c r="A76" s="14">
        <v>73</v>
      </c>
      <c r="B76" s="14">
        <v>716</v>
      </c>
      <c r="C76" s="15" t="s">
        <v>120</v>
      </c>
      <c r="D76" s="15" t="s">
        <v>55</v>
      </c>
      <c r="E76" s="15" t="s">
        <v>66</v>
      </c>
      <c r="F76" s="15" t="s">
        <v>41</v>
      </c>
      <c r="G76" s="15"/>
      <c r="H76" s="15">
        <v>3</v>
      </c>
      <c r="I76" s="106">
        <v>4</v>
      </c>
      <c r="J76" s="16">
        <v>9</v>
      </c>
      <c r="K76" s="16">
        <v>3</v>
      </c>
      <c r="L76" s="107">
        <v>9504.678</v>
      </c>
      <c r="M76" s="107">
        <f>L76*4</f>
        <v>38018.712</v>
      </c>
      <c r="N76" s="108">
        <v>0.222054976507358</v>
      </c>
      <c r="O76" s="107">
        <v>2110.56105</v>
      </c>
      <c r="P76" s="107">
        <f>O76*4</f>
        <v>8442.2442</v>
      </c>
      <c r="Q76" s="109">
        <v>11880.8475</v>
      </c>
      <c r="R76" s="109">
        <f>Q76*4</f>
        <v>47523.39</v>
      </c>
      <c r="S76" s="110">
        <v>0.201557594060525</v>
      </c>
      <c r="T76" s="109">
        <v>2394.6750375</v>
      </c>
      <c r="U76" s="109">
        <f>T76*4</f>
        <v>9578.70015</v>
      </c>
      <c r="V76" s="214">
        <v>22257.56</v>
      </c>
      <c r="W76" s="214">
        <v>5157.15</v>
      </c>
      <c r="X76" s="214">
        <v>0</v>
      </c>
      <c r="Y76" s="221"/>
      <c r="Z76" s="221"/>
      <c r="AA76" s="118">
        <f t="shared" si="15"/>
        <v>-15761.152</v>
      </c>
      <c r="AB76" s="118">
        <f t="shared" si="16"/>
        <v>-3285.0942</v>
      </c>
      <c r="AC76" s="120">
        <f t="shared" si="19"/>
        <v>0.585436981663135</v>
      </c>
      <c r="AD76" s="118">
        <f t="shared" si="20"/>
        <v>-25265.83</v>
      </c>
      <c r="AE76" s="118">
        <f t="shared" si="21"/>
        <v>-4421.55015</v>
      </c>
      <c r="AF76" s="224">
        <f>X76-I76</f>
        <v>-4</v>
      </c>
      <c r="AG76" s="232"/>
      <c r="AH76" s="7"/>
      <c r="AI76" s="118">
        <f>AA76*0.05</f>
        <v>-788.0576</v>
      </c>
      <c r="AJ76" s="234">
        <f t="shared" si="17"/>
        <v>-394.0288</v>
      </c>
      <c r="AK76" s="235">
        <f t="shared" si="22"/>
        <v>-200</v>
      </c>
    </row>
    <row r="77" s="1" customFormat="1" customHeight="1" spans="1:37">
      <c r="A77" s="14">
        <v>74</v>
      </c>
      <c r="B77" s="14">
        <v>349</v>
      </c>
      <c r="C77" s="15" t="s">
        <v>121</v>
      </c>
      <c r="D77" s="15" t="s">
        <v>62</v>
      </c>
      <c r="E77" s="15" t="s">
        <v>38</v>
      </c>
      <c r="F77" s="15"/>
      <c r="G77" s="15"/>
      <c r="H77" s="15">
        <v>4</v>
      </c>
      <c r="I77" s="106">
        <v>6</v>
      </c>
      <c r="J77" s="16">
        <v>12</v>
      </c>
      <c r="K77" s="16">
        <v>8</v>
      </c>
      <c r="L77" s="107">
        <v>12510.692</v>
      </c>
      <c r="M77" s="107">
        <f>L77*4</f>
        <v>50042.768</v>
      </c>
      <c r="N77" s="108">
        <v>0.216202461062905</v>
      </c>
      <c r="O77" s="107">
        <v>2704.8424</v>
      </c>
      <c r="P77" s="107">
        <f>O77*4</f>
        <v>10819.3696</v>
      </c>
      <c r="Q77" s="109">
        <v>15638.365</v>
      </c>
      <c r="R77" s="109">
        <f>Q77*4</f>
        <v>62553.46</v>
      </c>
      <c r="S77" s="110">
        <v>0.196245310810945</v>
      </c>
      <c r="T77" s="109">
        <v>3068.9558</v>
      </c>
      <c r="U77" s="109">
        <f>T77*4</f>
        <v>12275.8232</v>
      </c>
      <c r="V77" s="214">
        <v>28734.21</v>
      </c>
      <c r="W77" s="214">
        <v>7266.79</v>
      </c>
      <c r="X77" s="214">
        <v>1</v>
      </c>
      <c r="Y77" s="221"/>
      <c r="Z77" s="221"/>
      <c r="AA77" s="118">
        <f t="shared" si="15"/>
        <v>-21308.558</v>
      </c>
      <c r="AB77" s="118">
        <f t="shared" si="16"/>
        <v>-3552.5796</v>
      </c>
      <c r="AC77" s="120">
        <f t="shared" si="19"/>
        <v>0.574193058225716</v>
      </c>
      <c r="AD77" s="118">
        <f t="shared" si="20"/>
        <v>-33819.25</v>
      </c>
      <c r="AE77" s="118">
        <f t="shared" si="21"/>
        <v>-5009.0332</v>
      </c>
      <c r="AF77" s="224">
        <f>X77-I77</f>
        <v>-5</v>
      </c>
      <c r="AG77" s="232"/>
      <c r="AH77" s="7"/>
      <c r="AI77" s="118">
        <f>AA77*0.05</f>
        <v>-1065.4279</v>
      </c>
      <c r="AJ77" s="234">
        <f t="shared" si="17"/>
        <v>-532.71395</v>
      </c>
      <c r="AK77" s="235">
        <f t="shared" si="22"/>
        <v>-250</v>
      </c>
    </row>
    <row r="78" s="1" customFormat="1" customHeight="1" spans="1:37">
      <c r="A78" s="14">
        <v>75</v>
      </c>
      <c r="B78" s="14">
        <v>713</v>
      </c>
      <c r="C78" s="15" t="s">
        <v>122</v>
      </c>
      <c r="D78" s="15" t="s">
        <v>48</v>
      </c>
      <c r="E78" s="15" t="s">
        <v>66</v>
      </c>
      <c r="F78" s="15"/>
      <c r="G78" s="15"/>
      <c r="H78" s="15">
        <v>2</v>
      </c>
      <c r="I78" s="106">
        <v>4</v>
      </c>
      <c r="J78" s="16">
        <v>6</v>
      </c>
      <c r="K78" s="16">
        <v>3</v>
      </c>
      <c r="L78" s="107">
        <v>6147.9104</v>
      </c>
      <c r="M78" s="107">
        <f>L78*4</f>
        <v>24591.6416</v>
      </c>
      <c r="N78" s="108">
        <v>0.213232541580307</v>
      </c>
      <c r="O78" s="107">
        <v>1310.93456</v>
      </c>
      <c r="P78" s="107">
        <f>O78*4</f>
        <v>5243.73824</v>
      </c>
      <c r="Q78" s="109">
        <v>7684.888</v>
      </c>
      <c r="R78" s="109">
        <f>Q78*4</f>
        <v>30739.552</v>
      </c>
      <c r="S78" s="110">
        <v>0.193549537742125</v>
      </c>
      <c r="T78" s="109">
        <v>1487.40652</v>
      </c>
      <c r="U78" s="109">
        <f>T78*4</f>
        <v>5949.62608</v>
      </c>
      <c r="V78" s="214">
        <v>14050.24</v>
      </c>
      <c r="W78" s="214">
        <v>3818.04</v>
      </c>
      <c r="X78" s="214">
        <v>3</v>
      </c>
      <c r="Y78" s="221"/>
      <c r="Z78" s="221"/>
      <c r="AA78" s="118">
        <f t="shared" si="15"/>
        <v>-10541.4016</v>
      </c>
      <c r="AB78" s="118">
        <f t="shared" si="16"/>
        <v>-1425.69824</v>
      </c>
      <c r="AC78" s="120">
        <f t="shared" si="19"/>
        <v>0.571342093729928</v>
      </c>
      <c r="AD78" s="118">
        <f t="shared" si="20"/>
        <v>-16689.312</v>
      </c>
      <c r="AE78" s="118">
        <f t="shared" si="21"/>
        <v>-2131.58608</v>
      </c>
      <c r="AF78" s="224">
        <f>X78-I78</f>
        <v>-1</v>
      </c>
      <c r="AG78" s="232"/>
      <c r="AH78" s="7"/>
      <c r="AI78" s="118">
        <f>AA78*0.05</f>
        <v>-527.07008</v>
      </c>
      <c r="AJ78" s="234">
        <f t="shared" si="17"/>
        <v>-263.53504</v>
      </c>
      <c r="AK78" s="235">
        <f t="shared" si="22"/>
        <v>-50</v>
      </c>
    </row>
    <row r="79" s="1" customFormat="1" customHeight="1" spans="1:37">
      <c r="A79" s="14">
        <v>76</v>
      </c>
      <c r="B79" s="87">
        <v>584</v>
      </c>
      <c r="C79" s="88" t="s">
        <v>123</v>
      </c>
      <c r="D79" s="88" t="s">
        <v>40</v>
      </c>
      <c r="E79" s="15" t="s">
        <v>66</v>
      </c>
      <c r="F79" s="88"/>
      <c r="G79" s="15"/>
      <c r="H79" s="15">
        <v>3</v>
      </c>
      <c r="I79" s="106">
        <v>4</v>
      </c>
      <c r="J79" s="16">
        <v>9</v>
      </c>
      <c r="K79" s="16">
        <v>3</v>
      </c>
      <c r="L79" s="107">
        <v>10269.475</v>
      </c>
      <c r="M79" s="107">
        <f>L79*4</f>
        <v>41077.9</v>
      </c>
      <c r="N79" s="108">
        <v>0.211393084846109</v>
      </c>
      <c r="O79" s="107">
        <v>2170.896</v>
      </c>
      <c r="P79" s="107">
        <f>O79*4</f>
        <v>8683.584</v>
      </c>
      <c r="Q79" s="109">
        <v>12836.84375</v>
      </c>
      <c r="R79" s="109">
        <f>Q79*4</f>
        <v>51347.375</v>
      </c>
      <c r="S79" s="110">
        <v>0.191879877014161</v>
      </c>
      <c r="T79" s="109">
        <v>2463.132</v>
      </c>
      <c r="U79" s="109">
        <f>T79*4</f>
        <v>9852.528</v>
      </c>
      <c r="V79" s="214">
        <v>23442.47</v>
      </c>
      <c r="W79" s="214">
        <v>6359.39</v>
      </c>
      <c r="X79" s="214">
        <v>0</v>
      </c>
      <c r="Y79" s="221"/>
      <c r="Z79" s="221"/>
      <c r="AA79" s="118">
        <f t="shared" si="15"/>
        <v>-17635.43</v>
      </c>
      <c r="AB79" s="118">
        <f t="shared" si="16"/>
        <v>-2324.194</v>
      </c>
      <c r="AC79" s="120">
        <f t="shared" si="19"/>
        <v>0.570683262776335</v>
      </c>
      <c r="AD79" s="118">
        <f t="shared" si="20"/>
        <v>-27904.905</v>
      </c>
      <c r="AE79" s="118">
        <f t="shared" si="21"/>
        <v>-3493.138</v>
      </c>
      <c r="AF79" s="224">
        <f>X79-I79</f>
        <v>-4</v>
      </c>
      <c r="AG79" s="232"/>
      <c r="AH79" s="7"/>
      <c r="AI79" s="118">
        <f>AA79*0.05</f>
        <v>-881.7715</v>
      </c>
      <c r="AJ79" s="234">
        <f t="shared" si="17"/>
        <v>-440.88575</v>
      </c>
      <c r="AK79" s="235">
        <f t="shared" si="22"/>
        <v>-200</v>
      </c>
    </row>
    <row r="80" s="1" customFormat="1" customHeight="1" spans="1:37">
      <c r="A80" s="14">
        <v>77</v>
      </c>
      <c r="B80" s="14">
        <v>718</v>
      </c>
      <c r="C80" s="15" t="s">
        <v>124</v>
      </c>
      <c r="D80" s="15" t="s">
        <v>62</v>
      </c>
      <c r="E80" s="15" t="s">
        <v>66</v>
      </c>
      <c r="F80" s="15"/>
      <c r="G80" s="15"/>
      <c r="H80" s="15">
        <v>4</v>
      </c>
      <c r="I80" s="106">
        <v>4</v>
      </c>
      <c r="J80" s="16">
        <v>12</v>
      </c>
      <c r="K80" s="16">
        <v>3</v>
      </c>
      <c r="L80" s="107">
        <v>8712.2112</v>
      </c>
      <c r="M80" s="107">
        <f>L80*4</f>
        <v>34848.8448</v>
      </c>
      <c r="N80" s="108">
        <v>0.189756244660368</v>
      </c>
      <c r="O80" s="107">
        <v>1653.19648</v>
      </c>
      <c r="P80" s="107">
        <f>O80*4</f>
        <v>6612.78592</v>
      </c>
      <c r="Q80" s="109">
        <v>10890.264</v>
      </c>
      <c r="R80" s="109">
        <f>Q80*4</f>
        <v>43561.056</v>
      </c>
      <c r="S80" s="110">
        <v>0.172240283614796</v>
      </c>
      <c r="T80" s="109">
        <v>1875.74216</v>
      </c>
      <c r="U80" s="109">
        <f>T80*4</f>
        <v>7502.96864</v>
      </c>
      <c r="V80" s="214">
        <v>19421.99</v>
      </c>
      <c r="W80" s="214">
        <v>3689.39</v>
      </c>
      <c r="X80" s="214">
        <v>0</v>
      </c>
      <c r="Y80" s="221"/>
      <c r="Z80" s="221"/>
      <c r="AA80" s="118">
        <f t="shared" si="15"/>
        <v>-15426.8548</v>
      </c>
      <c r="AB80" s="118">
        <f t="shared" si="16"/>
        <v>-2923.39592</v>
      </c>
      <c r="AC80" s="120">
        <f t="shared" si="19"/>
        <v>0.557320912973276</v>
      </c>
      <c r="AD80" s="118">
        <f t="shared" si="20"/>
        <v>-24139.066</v>
      </c>
      <c r="AE80" s="118">
        <f t="shared" si="21"/>
        <v>-3813.57864</v>
      </c>
      <c r="AF80" s="224">
        <f>X80-I80</f>
        <v>-4</v>
      </c>
      <c r="AG80" s="232"/>
      <c r="AH80" s="7"/>
      <c r="AI80" s="118">
        <f>AA80*0.05</f>
        <v>-771.34274</v>
      </c>
      <c r="AJ80" s="234">
        <f t="shared" si="17"/>
        <v>-385.67137</v>
      </c>
      <c r="AK80" s="235">
        <f t="shared" si="22"/>
        <v>-200</v>
      </c>
    </row>
    <row r="81" s="1" customFormat="1" customHeight="1" spans="1:37">
      <c r="A81" s="14">
        <v>78</v>
      </c>
      <c r="B81" s="14">
        <v>752</v>
      </c>
      <c r="C81" s="15" t="s">
        <v>125</v>
      </c>
      <c r="D81" s="15" t="s">
        <v>37</v>
      </c>
      <c r="E81" s="15" t="s">
        <v>66</v>
      </c>
      <c r="F81" s="15" t="s">
        <v>41</v>
      </c>
      <c r="G81" s="15" t="s">
        <v>42</v>
      </c>
      <c r="H81" s="15">
        <v>2</v>
      </c>
      <c r="I81" s="106">
        <v>4</v>
      </c>
      <c r="J81" s="16">
        <v>6</v>
      </c>
      <c r="K81" s="16">
        <v>3</v>
      </c>
      <c r="L81" s="107">
        <v>6383.6928</v>
      </c>
      <c r="M81" s="107">
        <f>L81*4</f>
        <v>25534.7712</v>
      </c>
      <c r="N81" s="108">
        <v>0.176090052453652</v>
      </c>
      <c r="O81" s="107">
        <v>1124.1048</v>
      </c>
      <c r="P81" s="107">
        <f>O81*4</f>
        <v>4496.4192</v>
      </c>
      <c r="Q81" s="109">
        <v>7979.616</v>
      </c>
      <c r="R81" s="109">
        <f>Q81*4</f>
        <v>31918.464</v>
      </c>
      <c r="S81" s="110">
        <v>0.159835586073315</v>
      </c>
      <c r="T81" s="109">
        <v>1275.4266</v>
      </c>
      <c r="U81" s="109">
        <f>T81*4</f>
        <v>5101.7064</v>
      </c>
      <c r="V81" s="214">
        <v>13736.24</v>
      </c>
      <c r="W81" s="214">
        <v>2861.38</v>
      </c>
      <c r="X81" s="214">
        <v>0</v>
      </c>
      <c r="Y81" s="221"/>
      <c r="Z81" s="221"/>
      <c r="AA81" s="118">
        <f t="shared" si="15"/>
        <v>-11798.5312</v>
      </c>
      <c r="AB81" s="118">
        <f t="shared" si="16"/>
        <v>-1635.0392</v>
      </c>
      <c r="AC81" s="120">
        <f t="shared" si="19"/>
        <v>0.537942552624086</v>
      </c>
      <c r="AD81" s="118">
        <f t="shared" si="20"/>
        <v>-18182.224</v>
      </c>
      <c r="AE81" s="118">
        <f t="shared" si="21"/>
        <v>-2240.3264</v>
      </c>
      <c r="AF81" s="224">
        <f>X81-I81</f>
        <v>-4</v>
      </c>
      <c r="AG81" s="232"/>
      <c r="AH81" s="7"/>
      <c r="AI81" s="118">
        <f>AA81*0.05</f>
        <v>-589.92656</v>
      </c>
      <c r="AJ81" s="234">
        <f t="shared" si="17"/>
        <v>-294.96328</v>
      </c>
      <c r="AK81" s="235">
        <f t="shared" si="22"/>
        <v>-200</v>
      </c>
    </row>
    <row r="82" s="1" customFormat="1" customHeight="1" spans="1:37">
      <c r="A82" s="14">
        <v>79</v>
      </c>
      <c r="B82" s="14">
        <v>339</v>
      </c>
      <c r="C82" s="15" t="s">
        <v>126</v>
      </c>
      <c r="D82" s="15" t="s">
        <v>37</v>
      </c>
      <c r="E82" s="15" t="s">
        <v>38</v>
      </c>
      <c r="F82" s="15"/>
      <c r="G82" s="15"/>
      <c r="H82" s="15">
        <v>2</v>
      </c>
      <c r="I82" s="106">
        <v>5</v>
      </c>
      <c r="J82" s="16">
        <v>6</v>
      </c>
      <c r="K82" s="16">
        <v>8</v>
      </c>
      <c r="L82" s="107">
        <v>10594.7436</v>
      </c>
      <c r="M82" s="107">
        <f>L82*4</f>
        <v>42378.9744</v>
      </c>
      <c r="N82" s="108">
        <v>0.183174420568328</v>
      </c>
      <c r="O82" s="107">
        <v>1940.68602</v>
      </c>
      <c r="P82" s="107">
        <f>O82*4</f>
        <v>7762.74408</v>
      </c>
      <c r="Q82" s="109">
        <v>13243.4295</v>
      </c>
      <c r="R82" s="109">
        <f>Q82*4</f>
        <v>52973.718</v>
      </c>
      <c r="S82" s="110">
        <v>0.166266012515867</v>
      </c>
      <c r="T82" s="109">
        <v>2201.932215</v>
      </c>
      <c r="U82" s="109">
        <f>T82*4</f>
        <v>8807.72886</v>
      </c>
      <c r="V82" s="214">
        <v>22761.35</v>
      </c>
      <c r="W82" s="214">
        <v>6193.5</v>
      </c>
      <c r="X82" s="214">
        <v>0</v>
      </c>
      <c r="Y82" s="221"/>
      <c r="Z82" s="221"/>
      <c r="AA82" s="118">
        <f t="shared" si="15"/>
        <v>-19617.6244</v>
      </c>
      <c r="AB82" s="118">
        <f t="shared" si="16"/>
        <v>-1569.24408</v>
      </c>
      <c r="AC82" s="120">
        <f t="shared" si="19"/>
        <v>0.537090628601904</v>
      </c>
      <c r="AD82" s="118">
        <f t="shared" si="20"/>
        <v>-30212.368</v>
      </c>
      <c r="AE82" s="118">
        <f t="shared" si="21"/>
        <v>-2614.22886</v>
      </c>
      <c r="AF82" s="224">
        <f>X82-I82</f>
        <v>-5</v>
      </c>
      <c r="AG82" s="232"/>
      <c r="AH82" s="7"/>
      <c r="AI82" s="118">
        <f>AA82*0.05</f>
        <v>-980.88122</v>
      </c>
      <c r="AJ82" s="234">
        <f t="shared" si="17"/>
        <v>-490.44061</v>
      </c>
      <c r="AK82" s="235">
        <f t="shared" si="22"/>
        <v>-250</v>
      </c>
    </row>
    <row r="83" s="1" customFormat="1" customHeight="1" spans="1:37">
      <c r="A83" s="14">
        <v>80</v>
      </c>
      <c r="B83" s="14">
        <v>732</v>
      </c>
      <c r="C83" s="15" t="s">
        <v>127</v>
      </c>
      <c r="D83" s="15" t="s">
        <v>55</v>
      </c>
      <c r="E83" s="15" t="s">
        <v>66</v>
      </c>
      <c r="F83" s="15"/>
      <c r="G83" s="15"/>
      <c r="H83" s="15">
        <v>2</v>
      </c>
      <c r="I83" s="106">
        <v>4</v>
      </c>
      <c r="J83" s="16">
        <v>6</v>
      </c>
      <c r="K83" s="16">
        <v>3</v>
      </c>
      <c r="L83" s="107">
        <v>8311.968</v>
      </c>
      <c r="M83" s="107">
        <f>L83*4</f>
        <v>33247.872</v>
      </c>
      <c r="N83" s="108">
        <v>0.201572344840596</v>
      </c>
      <c r="O83" s="107">
        <v>1675.46288</v>
      </c>
      <c r="P83" s="107">
        <f>O83*4</f>
        <v>6701.85152</v>
      </c>
      <c r="Q83" s="109">
        <v>10389.96</v>
      </c>
      <c r="R83" s="109">
        <f>Q83*4</f>
        <v>41559.84</v>
      </c>
      <c r="S83" s="110">
        <v>0.18296566685531</v>
      </c>
      <c r="T83" s="109">
        <v>1901.00596</v>
      </c>
      <c r="U83" s="109">
        <f>T83*4</f>
        <v>7604.02384</v>
      </c>
      <c r="V83" s="214">
        <v>17462.8</v>
      </c>
      <c r="W83" s="214">
        <v>4419.4</v>
      </c>
      <c r="X83" s="214">
        <v>0</v>
      </c>
      <c r="Y83" s="221">
        <v>134.2</v>
      </c>
      <c r="Z83" s="221">
        <v>27.3</v>
      </c>
      <c r="AA83" s="118">
        <f t="shared" si="15"/>
        <v>-15919.272</v>
      </c>
      <c r="AB83" s="118">
        <f t="shared" si="16"/>
        <v>-2309.75152</v>
      </c>
      <c r="AC83" s="120">
        <f t="shared" si="19"/>
        <v>0.525230607240066</v>
      </c>
      <c r="AD83" s="118">
        <f t="shared" si="20"/>
        <v>-24231.24</v>
      </c>
      <c r="AE83" s="118">
        <f t="shared" si="21"/>
        <v>-3318.82384</v>
      </c>
      <c r="AF83" s="224">
        <f>X83-I83</f>
        <v>-4</v>
      </c>
      <c r="AG83" s="232"/>
      <c r="AH83" s="7"/>
      <c r="AI83" s="118">
        <f>AA83*0.05</f>
        <v>-795.9636</v>
      </c>
      <c r="AJ83" s="234">
        <f t="shared" si="17"/>
        <v>-397.9818</v>
      </c>
      <c r="AK83" s="235">
        <f t="shared" si="22"/>
        <v>-200</v>
      </c>
    </row>
    <row r="84" s="1" customFormat="1" customHeight="1" spans="1:37">
      <c r="A84" s="14">
        <v>81</v>
      </c>
      <c r="B84" s="14">
        <v>706</v>
      </c>
      <c r="C84" s="15" t="s">
        <v>128</v>
      </c>
      <c r="D84" s="15" t="s">
        <v>48</v>
      </c>
      <c r="E84" s="15" t="s">
        <v>66</v>
      </c>
      <c r="F84" s="15"/>
      <c r="G84" s="15"/>
      <c r="H84" s="15">
        <v>2</v>
      </c>
      <c r="I84" s="106">
        <v>4</v>
      </c>
      <c r="J84" s="16">
        <v>6</v>
      </c>
      <c r="K84" s="16">
        <v>3</v>
      </c>
      <c r="L84" s="107">
        <v>8688.7904</v>
      </c>
      <c r="M84" s="107">
        <f>L84*4</f>
        <v>34755.1616</v>
      </c>
      <c r="N84" s="108">
        <v>0.221184094853986</v>
      </c>
      <c r="O84" s="107">
        <v>1921.82224</v>
      </c>
      <c r="P84" s="107">
        <f>O84*4</f>
        <v>7687.28896</v>
      </c>
      <c r="Q84" s="109">
        <v>10860.988</v>
      </c>
      <c r="R84" s="109">
        <f>Q84*4</f>
        <v>43443.952</v>
      </c>
      <c r="S84" s="110">
        <v>0.200767101482849</v>
      </c>
      <c r="T84" s="109">
        <v>2180.52908</v>
      </c>
      <c r="U84" s="109">
        <f>T84*4</f>
        <v>8722.11632</v>
      </c>
      <c r="V84" s="214">
        <v>18167.81</v>
      </c>
      <c r="W84" s="214">
        <v>4665.14</v>
      </c>
      <c r="X84" s="214">
        <v>0</v>
      </c>
      <c r="Y84" s="221"/>
      <c r="Z84" s="221"/>
      <c r="AA84" s="118">
        <f t="shared" si="15"/>
        <v>-16587.3516</v>
      </c>
      <c r="AB84" s="118">
        <f t="shared" si="16"/>
        <v>-3022.14896</v>
      </c>
      <c r="AC84" s="120">
        <f t="shared" si="19"/>
        <v>0.522737031382412</v>
      </c>
      <c r="AD84" s="118">
        <f t="shared" si="20"/>
        <v>-25276.142</v>
      </c>
      <c r="AE84" s="118">
        <f t="shared" si="21"/>
        <v>-4056.97632</v>
      </c>
      <c r="AF84" s="224">
        <f>X84-I84</f>
        <v>-4</v>
      </c>
      <c r="AG84" s="232"/>
      <c r="AH84" s="7"/>
      <c r="AI84" s="118">
        <f>AA84*0.05</f>
        <v>-829.36758</v>
      </c>
      <c r="AJ84" s="234">
        <f t="shared" si="17"/>
        <v>-414.68379</v>
      </c>
      <c r="AK84" s="235">
        <f t="shared" si="22"/>
        <v>-200</v>
      </c>
    </row>
    <row r="85" s="1" customFormat="1" customHeight="1" spans="1:37">
      <c r="A85" s="14">
        <v>82</v>
      </c>
      <c r="B85" s="14">
        <v>710</v>
      </c>
      <c r="C85" s="15" t="s">
        <v>129</v>
      </c>
      <c r="D85" s="15" t="s">
        <v>48</v>
      </c>
      <c r="E85" s="15" t="s">
        <v>66</v>
      </c>
      <c r="F85" s="15"/>
      <c r="G85" s="15"/>
      <c r="H85" s="15">
        <v>3</v>
      </c>
      <c r="I85" s="106">
        <v>4</v>
      </c>
      <c r="J85" s="16">
        <v>9</v>
      </c>
      <c r="K85" s="16">
        <v>3</v>
      </c>
      <c r="L85" s="107">
        <v>8369.6256</v>
      </c>
      <c r="M85" s="107">
        <f>L85*4</f>
        <v>33478.5024</v>
      </c>
      <c r="N85" s="108">
        <v>0.230889582444405</v>
      </c>
      <c r="O85" s="107">
        <v>1932.45936</v>
      </c>
      <c r="P85" s="107">
        <f>O85*4</f>
        <v>7729.83744</v>
      </c>
      <c r="Q85" s="109">
        <v>10462.032</v>
      </c>
      <c r="R85" s="109">
        <f>Q85*4</f>
        <v>41848.128</v>
      </c>
      <c r="S85" s="110">
        <v>0.209576697911075</v>
      </c>
      <c r="T85" s="109">
        <v>2192.59812</v>
      </c>
      <c r="U85" s="109">
        <f>T85*4</f>
        <v>8770.39248</v>
      </c>
      <c r="V85" s="214">
        <v>17398.92</v>
      </c>
      <c r="W85" s="214">
        <v>4030.72</v>
      </c>
      <c r="X85" s="214">
        <v>0</v>
      </c>
      <c r="Y85" s="221"/>
      <c r="Z85" s="221"/>
      <c r="AA85" s="118">
        <f t="shared" si="15"/>
        <v>-16079.5824</v>
      </c>
      <c r="AB85" s="118">
        <f t="shared" si="16"/>
        <v>-3699.11744</v>
      </c>
      <c r="AC85" s="120">
        <f t="shared" si="19"/>
        <v>0.519704250570061</v>
      </c>
      <c r="AD85" s="118">
        <f t="shared" si="20"/>
        <v>-24449.208</v>
      </c>
      <c r="AE85" s="118">
        <f t="shared" si="21"/>
        <v>-4739.67248</v>
      </c>
      <c r="AF85" s="224">
        <f>X85-I85</f>
        <v>-4</v>
      </c>
      <c r="AG85" s="232"/>
      <c r="AH85" s="7"/>
      <c r="AI85" s="118">
        <f>AA85*0.05</f>
        <v>-803.97912</v>
      </c>
      <c r="AJ85" s="234">
        <f t="shared" si="17"/>
        <v>-401.98956</v>
      </c>
      <c r="AK85" s="235">
        <f t="shared" si="22"/>
        <v>-200</v>
      </c>
    </row>
    <row r="86" s="1" customFormat="1" customHeight="1" spans="1:37">
      <c r="A86" s="14">
        <v>83</v>
      </c>
      <c r="B86" s="14">
        <v>371</v>
      </c>
      <c r="C86" s="15" t="s">
        <v>130</v>
      </c>
      <c r="D86" s="15" t="s">
        <v>55</v>
      </c>
      <c r="E86" s="15" t="s">
        <v>66</v>
      </c>
      <c r="F86" s="15"/>
      <c r="G86" s="15"/>
      <c r="H86" s="15">
        <v>2</v>
      </c>
      <c r="I86" s="106">
        <v>4</v>
      </c>
      <c r="J86" s="16">
        <v>6</v>
      </c>
      <c r="K86" s="16">
        <v>3</v>
      </c>
      <c r="L86" s="107">
        <v>9508.4128</v>
      </c>
      <c r="M86" s="107">
        <f>L86*4</f>
        <v>38033.6512</v>
      </c>
      <c r="N86" s="108">
        <v>0.207772434953602</v>
      </c>
      <c r="O86" s="107">
        <v>1975.58608</v>
      </c>
      <c r="P86" s="107">
        <f>O86*4</f>
        <v>7902.34432</v>
      </c>
      <c r="Q86" s="109">
        <v>11885.516</v>
      </c>
      <c r="R86" s="109">
        <f>Q86*4</f>
        <v>47542.064</v>
      </c>
      <c r="S86" s="110">
        <v>0.188593440957885</v>
      </c>
      <c r="T86" s="109">
        <v>2241.53036</v>
      </c>
      <c r="U86" s="109">
        <f>T86*4</f>
        <v>8966.12144</v>
      </c>
      <c r="V86" s="214">
        <v>19740.83</v>
      </c>
      <c r="W86" s="214">
        <v>4267.57</v>
      </c>
      <c r="X86" s="214">
        <v>0</v>
      </c>
      <c r="Y86" s="221">
        <v>214</v>
      </c>
      <c r="Z86" s="221">
        <v>59.7</v>
      </c>
      <c r="AA86" s="118">
        <f t="shared" si="15"/>
        <v>-18506.8212</v>
      </c>
      <c r="AB86" s="118">
        <f t="shared" si="16"/>
        <v>-3694.47432</v>
      </c>
      <c r="AC86" s="120">
        <f t="shared" si="19"/>
        <v>0.519035889985761</v>
      </c>
      <c r="AD86" s="118">
        <f t="shared" si="20"/>
        <v>-28015.234</v>
      </c>
      <c r="AE86" s="118">
        <f t="shared" si="21"/>
        <v>-4912.55144</v>
      </c>
      <c r="AF86" s="224">
        <f>X86-I86</f>
        <v>-4</v>
      </c>
      <c r="AG86" s="232"/>
      <c r="AH86" s="7"/>
      <c r="AI86" s="118">
        <f>AA86*0.05</f>
        <v>-925.34106</v>
      </c>
      <c r="AJ86" s="234">
        <f t="shared" si="17"/>
        <v>-462.67053</v>
      </c>
      <c r="AK86" s="235">
        <f t="shared" si="22"/>
        <v>-200</v>
      </c>
    </row>
    <row r="87" s="1" customFormat="1" customHeight="1" spans="1:37">
      <c r="A87" s="14">
        <v>84</v>
      </c>
      <c r="B87" s="14">
        <v>733</v>
      </c>
      <c r="C87" s="15" t="s">
        <v>131</v>
      </c>
      <c r="D87" s="15" t="s">
        <v>40</v>
      </c>
      <c r="E87" s="15" t="s">
        <v>66</v>
      </c>
      <c r="F87" s="15"/>
      <c r="G87" s="15"/>
      <c r="H87" s="15">
        <v>3</v>
      </c>
      <c r="I87" s="106">
        <v>4</v>
      </c>
      <c r="J87" s="16">
        <v>9</v>
      </c>
      <c r="K87" s="16">
        <v>3</v>
      </c>
      <c r="L87" s="107">
        <v>9106.5184</v>
      </c>
      <c r="M87" s="107">
        <f>L87*4</f>
        <v>36426.0736</v>
      </c>
      <c r="N87" s="108">
        <v>0.192704250177543</v>
      </c>
      <c r="O87" s="107">
        <v>1754.8648</v>
      </c>
      <c r="P87" s="107">
        <f>O87*4</f>
        <v>7019.4592</v>
      </c>
      <c r="Q87" s="109">
        <v>11383.148</v>
      </c>
      <c r="R87" s="109">
        <f>Q87*4</f>
        <v>45532.592</v>
      </c>
      <c r="S87" s="110">
        <v>0.17491616554577</v>
      </c>
      <c r="T87" s="109">
        <v>1991.0966</v>
      </c>
      <c r="U87" s="109">
        <f>T87*4</f>
        <v>7964.3864</v>
      </c>
      <c r="V87" s="214">
        <v>18603.56</v>
      </c>
      <c r="W87" s="214">
        <v>4319.12</v>
      </c>
      <c r="X87" s="214">
        <v>0</v>
      </c>
      <c r="Y87" s="221"/>
      <c r="Z87" s="221"/>
      <c r="AA87" s="118">
        <f>(V87-Y87)-M87</f>
        <v>-17822.5136</v>
      </c>
      <c r="AB87" s="118">
        <f>(W87-Z87)-P87</f>
        <v>-2700.3392</v>
      </c>
      <c r="AC87" s="120">
        <f t="shared" si="19"/>
        <v>0.510720979820345</v>
      </c>
      <c r="AD87" s="118">
        <f t="shared" si="20"/>
        <v>-26929.032</v>
      </c>
      <c r="AE87" s="118">
        <f t="shared" si="21"/>
        <v>-3645.2664</v>
      </c>
      <c r="AF87" s="224">
        <f>X87-I87</f>
        <v>-4</v>
      </c>
      <c r="AG87" s="232"/>
      <c r="AH87" s="7"/>
      <c r="AI87" s="118">
        <f>AA87*0.05</f>
        <v>-891.12568</v>
      </c>
      <c r="AJ87" s="234">
        <f>AI87/2</f>
        <v>-445.56284</v>
      </c>
      <c r="AK87" s="235">
        <f t="shared" si="22"/>
        <v>-200</v>
      </c>
    </row>
    <row r="88" s="195" customFormat="1" customHeight="1" spans="1:37">
      <c r="A88" s="14">
        <v>85</v>
      </c>
      <c r="B88" s="14">
        <v>741</v>
      </c>
      <c r="C88" s="15" t="s">
        <v>132</v>
      </c>
      <c r="D88" s="15" t="s">
        <v>37</v>
      </c>
      <c r="E88" s="15" t="s">
        <v>66</v>
      </c>
      <c r="F88" s="15"/>
      <c r="G88" s="15" t="s">
        <v>42</v>
      </c>
      <c r="H88" s="15">
        <v>4</v>
      </c>
      <c r="I88" s="106">
        <v>4</v>
      </c>
      <c r="J88" s="16">
        <v>12</v>
      </c>
      <c r="K88" s="16">
        <v>3</v>
      </c>
      <c r="L88" s="107">
        <v>8699.696</v>
      </c>
      <c r="M88" s="107">
        <f>L88*4</f>
        <v>34798.784</v>
      </c>
      <c r="N88" s="108">
        <v>0.180904638506909</v>
      </c>
      <c r="O88" s="107">
        <v>1573.81536</v>
      </c>
      <c r="P88" s="107">
        <f>O88*4</f>
        <v>6295.26144</v>
      </c>
      <c r="Q88" s="109">
        <v>10874.62</v>
      </c>
      <c r="R88" s="109">
        <f>Q88*4</f>
        <v>43498.48</v>
      </c>
      <c r="S88" s="110">
        <v>0.164205748798579</v>
      </c>
      <c r="T88" s="109">
        <v>1785.67512</v>
      </c>
      <c r="U88" s="109">
        <f>T88*4</f>
        <v>7142.70048</v>
      </c>
      <c r="V88" s="214">
        <v>9099.61</v>
      </c>
      <c r="W88" s="214">
        <v>2335.16</v>
      </c>
      <c r="X88" s="214">
        <v>0</v>
      </c>
      <c r="Y88" s="221"/>
      <c r="Z88" s="221"/>
      <c r="AA88" s="118">
        <f>(V88-Y88)-M88</f>
        <v>-25699.174</v>
      </c>
      <c r="AB88" s="118">
        <f>(W88-Z88)-P88</f>
        <v>-3960.10144</v>
      </c>
      <c r="AC88" s="120">
        <f t="shared" si="19"/>
        <v>0.261492183175136</v>
      </c>
      <c r="AD88" s="118">
        <f t="shared" si="20"/>
        <v>-34398.87</v>
      </c>
      <c r="AE88" s="118">
        <f t="shared" si="21"/>
        <v>-4807.54048</v>
      </c>
      <c r="AF88" s="224">
        <f>X88-I88</f>
        <v>-4</v>
      </c>
      <c r="AG88" s="232"/>
      <c r="AH88" s="7"/>
      <c r="AI88" s="118">
        <f>AA88*0.05</f>
        <v>-1284.9587</v>
      </c>
      <c r="AJ88" s="234">
        <f>AI88/2</f>
        <v>-642.47935</v>
      </c>
      <c r="AK88" s="235">
        <f t="shared" si="22"/>
        <v>-200</v>
      </c>
    </row>
    <row r="89" s="1" customFormat="1" customHeight="1" spans="1:37">
      <c r="A89" s="238" t="s">
        <v>133</v>
      </c>
      <c r="B89" s="239"/>
      <c r="C89" s="239"/>
      <c r="D89" s="239"/>
      <c r="E89" s="91"/>
      <c r="F89" s="92"/>
      <c r="G89" s="92"/>
      <c r="H89" s="92">
        <v>346</v>
      </c>
      <c r="I89" s="10">
        <f>SUM(I4:I88)</f>
        <v>485</v>
      </c>
      <c r="J89" s="26">
        <f>SUM(J4:J88)</f>
        <v>1011</v>
      </c>
      <c r="K89" s="26">
        <f>SUM(K4:K88)</f>
        <v>587</v>
      </c>
      <c r="L89" s="132">
        <f>SUM(L4:L88)</f>
        <v>1207116.22611667</v>
      </c>
      <c r="M89" s="132">
        <f>SUM(M4:M88)</f>
        <v>4828464.90446667</v>
      </c>
      <c r="N89" s="105">
        <v>0.198916092363773</v>
      </c>
      <c r="O89" s="132">
        <f>SUM(O4:O88)</f>
        <v>241647.817605278</v>
      </c>
      <c r="P89" s="132">
        <f>SUM(P4:P88)</f>
        <v>966591.270421111</v>
      </c>
      <c r="Q89" s="133">
        <f>SUM(Q4:Q88)</f>
        <v>1507279.39428083</v>
      </c>
      <c r="R89" s="133">
        <f>SUM(R4:R88)</f>
        <v>6029117.57712333</v>
      </c>
      <c r="S89" s="134">
        <v>0.180554606914809</v>
      </c>
      <c r="T89" s="133">
        <f>SUM(T4:T88)</f>
        <v>273895.221588831</v>
      </c>
      <c r="U89" s="133">
        <f>SUM(U4:U88)</f>
        <v>1095580.88635532</v>
      </c>
      <c r="V89" s="240">
        <f>SUM(V4:V88)</f>
        <v>4152450.15</v>
      </c>
      <c r="W89" s="240">
        <f>SUM(W4:W88)</f>
        <v>959545.59</v>
      </c>
      <c r="X89" s="240">
        <f>SUM(X4:X88)</f>
        <v>358.62</v>
      </c>
      <c r="Y89" s="241"/>
      <c r="Z89" s="241"/>
      <c r="AA89" s="242">
        <f>SUM(AA4:AA88)</f>
        <v>-693870.754466667</v>
      </c>
      <c r="AB89" s="242">
        <f>SUM(AB4:AB88)</f>
        <v>-8473.58042111109</v>
      </c>
      <c r="AC89" s="243">
        <f t="shared" si="19"/>
        <v>0.859993855636953</v>
      </c>
      <c r="AD89" s="242">
        <f>SUM(AD4:AD88)</f>
        <v>-1894523.42712333</v>
      </c>
      <c r="AE89" s="242">
        <f t="shared" si="21"/>
        <v>-136035.296355322</v>
      </c>
      <c r="AF89" s="7">
        <f>SUM(AF4:AF88)</f>
        <v>-126.38</v>
      </c>
      <c r="AG89" s="232">
        <v>2392</v>
      </c>
      <c r="AH89" s="7"/>
      <c r="AI89" s="242"/>
      <c r="AJ89" s="244"/>
      <c r="AK89" s="237"/>
    </row>
  </sheetData>
  <sortState ref="A3:AK89">
    <sortCondition ref="AC3" descending="1"/>
  </sortState>
  <mergeCells count="12">
    <mergeCell ref="A1:AK1"/>
    <mergeCell ref="I2:K2"/>
    <mergeCell ref="L2:P2"/>
    <mergeCell ref="Q2:U2"/>
    <mergeCell ref="V2:Z2"/>
    <mergeCell ref="AA2:AF2"/>
    <mergeCell ref="AG2:AK2"/>
    <mergeCell ref="A89:D89"/>
    <mergeCell ref="A2:A3"/>
    <mergeCell ref="B2:B3"/>
    <mergeCell ref="C2:C3"/>
    <mergeCell ref="D2:D3"/>
  </mergeCells>
  <pageMargins left="0.118055555555556" right="0.0388888888888889" top="0.235416666666667" bottom="0.235416666666667" header="0.196527777777778" footer="0.118055555555556"/>
  <pageSetup paperSize="9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H7" sqref="H7"/>
    </sheetView>
  </sheetViews>
  <sheetFormatPr defaultColWidth="9" defaultRowHeight="13.5" outlineLevelCol="7"/>
  <cols>
    <col min="1" max="1" width="3.875" style="1" customWidth="1"/>
    <col min="2" max="2" width="4.625" style="2" customWidth="1"/>
    <col min="3" max="3" width="23.75" style="1" customWidth="1"/>
    <col min="4" max="4" width="6.625" style="1" customWidth="1"/>
    <col min="5" max="5" width="7.25" style="3" customWidth="1"/>
    <col min="6" max="6" width="9" style="4"/>
    <col min="7" max="8" width="9" style="6"/>
  </cols>
  <sheetData>
    <row r="1" customFormat="1" ht="2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customFormat="1" ht="22.5" spans="1:8">
      <c r="A2" s="8" t="s">
        <v>1</v>
      </c>
      <c r="B2" s="9" t="s">
        <v>2</v>
      </c>
      <c r="C2" s="8" t="s">
        <v>3</v>
      </c>
      <c r="D2" s="8" t="s">
        <v>4</v>
      </c>
      <c r="E2" s="10" t="s">
        <v>17</v>
      </c>
      <c r="F2" s="17" t="s">
        <v>176</v>
      </c>
      <c r="G2" s="23" t="s">
        <v>171</v>
      </c>
      <c r="H2" s="23" t="s">
        <v>174</v>
      </c>
    </row>
    <row r="3" customFormat="1" spans="1:8">
      <c r="A3" s="14">
        <v>1</v>
      </c>
      <c r="B3" s="14">
        <v>357</v>
      </c>
      <c r="C3" s="15" t="s">
        <v>36</v>
      </c>
      <c r="D3" s="15" t="s">
        <v>37</v>
      </c>
      <c r="E3" s="16">
        <v>8</v>
      </c>
      <c r="F3" s="17">
        <v>0</v>
      </c>
      <c r="G3" s="23">
        <f>F3-E3</f>
        <v>-8</v>
      </c>
      <c r="H3" s="19"/>
    </row>
    <row r="4" customFormat="1" spans="1:8">
      <c r="A4" s="14">
        <v>2</v>
      </c>
      <c r="B4" s="14">
        <v>747</v>
      </c>
      <c r="C4" s="15" t="s">
        <v>65</v>
      </c>
      <c r="D4" s="15" t="s">
        <v>62</v>
      </c>
      <c r="E4" s="16">
        <v>3</v>
      </c>
      <c r="F4" s="17">
        <v>0</v>
      </c>
      <c r="G4" s="23">
        <f t="shared" ref="G4:G35" si="0">F4-E4</f>
        <v>-3</v>
      </c>
      <c r="H4" s="19"/>
    </row>
    <row r="5" customFormat="1" spans="1:8">
      <c r="A5" s="14">
        <v>3</v>
      </c>
      <c r="B5" s="14">
        <v>54</v>
      </c>
      <c r="C5" s="15" t="s">
        <v>47</v>
      </c>
      <c r="D5" s="15" t="s">
        <v>48</v>
      </c>
      <c r="E5" s="16">
        <v>8</v>
      </c>
      <c r="F5" s="17">
        <v>3</v>
      </c>
      <c r="G5" s="23">
        <f t="shared" si="0"/>
        <v>-5</v>
      </c>
      <c r="H5" s="19"/>
    </row>
    <row r="6" customFormat="1" spans="1:8">
      <c r="A6" s="14">
        <v>4</v>
      </c>
      <c r="B6" s="14">
        <v>343</v>
      </c>
      <c r="C6" s="15" t="s">
        <v>44</v>
      </c>
      <c r="D6" s="15" t="s">
        <v>37</v>
      </c>
      <c r="E6" s="16">
        <v>10</v>
      </c>
      <c r="F6" s="17">
        <v>2</v>
      </c>
      <c r="G6" s="23">
        <f t="shared" si="0"/>
        <v>-8</v>
      </c>
      <c r="H6" s="19"/>
    </row>
    <row r="7" customFormat="1" spans="1:8">
      <c r="A7" s="14">
        <v>5</v>
      </c>
      <c r="B7" s="14">
        <v>750</v>
      </c>
      <c r="C7" s="15" t="s">
        <v>39</v>
      </c>
      <c r="D7" s="15" t="s">
        <v>40</v>
      </c>
      <c r="E7" s="16">
        <v>8</v>
      </c>
      <c r="F7" s="17">
        <v>0</v>
      </c>
      <c r="G7" s="23">
        <f t="shared" si="0"/>
        <v>-8</v>
      </c>
      <c r="H7" s="19"/>
    </row>
    <row r="8" customFormat="1" spans="1:8">
      <c r="A8" s="14">
        <v>6</v>
      </c>
      <c r="B8" s="14">
        <v>379</v>
      </c>
      <c r="C8" s="15" t="s">
        <v>73</v>
      </c>
      <c r="D8" s="15" t="s">
        <v>37</v>
      </c>
      <c r="E8" s="16">
        <v>8</v>
      </c>
      <c r="F8" s="17">
        <v>0</v>
      </c>
      <c r="G8" s="23">
        <f t="shared" si="0"/>
        <v>-8</v>
      </c>
      <c r="H8" s="19"/>
    </row>
    <row r="9" customFormat="1" spans="1:8">
      <c r="A9" s="14">
        <v>7</v>
      </c>
      <c r="B9" s="14">
        <v>737</v>
      </c>
      <c r="C9" s="15" t="s">
        <v>86</v>
      </c>
      <c r="D9" s="15" t="s">
        <v>40</v>
      </c>
      <c r="E9" s="16">
        <v>8</v>
      </c>
      <c r="F9" s="17">
        <v>0</v>
      </c>
      <c r="G9" s="23">
        <f t="shared" si="0"/>
        <v>-8</v>
      </c>
      <c r="H9" s="19"/>
    </row>
    <row r="10" customFormat="1" spans="1:8">
      <c r="A10" s="14">
        <v>8</v>
      </c>
      <c r="B10" s="14">
        <v>754</v>
      </c>
      <c r="C10" s="15" t="s">
        <v>83</v>
      </c>
      <c r="D10" s="15" t="s">
        <v>48</v>
      </c>
      <c r="E10" s="16">
        <v>3</v>
      </c>
      <c r="F10" s="17">
        <v>1</v>
      </c>
      <c r="G10" s="23">
        <f t="shared" si="0"/>
        <v>-2</v>
      </c>
      <c r="H10" s="19"/>
    </row>
    <row r="11" customFormat="1" spans="1:8">
      <c r="A11" s="14">
        <v>9</v>
      </c>
      <c r="B11" s="14">
        <v>337</v>
      </c>
      <c r="C11" s="15" t="s">
        <v>61</v>
      </c>
      <c r="D11" s="15" t="s">
        <v>62</v>
      </c>
      <c r="E11" s="16">
        <v>10</v>
      </c>
      <c r="F11" s="17">
        <v>0</v>
      </c>
      <c r="G11" s="23">
        <f t="shared" si="0"/>
        <v>-10</v>
      </c>
      <c r="H11" s="19"/>
    </row>
    <row r="12" customFormat="1" spans="1:8">
      <c r="A12" s="14">
        <v>10</v>
      </c>
      <c r="B12" s="14">
        <v>365</v>
      </c>
      <c r="C12" s="15" t="s">
        <v>59</v>
      </c>
      <c r="D12" s="15" t="s">
        <v>37</v>
      </c>
      <c r="E12" s="16">
        <v>10</v>
      </c>
      <c r="F12" s="17">
        <v>0</v>
      </c>
      <c r="G12" s="23">
        <f t="shared" si="0"/>
        <v>-10</v>
      </c>
      <c r="H12" s="19"/>
    </row>
    <row r="13" customFormat="1" spans="1:8">
      <c r="A13" s="14">
        <v>11</v>
      </c>
      <c r="B13" s="14">
        <v>587</v>
      </c>
      <c r="C13" s="15" t="s">
        <v>56</v>
      </c>
      <c r="D13" s="15" t="s">
        <v>48</v>
      </c>
      <c r="E13" s="16">
        <v>8</v>
      </c>
      <c r="F13" s="17">
        <v>0</v>
      </c>
      <c r="G13" s="23">
        <f t="shared" si="0"/>
        <v>-8</v>
      </c>
      <c r="H13" s="19"/>
    </row>
    <row r="14" customFormat="1" spans="1:8">
      <c r="A14" s="14">
        <v>12</v>
      </c>
      <c r="B14" s="14">
        <v>541</v>
      </c>
      <c r="C14" s="15" t="s">
        <v>74</v>
      </c>
      <c r="D14" s="15" t="s">
        <v>40</v>
      </c>
      <c r="E14" s="16">
        <v>10</v>
      </c>
      <c r="F14" s="17">
        <v>0</v>
      </c>
      <c r="G14" s="23">
        <f t="shared" si="0"/>
        <v>-10</v>
      </c>
      <c r="H14" s="19"/>
    </row>
    <row r="15" customFormat="1" spans="1:8">
      <c r="A15" s="14">
        <v>13</v>
      </c>
      <c r="B15" s="14">
        <v>311</v>
      </c>
      <c r="C15" s="15" t="s">
        <v>75</v>
      </c>
      <c r="D15" s="15" t="s">
        <v>37</v>
      </c>
      <c r="E15" s="16">
        <v>5</v>
      </c>
      <c r="F15" s="17">
        <v>0</v>
      </c>
      <c r="G15" s="23">
        <f t="shared" si="0"/>
        <v>-5</v>
      </c>
      <c r="H15" s="19"/>
    </row>
    <row r="16" customFormat="1" spans="1:8">
      <c r="A16" s="14">
        <v>14</v>
      </c>
      <c r="B16" s="14">
        <v>707</v>
      </c>
      <c r="C16" s="15" t="s">
        <v>53</v>
      </c>
      <c r="D16" s="15" t="s">
        <v>40</v>
      </c>
      <c r="E16" s="16">
        <v>10</v>
      </c>
      <c r="F16" s="17">
        <v>0</v>
      </c>
      <c r="G16" s="23">
        <f t="shared" si="0"/>
        <v>-10</v>
      </c>
      <c r="H16" s="19"/>
    </row>
    <row r="17" customFormat="1" spans="1:8">
      <c r="A17" s="14">
        <v>15</v>
      </c>
      <c r="B17" s="14">
        <v>387</v>
      </c>
      <c r="C17" s="15" t="s">
        <v>64</v>
      </c>
      <c r="D17" s="15" t="s">
        <v>40</v>
      </c>
      <c r="E17" s="16">
        <v>10</v>
      </c>
      <c r="F17" s="17">
        <v>0</v>
      </c>
      <c r="G17" s="23">
        <f t="shared" si="0"/>
        <v>-10</v>
      </c>
      <c r="H17" s="19"/>
    </row>
    <row r="18" customFormat="1" spans="1:8">
      <c r="A18" s="14">
        <v>16</v>
      </c>
      <c r="B18" s="14">
        <v>712</v>
      </c>
      <c r="C18" s="15" t="s">
        <v>67</v>
      </c>
      <c r="D18" s="15" t="s">
        <v>40</v>
      </c>
      <c r="E18" s="16">
        <v>10</v>
      </c>
      <c r="F18" s="17">
        <v>0</v>
      </c>
      <c r="G18" s="23">
        <f t="shared" si="0"/>
        <v>-10</v>
      </c>
      <c r="H18" s="19"/>
    </row>
    <row r="19" customFormat="1" spans="1:8">
      <c r="A19" s="14">
        <v>17</v>
      </c>
      <c r="B19" s="14">
        <v>341</v>
      </c>
      <c r="C19" s="15" t="s">
        <v>80</v>
      </c>
      <c r="D19" s="15" t="s">
        <v>55</v>
      </c>
      <c r="E19" s="16">
        <v>10</v>
      </c>
      <c r="F19" s="17">
        <v>0</v>
      </c>
      <c r="G19" s="23">
        <f t="shared" si="0"/>
        <v>-10</v>
      </c>
      <c r="H19" s="19"/>
    </row>
    <row r="20" customFormat="1" spans="1:8">
      <c r="A20" s="14">
        <v>18</v>
      </c>
      <c r="B20" s="14">
        <v>598</v>
      </c>
      <c r="C20" s="15" t="s">
        <v>51</v>
      </c>
      <c r="D20" s="15" t="s">
        <v>40</v>
      </c>
      <c r="E20" s="16">
        <v>8</v>
      </c>
      <c r="F20" s="17">
        <v>0</v>
      </c>
      <c r="G20" s="23">
        <f t="shared" si="0"/>
        <v>-8</v>
      </c>
      <c r="H20" s="19"/>
    </row>
    <row r="21" customFormat="1" spans="1:8">
      <c r="A21" s="14">
        <v>19</v>
      </c>
      <c r="B21" s="14">
        <v>373</v>
      </c>
      <c r="C21" s="15" t="s">
        <v>63</v>
      </c>
      <c r="D21" s="15" t="s">
        <v>62</v>
      </c>
      <c r="E21" s="16">
        <v>8</v>
      </c>
      <c r="F21" s="17">
        <v>0</v>
      </c>
      <c r="G21" s="23">
        <f t="shared" si="0"/>
        <v>-8</v>
      </c>
      <c r="H21" s="19"/>
    </row>
    <row r="22" customFormat="1" spans="1:8">
      <c r="A22" s="14">
        <v>20</v>
      </c>
      <c r="B22" s="14">
        <v>307</v>
      </c>
      <c r="C22" s="15" t="s">
        <v>87</v>
      </c>
      <c r="D22" s="15" t="s">
        <v>88</v>
      </c>
      <c r="E22" s="16">
        <v>30</v>
      </c>
      <c r="F22" s="17">
        <v>0</v>
      </c>
      <c r="G22" s="23">
        <f t="shared" si="0"/>
        <v>-30</v>
      </c>
      <c r="H22" s="19"/>
    </row>
    <row r="23" customFormat="1" spans="1:8">
      <c r="A23" s="14">
        <v>21</v>
      </c>
      <c r="B23" s="14">
        <v>742</v>
      </c>
      <c r="C23" s="15" t="s">
        <v>107</v>
      </c>
      <c r="D23" s="15" t="s">
        <v>62</v>
      </c>
      <c r="E23" s="16">
        <v>8</v>
      </c>
      <c r="F23" s="17">
        <v>0</v>
      </c>
      <c r="G23" s="23">
        <f t="shared" si="0"/>
        <v>-8</v>
      </c>
      <c r="H23" s="19"/>
    </row>
    <row r="24" customFormat="1" spans="1:8">
      <c r="A24" s="14">
        <v>22</v>
      </c>
      <c r="B24" s="14">
        <v>308</v>
      </c>
      <c r="C24" s="15" t="s">
        <v>76</v>
      </c>
      <c r="D24" s="15" t="s">
        <v>62</v>
      </c>
      <c r="E24" s="16">
        <v>10</v>
      </c>
      <c r="F24" s="17">
        <v>0</v>
      </c>
      <c r="G24" s="23">
        <f t="shared" si="0"/>
        <v>-10</v>
      </c>
      <c r="H24" s="19"/>
    </row>
    <row r="25" customFormat="1" spans="1:8">
      <c r="A25" s="14">
        <v>23</v>
      </c>
      <c r="B25" s="14">
        <v>753</v>
      </c>
      <c r="C25" s="15" t="s">
        <v>79</v>
      </c>
      <c r="D25" s="15" t="s">
        <v>40</v>
      </c>
      <c r="E25" s="16">
        <v>3</v>
      </c>
      <c r="F25" s="17">
        <v>0</v>
      </c>
      <c r="G25" s="23">
        <f t="shared" si="0"/>
        <v>-3</v>
      </c>
      <c r="H25" s="23"/>
    </row>
    <row r="26" customFormat="1" spans="1:8">
      <c r="A26" s="14">
        <v>24</v>
      </c>
      <c r="B26" s="14">
        <v>514</v>
      </c>
      <c r="C26" s="15" t="s">
        <v>54</v>
      </c>
      <c r="D26" s="15" t="s">
        <v>55</v>
      </c>
      <c r="E26" s="16">
        <v>10</v>
      </c>
      <c r="F26" s="17">
        <v>1</v>
      </c>
      <c r="G26" s="23">
        <f t="shared" si="0"/>
        <v>-9</v>
      </c>
      <c r="H26" s="19"/>
    </row>
    <row r="27" customFormat="1" spans="1:8">
      <c r="A27" s="14">
        <v>25</v>
      </c>
      <c r="B27" s="14">
        <v>517</v>
      </c>
      <c r="C27" s="15" t="s">
        <v>99</v>
      </c>
      <c r="D27" s="15" t="s">
        <v>62</v>
      </c>
      <c r="E27" s="16">
        <v>10</v>
      </c>
      <c r="F27" s="17">
        <v>0</v>
      </c>
      <c r="G27" s="23">
        <f t="shared" si="0"/>
        <v>-10</v>
      </c>
      <c r="H27" s="19"/>
    </row>
    <row r="28" customFormat="1" spans="1:8">
      <c r="A28" s="14">
        <v>26</v>
      </c>
      <c r="B28" s="14">
        <v>585</v>
      </c>
      <c r="C28" s="15" t="s">
        <v>82</v>
      </c>
      <c r="D28" s="15" t="s">
        <v>37</v>
      </c>
      <c r="E28" s="16">
        <v>10</v>
      </c>
      <c r="F28" s="17">
        <v>0</v>
      </c>
      <c r="G28" s="23">
        <f t="shared" si="0"/>
        <v>-10</v>
      </c>
      <c r="H28" s="19"/>
    </row>
    <row r="29" customFormat="1" spans="1:8">
      <c r="A29" s="14">
        <v>27</v>
      </c>
      <c r="B29" s="14">
        <v>721</v>
      </c>
      <c r="C29" s="15" t="s">
        <v>58</v>
      </c>
      <c r="D29" s="15" t="s">
        <v>55</v>
      </c>
      <c r="E29" s="16">
        <v>8</v>
      </c>
      <c r="F29" s="17">
        <v>0</v>
      </c>
      <c r="G29" s="23">
        <f t="shared" si="0"/>
        <v>-8</v>
      </c>
      <c r="H29" s="19"/>
    </row>
    <row r="30" customFormat="1" spans="1:8">
      <c r="A30" s="14">
        <v>28</v>
      </c>
      <c r="B30" s="14">
        <v>581</v>
      </c>
      <c r="C30" s="15" t="s">
        <v>50</v>
      </c>
      <c r="D30" s="15" t="s">
        <v>37</v>
      </c>
      <c r="E30" s="16">
        <v>10</v>
      </c>
      <c r="F30" s="17">
        <v>0</v>
      </c>
      <c r="G30" s="23">
        <f t="shared" si="0"/>
        <v>-10</v>
      </c>
      <c r="H30" s="19"/>
    </row>
    <row r="31" customFormat="1" spans="1:8">
      <c r="A31" s="14">
        <v>29</v>
      </c>
      <c r="B31" s="14">
        <v>347</v>
      </c>
      <c r="C31" s="15" t="s">
        <v>43</v>
      </c>
      <c r="D31" s="15" t="s">
        <v>37</v>
      </c>
      <c r="E31" s="16">
        <v>8</v>
      </c>
      <c r="F31" s="17">
        <v>0</v>
      </c>
      <c r="G31" s="23">
        <f t="shared" si="0"/>
        <v>-8</v>
      </c>
      <c r="H31" s="19"/>
    </row>
    <row r="32" customFormat="1" spans="1:8">
      <c r="A32" s="14">
        <v>30</v>
      </c>
      <c r="B32" s="14">
        <v>377</v>
      </c>
      <c r="C32" s="15" t="s">
        <v>46</v>
      </c>
      <c r="D32" s="15" t="s">
        <v>40</v>
      </c>
      <c r="E32" s="16">
        <v>8</v>
      </c>
      <c r="F32" s="17">
        <v>0</v>
      </c>
      <c r="G32" s="23">
        <f t="shared" si="0"/>
        <v>-8</v>
      </c>
      <c r="H32" s="19"/>
    </row>
    <row r="33" customFormat="1" spans="1:8">
      <c r="A33" s="14">
        <v>31</v>
      </c>
      <c r="B33" s="14">
        <v>572</v>
      </c>
      <c r="C33" s="15" t="s">
        <v>95</v>
      </c>
      <c r="D33" s="15" t="s">
        <v>62</v>
      </c>
      <c r="E33" s="16">
        <v>8</v>
      </c>
      <c r="F33" s="17">
        <v>0</v>
      </c>
      <c r="G33" s="23">
        <f t="shared" si="0"/>
        <v>-8</v>
      </c>
      <c r="H33" s="19"/>
    </row>
    <row r="34" customFormat="1" spans="1:8">
      <c r="A34" s="14">
        <v>32</v>
      </c>
      <c r="B34" s="14">
        <v>724</v>
      </c>
      <c r="C34" s="15" t="s">
        <v>91</v>
      </c>
      <c r="D34" s="15" t="s">
        <v>40</v>
      </c>
      <c r="E34" s="16">
        <v>8</v>
      </c>
      <c r="F34" s="17">
        <v>0</v>
      </c>
      <c r="G34" s="23">
        <f t="shared" si="0"/>
        <v>-8</v>
      </c>
      <c r="H34" s="19"/>
    </row>
    <row r="35" customFormat="1" spans="1:8">
      <c r="A35" s="14">
        <v>33</v>
      </c>
      <c r="B35" s="14">
        <v>748</v>
      </c>
      <c r="C35" s="15" t="s">
        <v>98</v>
      </c>
      <c r="D35" s="15" t="s">
        <v>55</v>
      </c>
      <c r="E35" s="16">
        <v>3</v>
      </c>
      <c r="F35" s="17">
        <v>0</v>
      </c>
      <c r="G35" s="23">
        <f t="shared" si="0"/>
        <v>-3</v>
      </c>
      <c r="H35" s="19"/>
    </row>
    <row r="36" customFormat="1" spans="1:8">
      <c r="A36" s="14">
        <v>34</v>
      </c>
      <c r="B36" s="14">
        <v>740</v>
      </c>
      <c r="C36" s="15" t="s">
        <v>118</v>
      </c>
      <c r="D36" s="15" t="s">
        <v>40</v>
      </c>
      <c r="E36" s="16">
        <v>3</v>
      </c>
      <c r="F36" s="17">
        <v>0</v>
      </c>
      <c r="G36" s="23">
        <f t="shared" ref="G36:G67" si="1">F36-E36</f>
        <v>-3</v>
      </c>
      <c r="H36" s="19"/>
    </row>
    <row r="37" customFormat="1" spans="1:8">
      <c r="A37" s="14">
        <v>35</v>
      </c>
      <c r="B37" s="14">
        <v>730</v>
      </c>
      <c r="C37" s="15" t="s">
        <v>92</v>
      </c>
      <c r="D37" s="15" t="s">
        <v>37</v>
      </c>
      <c r="E37" s="16">
        <v>10</v>
      </c>
      <c r="F37" s="17">
        <v>0</v>
      </c>
      <c r="G37" s="23">
        <f t="shared" si="1"/>
        <v>-10</v>
      </c>
      <c r="H37" s="19"/>
    </row>
    <row r="38" customFormat="1" spans="1:8">
      <c r="A38" s="14">
        <v>36</v>
      </c>
      <c r="B38" s="14">
        <v>582</v>
      </c>
      <c r="C38" s="15" t="s">
        <v>49</v>
      </c>
      <c r="D38" s="15" t="s">
        <v>37</v>
      </c>
      <c r="E38" s="16">
        <v>10</v>
      </c>
      <c r="F38" s="17">
        <v>0</v>
      </c>
      <c r="G38" s="23">
        <f t="shared" si="1"/>
        <v>-10</v>
      </c>
      <c r="H38" s="19"/>
    </row>
    <row r="39" customFormat="1" spans="1:8">
      <c r="A39" s="14">
        <v>37</v>
      </c>
      <c r="B39" s="14">
        <v>52</v>
      </c>
      <c r="C39" s="15" t="s">
        <v>68</v>
      </c>
      <c r="D39" s="15" t="s">
        <v>48</v>
      </c>
      <c r="E39" s="16">
        <v>8</v>
      </c>
      <c r="F39" s="17">
        <v>0</v>
      </c>
      <c r="G39" s="23">
        <f t="shared" si="1"/>
        <v>-8</v>
      </c>
      <c r="H39" s="19"/>
    </row>
    <row r="40" customFormat="1" spans="1:8">
      <c r="A40" s="14">
        <v>38</v>
      </c>
      <c r="B40" s="14">
        <v>399</v>
      </c>
      <c r="C40" s="15" t="s">
        <v>60</v>
      </c>
      <c r="D40" s="15" t="s">
        <v>40</v>
      </c>
      <c r="E40" s="16">
        <v>8</v>
      </c>
      <c r="F40" s="17">
        <v>0</v>
      </c>
      <c r="G40" s="23">
        <f t="shared" si="1"/>
        <v>-8</v>
      </c>
      <c r="H40" s="23"/>
    </row>
    <row r="41" customFormat="1" spans="1:8">
      <c r="A41" s="14">
        <v>39</v>
      </c>
      <c r="B41" s="14">
        <v>745</v>
      </c>
      <c r="C41" s="15" t="s">
        <v>103</v>
      </c>
      <c r="D41" s="15" t="s">
        <v>37</v>
      </c>
      <c r="E41" s="16">
        <v>8</v>
      </c>
      <c r="F41" s="17">
        <v>0</v>
      </c>
      <c r="G41" s="23">
        <f t="shared" si="1"/>
        <v>-8</v>
      </c>
      <c r="H41" s="19"/>
    </row>
    <row r="42" customFormat="1" spans="1:8">
      <c r="A42" s="14">
        <v>40</v>
      </c>
      <c r="B42" s="14">
        <v>571</v>
      </c>
      <c r="C42" s="15" t="s">
        <v>57</v>
      </c>
      <c r="D42" s="15" t="s">
        <v>40</v>
      </c>
      <c r="E42" s="16">
        <v>10</v>
      </c>
      <c r="F42" s="17">
        <v>0</v>
      </c>
      <c r="G42" s="23">
        <f t="shared" si="1"/>
        <v>-10</v>
      </c>
      <c r="H42" s="19"/>
    </row>
    <row r="43" customFormat="1" spans="1:8">
      <c r="A43" s="14">
        <v>41</v>
      </c>
      <c r="B43" s="14">
        <v>513</v>
      </c>
      <c r="C43" s="15" t="s">
        <v>52</v>
      </c>
      <c r="D43" s="15" t="s">
        <v>37</v>
      </c>
      <c r="E43" s="16">
        <v>8</v>
      </c>
      <c r="F43" s="17">
        <v>0</v>
      </c>
      <c r="G43" s="23">
        <f t="shared" si="1"/>
        <v>-8</v>
      </c>
      <c r="H43" s="19"/>
    </row>
    <row r="44" customFormat="1" spans="1:8">
      <c r="A44" s="14">
        <v>42</v>
      </c>
      <c r="B44" s="14">
        <v>367</v>
      </c>
      <c r="C44" s="15" t="s">
        <v>109</v>
      </c>
      <c r="D44" s="15" t="s">
        <v>48</v>
      </c>
      <c r="E44" s="16">
        <v>8</v>
      </c>
      <c r="F44" s="17">
        <v>0</v>
      </c>
      <c r="G44" s="23">
        <f t="shared" si="1"/>
        <v>-8</v>
      </c>
      <c r="H44" s="19"/>
    </row>
    <row r="45" customFormat="1" spans="1:8">
      <c r="A45" s="14">
        <v>43</v>
      </c>
      <c r="B45" s="14">
        <v>359</v>
      </c>
      <c r="C45" s="15" t="s">
        <v>84</v>
      </c>
      <c r="D45" s="15" t="s">
        <v>37</v>
      </c>
      <c r="E45" s="16">
        <v>8</v>
      </c>
      <c r="F45" s="17">
        <v>0</v>
      </c>
      <c r="G45" s="23">
        <f t="shared" si="1"/>
        <v>-8</v>
      </c>
      <c r="H45" s="19"/>
    </row>
    <row r="46" customFormat="1" spans="1:8">
      <c r="A46" s="14">
        <v>44</v>
      </c>
      <c r="B46" s="14">
        <v>726</v>
      </c>
      <c r="C46" s="15" t="s">
        <v>78</v>
      </c>
      <c r="D46" s="15" t="s">
        <v>37</v>
      </c>
      <c r="E46" s="16">
        <v>10</v>
      </c>
      <c r="F46" s="17">
        <v>11</v>
      </c>
      <c r="G46" s="21">
        <f t="shared" si="1"/>
        <v>1</v>
      </c>
      <c r="H46" s="19" t="s">
        <v>172</v>
      </c>
    </row>
    <row r="47" customFormat="1" spans="1:8">
      <c r="A47" s="14">
        <v>45</v>
      </c>
      <c r="B47" s="14">
        <v>355</v>
      </c>
      <c r="C47" s="15" t="s">
        <v>72</v>
      </c>
      <c r="D47" s="15" t="s">
        <v>62</v>
      </c>
      <c r="E47" s="16">
        <v>8</v>
      </c>
      <c r="F47" s="17">
        <v>1</v>
      </c>
      <c r="G47" s="23">
        <f t="shared" si="1"/>
        <v>-7</v>
      </c>
      <c r="H47" s="19"/>
    </row>
    <row r="48" customFormat="1" spans="1:8">
      <c r="A48" s="14">
        <v>46</v>
      </c>
      <c r="B48" s="14">
        <v>385</v>
      </c>
      <c r="C48" s="15" t="s">
        <v>102</v>
      </c>
      <c r="D48" s="15" t="s">
        <v>55</v>
      </c>
      <c r="E48" s="16">
        <v>10</v>
      </c>
      <c r="F48" s="17">
        <v>0</v>
      </c>
      <c r="G48" s="23">
        <f t="shared" si="1"/>
        <v>-10</v>
      </c>
      <c r="H48" s="19"/>
    </row>
    <row r="49" customFormat="1" spans="1:8">
      <c r="A49" s="14">
        <v>47</v>
      </c>
      <c r="B49" s="14">
        <v>578</v>
      </c>
      <c r="C49" s="15" t="s">
        <v>77</v>
      </c>
      <c r="D49" s="15" t="s">
        <v>62</v>
      </c>
      <c r="E49" s="16">
        <v>8</v>
      </c>
      <c r="F49" s="17">
        <v>0</v>
      </c>
      <c r="G49" s="23">
        <f t="shared" si="1"/>
        <v>-8</v>
      </c>
      <c r="H49" s="19"/>
    </row>
    <row r="50" customFormat="1" spans="1:8">
      <c r="A50" s="14">
        <v>48</v>
      </c>
      <c r="B50" s="14">
        <v>744</v>
      </c>
      <c r="C50" s="15" t="s">
        <v>94</v>
      </c>
      <c r="D50" s="15" t="s">
        <v>62</v>
      </c>
      <c r="E50" s="16">
        <v>8</v>
      </c>
      <c r="F50" s="17">
        <v>0</v>
      </c>
      <c r="G50" s="23">
        <f t="shared" si="1"/>
        <v>-8</v>
      </c>
      <c r="H50" s="19"/>
    </row>
    <row r="51" customFormat="1" spans="1:8">
      <c r="A51" s="14">
        <v>49</v>
      </c>
      <c r="B51" s="14">
        <v>573</v>
      </c>
      <c r="C51" s="15" t="s">
        <v>113</v>
      </c>
      <c r="D51" s="15" t="s">
        <v>40</v>
      </c>
      <c r="E51" s="16">
        <v>3</v>
      </c>
      <c r="F51" s="17">
        <v>0</v>
      </c>
      <c r="G51" s="23">
        <f t="shared" si="1"/>
        <v>-3</v>
      </c>
      <c r="H51" s="19"/>
    </row>
    <row r="52" customFormat="1" spans="1:8">
      <c r="A52" s="14">
        <v>50</v>
      </c>
      <c r="B52" s="14">
        <v>515</v>
      </c>
      <c r="C52" s="15" t="s">
        <v>93</v>
      </c>
      <c r="D52" s="15" t="s">
        <v>62</v>
      </c>
      <c r="E52" s="16">
        <v>8</v>
      </c>
      <c r="F52" s="17">
        <v>0</v>
      </c>
      <c r="G52" s="23">
        <f t="shared" si="1"/>
        <v>-8</v>
      </c>
      <c r="H52" s="19"/>
    </row>
    <row r="53" customFormat="1" spans="1:8">
      <c r="A53" s="14">
        <v>51</v>
      </c>
      <c r="B53" s="14">
        <v>704</v>
      </c>
      <c r="C53" s="15" t="s">
        <v>85</v>
      </c>
      <c r="D53" s="15" t="s">
        <v>48</v>
      </c>
      <c r="E53" s="16">
        <v>8</v>
      </c>
      <c r="F53" s="17">
        <v>0</v>
      </c>
      <c r="G53" s="23">
        <f t="shared" si="1"/>
        <v>-8</v>
      </c>
      <c r="H53" s="19"/>
    </row>
    <row r="54" customFormat="1" spans="1:8">
      <c r="A54" s="14">
        <v>52</v>
      </c>
      <c r="B54" s="14">
        <v>549</v>
      </c>
      <c r="C54" s="15" t="s">
        <v>116</v>
      </c>
      <c r="D54" s="15" t="s">
        <v>55</v>
      </c>
      <c r="E54" s="16">
        <v>3</v>
      </c>
      <c r="F54" s="17">
        <v>0</v>
      </c>
      <c r="G54" s="23">
        <f t="shared" si="1"/>
        <v>-3</v>
      </c>
      <c r="H54" s="19"/>
    </row>
    <row r="55" customFormat="1" spans="1:8">
      <c r="A55" s="14">
        <v>53</v>
      </c>
      <c r="B55" s="14">
        <v>391</v>
      </c>
      <c r="C55" s="15" t="s">
        <v>104</v>
      </c>
      <c r="D55" s="15" t="s">
        <v>62</v>
      </c>
      <c r="E55" s="16">
        <v>8</v>
      </c>
      <c r="F55" s="17">
        <v>0</v>
      </c>
      <c r="G55" s="23">
        <f t="shared" si="1"/>
        <v>-8</v>
      </c>
      <c r="H55" s="19"/>
    </row>
    <row r="56" customFormat="1" spans="1:8">
      <c r="A56" s="14">
        <v>54</v>
      </c>
      <c r="B56" s="14">
        <v>743</v>
      </c>
      <c r="C56" s="15" t="s">
        <v>111</v>
      </c>
      <c r="D56" s="15" t="s">
        <v>40</v>
      </c>
      <c r="E56" s="16">
        <v>3</v>
      </c>
      <c r="F56" s="17">
        <v>0</v>
      </c>
      <c r="G56" s="23">
        <f t="shared" si="1"/>
        <v>-3</v>
      </c>
      <c r="H56" s="19"/>
    </row>
    <row r="57" customFormat="1" spans="1:8">
      <c r="A57" s="14">
        <v>55</v>
      </c>
      <c r="B57" s="14">
        <v>723</v>
      </c>
      <c r="C57" s="15" t="s">
        <v>90</v>
      </c>
      <c r="D57" s="15" t="s">
        <v>62</v>
      </c>
      <c r="E57" s="16">
        <v>3</v>
      </c>
      <c r="F57" s="17">
        <v>3</v>
      </c>
      <c r="G57" s="23">
        <f t="shared" si="1"/>
        <v>0</v>
      </c>
      <c r="H57" s="19"/>
    </row>
    <row r="58" customFormat="1" spans="1:8">
      <c r="A58" s="14">
        <v>56</v>
      </c>
      <c r="B58" s="14">
        <v>584</v>
      </c>
      <c r="C58" s="15" t="s">
        <v>123</v>
      </c>
      <c r="D58" s="15" t="s">
        <v>40</v>
      </c>
      <c r="E58" s="16">
        <v>3</v>
      </c>
      <c r="F58" s="17">
        <v>0</v>
      </c>
      <c r="G58" s="23">
        <f t="shared" si="1"/>
        <v>-3</v>
      </c>
      <c r="H58" s="19"/>
    </row>
    <row r="59" customFormat="1" spans="1:8">
      <c r="A59" s="14">
        <v>57</v>
      </c>
      <c r="B59" s="14">
        <v>709</v>
      </c>
      <c r="C59" s="15" t="s">
        <v>101</v>
      </c>
      <c r="D59" s="15" t="s">
        <v>37</v>
      </c>
      <c r="E59" s="16">
        <v>8</v>
      </c>
      <c r="F59" s="17">
        <v>0</v>
      </c>
      <c r="G59" s="23">
        <f t="shared" si="1"/>
        <v>-8</v>
      </c>
      <c r="H59" s="19"/>
    </row>
    <row r="60" customFormat="1" spans="1:8">
      <c r="A60" s="14">
        <v>58</v>
      </c>
      <c r="B60" s="14">
        <v>329</v>
      </c>
      <c r="C60" s="15" t="s">
        <v>69</v>
      </c>
      <c r="D60" s="15" t="s">
        <v>48</v>
      </c>
      <c r="E60" s="16">
        <v>8</v>
      </c>
      <c r="F60" s="17">
        <v>0</v>
      </c>
      <c r="G60" s="23">
        <f t="shared" si="1"/>
        <v>-8</v>
      </c>
      <c r="H60" s="19"/>
    </row>
    <row r="61" customFormat="1" spans="1:8">
      <c r="A61" s="14">
        <v>59</v>
      </c>
      <c r="B61" s="14">
        <v>511</v>
      </c>
      <c r="C61" s="15" t="s">
        <v>108</v>
      </c>
      <c r="D61" s="15" t="s">
        <v>62</v>
      </c>
      <c r="E61" s="16">
        <v>8</v>
      </c>
      <c r="F61" s="17">
        <v>0</v>
      </c>
      <c r="G61" s="23">
        <f t="shared" si="1"/>
        <v>-8</v>
      </c>
      <c r="H61" s="19"/>
    </row>
    <row r="62" customFormat="1" spans="1:8">
      <c r="A62" s="14">
        <v>60</v>
      </c>
      <c r="B62" s="14">
        <v>546</v>
      </c>
      <c r="C62" s="15" t="s">
        <v>70</v>
      </c>
      <c r="D62" s="15" t="s">
        <v>40</v>
      </c>
      <c r="E62" s="16">
        <v>10</v>
      </c>
      <c r="F62" s="17">
        <v>5</v>
      </c>
      <c r="G62" s="23">
        <f t="shared" si="1"/>
        <v>-5</v>
      </c>
      <c r="H62" s="19"/>
    </row>
    <row r="63" customFormat="1" spans="1:8">
      <c r="A63" s="14">
        <v>61</v>
      </c>
      <c r="B63" s="14">
        <v>351</v>
      </c>
      <c r="C63" s="15" t="s">
        <v>100</v>
      </c>
      <c r="D63" s="15" t="s">
        <v>48</v>
      </c>
      <c r="E63" s="16">
        <v>8</v>
      </c>
      <c r="F63" s="17">
        <v>0</v>
      </c>
      <c r="G63" s="23">
        <f t="shared" si="1"/>
        <v>-8</v>
      </c>
      <c r="H63" s="19"/>
    </row>
    <row r="64" customFormat="1" spans="1:8">
      <c r="A64" s="14">
        <v>62</v>
      </c>
      <c r="B64" s="14">
        <v>539</v>
      </c>
      <c r="C64" s="15" t="s">
        <v>97</v>
      </c>
      <c r="D64" s="15" t="s">
        <v>55</v>
      </c>
      <c r="E64" s="16">
        <v>3</v>
      </c>
      <c r="F64" s="17">
        <v>0</v>
      </c>
      <c r="G64" s="23">
        <f t="shared" si="1"/>
        <v>-3</v>
      </c>
      <c r="H64" s="19"/>
    </row>
    <row r="65" customFormat="1" spans="1:8">
      <c r="A65" s="14">
        <v>63</v>
      </c>
      <c r="B65" s="14">
        <v>738</v>
      </c>
      <c r="C65" s="15" t="s">
        <v>106</v>
      </c>
      <c r="D65" s="15" t="s">
        <v>48</v>
      </c>
      <c r="E65" s="16">
        <v>3</v>
      </c>
      <c r="F65" s="17">
        <v>0</v>
      </c>
      <c r="G65" s="23">
        <f t="shared" si="1"/>
        <v>-3</v>
      </c>
      <c r="H65" s="19"/>
    </row>
    <row r="66" customFormat="1" spans="1:8">
      <c r="A66" s="14">
        <v>64</v>
      </c>
      <c r="B66" s="14">
        <v>713</v>
      </c>
      <c r="C66" s="15" t="s">
        <v>122</v>
      </c>
      <c r="D66" s="15" t="s">
        <v>48</v>
      </c>
      <c r="E66" s="16">
        <v>3</v>
      </c>
      <c r="F66" s="17">
        <v>0</v>
      </c>
      <c r="G66" s="23">
        <f t="shared" si="1"/>
        <v>-3</v>
      </c>
      <c r="H66" s="19"/>
    </row>
    <row r="67" customFormat="1" spans="1:8">
      <c r="A67" s="14">
        <v>65</v>
      </c>
      <c r="B67" s="14">
        <v>755</v>
      </c>
      <c r="C67" s="15" t="s">
        <v>71</v>
      </c>
      <c r="D67" s="15" t="s">
        <v>48</v>
      </c>
      <c r="E67" s="16">
        <v>3</v>
      </c>
      <c r="F67" s="17">
        <v>3</v>
      </c>
      <c r="G67" s="23">
        <f t="shared" si="1"/>
        <v>0</v>
      </c>
      <c r="H67" s="19"/>
    </row>
    <row r="68" customFormat="1" spans="1:8">
      <c r="A68" s="14">
        <v>66</v>
      </c>
      <c r="B68" s="14">
        <v>56</v>
      </c>
      <c r="C68" s="15" t="s">
        <v>81</v>
      </c>
      <c r="D68" s="15" t="s">
        <v>48</v>
      </c>
      <c r="E68" s="16">
        <v>3</v>
      </c>
      <c r="F68" s="17">
        <v>10</v>
      </c>
      <c r="G68" s="21">
        <f t="shared" ref="G68:G87" si="2">F68-E68</f>
        <v>7</v>
      </c>
      <c r="H68" s="19" t="s">
        <v>172</v>
      </c>
    </row>
    <row r="69" customFormat="1" spans="1:8">
      <c r="A69" s="14">
        <v>67</v>
      </c>
      <c r="B69" s="14">
        <v>594</v>
      </c>
      <c r="C69" s="15" t="s">
        <v>119</v>
      </c>
      <c r="D69" s="15" t="s">
        <v>55</v>
      </c>
      <c r="E69" s="16">
        <v>3</v>
      </c>
      <c r="F69" s="17">
        <v>0</v>
      </c>
      <c r="G69" s="23">
        <f t="shared" si="2"/>
        <v>-3</v>
      </c>
      <c r="H69" s="19"/>
    </row>
    <row r="70" customFormat="1" spans="1:8">
      <c r="A70" s="14">
        <v>68</v>
      </c>
      <c r="B70" s="14">
        <v>591</v>
      </c>
      <c r="C70" s="15" t="s">
        <v>105</v>
      </c>
      <c r="D70" s="15" t="s">
        <v>55</v>
      </c>
      <c r="E70" s="16">
        <v>8</v>
      </c>
      <c r="F70" s="17">
        <v>0</v>
      </c>
      <c r="G70" s="23">
        <f t="shared" si="2"/>
        <v>-8</v>
      </c>
      <c r="H70" s="19"/>
    </row>
    <row r="71" customFormat="1" spans="1:8">
      <c r="A71" s="14">
        <v>69</v>
      </c>
      <c r="B71" s="14">
        <v>706</v>
      </c>
      <c r="C71" s="15" t="s">
        <v>128</v>
      </c>
      <c r="D71" s="15" t="s">
        <v>48</v>
      </c>
      <c r="E71" s="16">
        <v>3</v>
      </c>
      <c r="F71" s="17">
        <v>1</v>
      </c>
      <c r="G71" s="23">
        <f t="shared" si="2"/>
        <v>-2</v>
      </c>
      <c r="H71" s="23"/>
    </row>
    <row r="72" customFormat="1" spans="1:8">
      <c r="A72" s="14">
        <v>70</v>
      </c>
      <c r="B72" s="14">
        <v>727</v>
      </c>
      <c r="C72" s="15" t="s">
        <v>110</v>
      </c>
      <c r="D72" s="15" t="s">
        <v>37</v>
      </c>
      <c r="E72" s="16">
        <v>3</v>
      </c>
      <c r="F72" s="17">
        <v>0</v>
      </c>
      <c r="G72" s="23">
        <f t="shared" si="2"/>
        <v>-3</v>
      </c>
      <c r="H72" s="19"/>
    </row>
    <row r="73" customFormat="1" spans="1:8">
      <c r="A73" s="14">
        <v>71</v>
      </c>
      <c r="B73" s="14">
        <v>717</v>
      </c>
      <c r="C73" s="15" t="s">
        <v>114</v>
      </c>
      <c r="D73" s="15" t="s">
        <v>55</v>
      </c>
      <c r="E73" s="16">
        <v>3</v>
      </c>
      <c r="F73" s="17">
        <v>0</v>
      </c>
      <c r="G73" s="23">
        <f t="shared" si="2"/>
        <v>-3</v>
      </c>
      <c r="H73" s="19"/>
    </row>
    <row r="74" customFormat="1" spans="1:8">
      <c r="A74" s="14">
        <v>72</v>
      </c>
      <c r="B74" s="14">
        <v>339</v>
      </c>
      <c r="C74" s="15" t="s">
        <v>126</v>
      </c>
      <c r="D74" s="15" t="s">
        <v>37</v>
      </c>
      <c r="E74" s="16">
        <v>8</v>
      </c>
      <c r="F74" s="17">
        <v>0</v>
      </c>
      <c r="G74" s="23">
        <f t="shared" si="2"/>
        <v>-8</v>
      </c>
      <c r="H74" s="19"/>
    </row>
    <row r="75" customFormat="1" spans="1:8">
      <c r="A75" s="14">
        <v>73</v>
      </c>
      <c r="B75" s="14">
        <v>545</v>
      </c>
      <c r="C75" s="15" t="s">
        <v>115</v>
      </c>
      <c r="D75" s="15" t="s">
        <v>40</v>
      </c>
      <c r="E75" s="16">
        <v>3</v>
      </c>
      <c r="F75" s="17">
        <v>0</v>
      </c>
      <c r="G75" s="23">
        <f t="shared" si="2"/>
        <v>-3</v>
      </c>
      <c r="H75" s="19"/>
    </row>
    <row r="76" customFormat="1" spans="1:8">
      <c r="A76" s="14">
        <v>74</v>
      </c>
      <c r="B76" s="14">
        <v>720</v>
      </c>
      <c r="C76" s="15" t="s">
        <v>112</v>
      </c>
      <c r="D76" s="15" t="s">
        <v>55</v>
      </c>
      <c r="E76" s="16">
        <v>3</v>
      </c>
      <c r="F76" s="17">
        <v>0</v>
      </c>
      <c r="G76" s="23">
        <f t="shared" si="2"/>
        <v>-3</v>
      </c>
      <c r="H76" s="19"/>
    </row>
    <row r="77" customFormat="1" spans="1:8">
      <c r="A77" s="14">
        <v>75</v>
      </c>
      <c r="B77" s="14">
        <v>349</v>
      </c>
      <c r="C77" s="15" t="s">
        <v>121</v>
      </c>
      <c r="D77" s="15" t="s">
        <v>62</v>
      </c>
      <c r="E77" s="16">
        <v>8</v>
      </c>
      <c r="F77" s="17">
        <v>0</v>
      </c>
      <c r="G77" s="23">
        <f t="shared" si="2"/>
        <v>-8</v>
      </c>
      <c r="H77" s="19"/>
    </row>
    <row r="78" customFormat="1" spans="1:8">
      <c r="A78" s="14">
        <v>76</v>
      </c>
      <c r="B78" s="14">
        <v>710</v>
      </c>
      <c r="C78" s="15" t="s">
        <v>129</v>
      </c>
      <c r="D78" s="15" t="s">
        <v>48</v>
      </c>
      <c r="E78" s="16">
        <v>3</v>
      </c>
      <c r="F78" s="17">
        <v>0</v>
      </c>
      <c r="G78" s="23">
        <f t="shared" si="2"/>
        <v>-3</v>
      </c>
      <c r="H78" s="19"/>
    </row>
    <row r="79" customFormat="1" spans="1:8">
      <c r="A79" s="14">
        <v>77</v>
      </c>
      <c r="B79" s="14">
        <v>732</v>
      </c>
      <c r="C79" s="15" t="s">
        <v>127</v>
      </c>
      <c r="D79" s="15" t="s">
        <v>55</v>
      </c>
      <c r="E79" s="16">
        <v>3</v>
      </c>
      <c r="F79" s="17">
        <v>0</v>
      </c>
      <c r="G79" s="23">
        <f t="shared" si="2"/>
        <v>-3</v>
      </c>
      <c r="H79" s="19"/>
    </row>
    <row r="80" customFormat="1" spans="1:8">
      <c r="A80" s="14">
        <v>78</v>
      </c>
      <c r="B80" s="14">
        <v>716</v>
      </c>
      <c r="C80" s="15" t="s">
        <v>120</v>
      </c>
      <c r="D80" s="15" t="s">
        <v>55</v>
      </c>
      <c r="E80" s="16">
        <v>3</v>
      </c>
      <c r="F80" s="17">
        <v>0</v>
      </c>
      <c r="G80" s="23">
        <f t="shared" si="2"/>
        <v>-3</v>
      </c>
      <c r="H80" s="19"/>
    </row>
    <row r="81" customFormat="1" spans="1:8">
      <c r="A81" s="14">
        <v>79</v>
      </c>
      <c r="B81" s="14">
        <v>570</v>
      </c>
      <c r="C81" s="15" t="s">
        <v>117</v>
      </c>
      <c r="D81" s="15" t="s">
        <v>37</v>
      </c>
      <c r="E81" s="16">
        <v>3</v>
      </c>
      <c r="F81" s="17">
        <v>0</v>
      </c>
      <c r="G81" s="23">
        <f t="shared" si="2"/>
        <v>-3</v>
      </c>
      <c r="H81" s="19"/>
    </row>
    <row r="82" customFormat="1" spans="1:8">
      <c r="A82" s="14">
        <v>80</v>
      </c>
      <c r="B82" s="14">
        <v>733</v>
      </c>
      <c r="C82" s="15" t="s">
        <v>131</v>
      </c>
      <c r="D82" s="15" t="s">
        <v>40</v>
      </c>
      <c r="E82" s="16">
        <v>3</v>
      </c>
      <c r="F82" s="17">
        <v>0</v>
      </c>
      <c r="G82" s="23">
        <f t="shared" si="2"/>
        <v>-3</v>
      </c>
      <c r="H82" s="19"/>
    </row>
    <row r="83" customFormat="1" spans="1:8">
      <c r="A83" s="14">
        <v>81</v>
      </c>
      <c r="B83" s="14">
        <v>746</v>
      </c>
      <c r="C83" s="15" t="s">
        <v>96</v>
      </c>
      <c r="D83" s="15" t="s">
        <v>55</v>
      </c>
      <c r="E83" s="16">
        <v>8</v>
      </c>
      <c r="F83" s="17">
        <v>0</v>
      </c>
      <c r="G83" s="23">
        <f t="shared" si="2"/>
        <v>-8</v>
      </c>
      <c r="H83" s="19"/>
    </row>
    <row r="84" customFormat="1" spans="1:8">
      <c r="A84" s="14">
        <v>82</v>
      </c>
      <c r="B84" s="14">
        <v>718</v>
      </c>
      <c r="C84" s="15" t="s">
        <v>124</v>
      </c>
      <c r="D84" s="15" t="s">
        <v>62</v>
      </c>
      <c r="E84" s="16">
        <v>3</v>
      </c>
      <c r="F84" s="17">
        <v>0</v>
      </c>
      <c r="G84" s="23">
        <f t="shared" si="2"/>
        <v>-3</v>
      </c>
      <c r="H84" s="19"/>
    </row>
    <row r="85" customFormat="1" spans="1:8">
      <c r="A85" s="14">
        <v>83</v>
      </c>
      <c r="B85" s="14">
        <v>752</v>
      </c>
      <c r="C85" s="15" t="s">
        <v>125</v>
      </c>
      <c r="D85" s="15" t="s">
        <v>37</v>
      </c>
      <c r="E85" s="16">
        <v>3</v>
      </c>
      <c r="F85" s="17">
        <v>0</v>
      </c>
      <c r="G85" s="23">
        <f t="shared" si="2"/>
        <v>-3</v>
      </c>
      <c r="H85" s="19"/>
    </row>
    <row r="86" customFormat="1" spans="1:8">
      <c r="A86" s="14">
        <v>84</v>
      </c>
      <c r="B86" s="14">
        <v>371</v>
      </c>
      <c r="C86" s="15" t="s">
        <v>130</v>
      </c>
      <c r="D86" s="15" t="s">
        <v>55</v>
      </c>
      <c r="E86" s="16">
        <v>3</v>
      </c>
      <c r="F86" s="17">
        <v>0</v>
      </c>
      <c r="G86" s="23">
        <f t="shared" si="2"/>
        <v>-3</v>
      </c>
      <c r="H86" s="19"/>
    </row>
    <row r="87" customFormat="1" spans="1:8">
      <c r="A87" s="14">
        <v>85</v>
      </c>
      <c r="B87" s="14">
        <v>741</v>
      </c>
      <c r="C87" s="15" t="s">
        <v>132</v>
      </c>
      <c r="D87" s="15" t="s">
        <v>37</v>
      </c>
      <c r="E87" s="16">
        <v>3</v>
      </c>
      <c r="F87" s="17">
        <v>0</v>
      </c>
      <c r="G87" s="23">
        <f t="shared" si="2"/>
        <v>-3</v>
      </c>
      <c r="H87" s="19"/>
    </row>
    <row r="88" customFormat="1" spans="1:8">
      <c r="A88" s="24" t="s">
        <v>133</v>
      </c>
      <c r="B88" s="25"/>
      <c r="C88" s="24"/>
      <c r="D88" s="24"/>
      <c r="E88" s="26">
        <v>587</v>
      </c>
      <c r="F88" s="17">
        <f>SUM(F3:F87)</f>
        <v>41</v>
      </c>
      <c r="G88" s="23"/>
      <c r="H88" s="19"/>
    </row>
  </sheetData>
  <mergeCells count="1">
    <mergeCell ref="A1:H1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J11" sqref="J11"/>
    </sheetView>
  </sheetViews>
  <sheetFormatPr defaultColWidth="9" defaultRowHeight="13.5" outlineLevelCol="7"/>
  <cols>
    <col min="1" max="1" width="3.875" style="1" customWidth="1"/>
    <col min="2" max="2" width="4.625" style="2" customWidth="1"/>
    <col min="3" max="3" width="23.75" style="1" customWidth="1"/>
    <col min="4" max="4" width="6.625" style="1" customWidth="1"/>
    <col min="5" max="5" width="7.125" style="3" customWidth="1"/>
    <col min="6" max="6" width="9" style="4"/>
    <col min="7" max="7" width="9" style="27"/>
    <col min="8" max="8" width="9" style="6"/>
  </cols>
  <sheetData>
    <row r="1" customFormat="1" ht="2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customFormat="1" ht="22.5" spans="1:8">
      <c r="A2" s="8" t="s">
        <v>1</v>
      </c>
      <c r="B2" s="9" t="s">
        <v>2</v>
      </c>
      <c r="C2" s="8" t="s">
        <v>3</v>
      </c>
      <c r="D2" s="8" t="s">
        <v>4</v>
      </c>
      <c r="E2" s="10" t="s">
        <v>16</v>
      </c>
      <c r="F2" s="11" t="s">
        <v>177</v>
      </c>
      <c r="G2" s="28" t="s">
        <v>171</v>
      </c>
      <c r="H2" s="13" t="s">
        <v>31</v>
      </c>
    </row>
    <row r="3" customFormat="1" spans="1:8">
      <c r="A3" s="14">
        <v>1</v>
      </c>
      <c r="B3" s="14">
        <v>357</v>
      </c>
      <c r="C3" s="15" t="s">
        <v>36</v>
      </c>
      <c r="D3" s="15" t="s">
        <v>37</v>
      </c>
      <c r="E3" s="16">
        <v>15</v>
      </c>
      <c r="F3" s="17">
        <v>6</v>
      </c>
      <c r="G3" s="18">
        <f t="shared" ref="G3:G66" si="0">F3-E3</f>
        <v>-9</v>
      </c>
      <c r="H3" s="19"/>
    </row>
    <row r="4" customFormat="1" spans="1:8">
      <c r="A4" s="14">
        <v>2</v>
      </c>
      <c r="B4" s="14">
        <v>747</v>
      </c>
      <c r="C4" s="15" t="s">
        <v>65</v>
      </c>
      <c r="D4" s="15" t="s">
        <v>62</v>
      </c>
      <c r="E4" s="16">
        <v>12</v>
      </c>
      <c r="F4" s="17">
        <v>1</v>
      </c>
      <c r="G4" s="18">
        <f t="shared" si="0"/>
        <v>-11</v>
      </c>
      <c r="H4" s="19"/>
    </row>
    <row r="5" customFormat="1" spans="1:8">
      <c r="A5" s="14">
        <v>3</v>
      </c>
      <c r="B5" s="14">
        <v>54</v>
      </c>
      <c r="C5" s="15" t="s">
        <v>47</v>
      </c>
      <c r="D5" s="15" t="s">
        <v>48</v>
      </c>
      <c r="E5" s="16">
        <v>12</v>
      </c>
      <c r="F5" s="17">
        <v>0</v>
      </c>
      <c r="G5" s="18">
        <f t="shared" si="0"/>
        <v>-12</v>
      </c>
      <c r="H5" s="23"/>
    </row>
    <row r="6" customFormat="1" spans="1:8">
      <c r="A6" s="14">
        <v>4</v>
      </c>
      <c r="B6" s="14">
        <v>343</v>
      </c>
      <c r="C6" s="15" t="s">
        <v>44</v>
      </c>
      <c r="D6" s="15" t="s">
        <v>37</v>
      </c>
      <c r="E6" s="16">
        <v>24</v>
      </c>
      <c r="F6" s="17">
        <v>10</v>
      </c>
      <c r="G6" s="18">
        <f t="shared" si="0"/>
        <v>-14</v>
      </c>
      <c r="H6" s="23"/>
    </row>
    <row r="7" customFormat="1" spans="1:8">
      <c r="A7" s="14">
        <v>5</v>
      </c>
      <c r="B7" s="14">
        <v>750</v>
      </c>
      <c r="C7" s="15" t="s">
        <v>39</v>
      </c>
      <c r="D7" s="15" t="s">
        <v>40</v>
      </c>
      <c r="E7" s="16">
        <v>15</v>
      </c>
      <c r="F7" s="17">
        <v>0</v>
      </c>
      <c r="G7" s="18">
        <f t="shared" si="0"/>
        <v>-15</v>
      </c>
      <c r="H7" s="19"/>
    </row>
    <row r="8" customFormat="1" spans="1:8">
      <c r="A8" s="14">
        <v>6</v>
      </c>
      <c r="B8" s="14">
        <v>379</v>
      </c>
      <c r="C8" s="15" t="s">
        <v>73</v>
      </c>
      <c r="D8" s="15" t="s">
        <v>37</v>
      </c>
      <c r="E8" s="16">
        <v>12</v>
      </c>
      <c r="F8" s="17">
        <v>0</v>
      </c>
      <c r="G8" s="18">
        <f t="shared" si="0"/>
        <v>-12</v>
      </c>
      <c r="H8" s="19"/>
    </row>
    <row r="9" customFormat="1" spans="1:8">
      <c r="A9" s="14">
        <v>7</v>
      </c>
      <c r="B9" s="14">
        <v>737</v>
      </c>
      <c r="C9" s="15" t="s">
        <v>86</v>
      </c>
      <c r="D9" s="15" t="s">
        <v>40</v>
      </c>
      <c r="E9" s="16">
        <v>12</v>
      </c>
      <c r="F9" s="17">
        <v>0</v>
      </c>
      <c r="G9" s="18">
        <f t="shared" si="0"/>
        <v>-12</v>
      </c>
      <c r="H9" s="19"/>
    </row>
    <row r="10" customFormat="1" spans="1:8">
      <c r="A10" s="14">
        <v>8</v>
      </c>
      <c r="B10" s="14">
        <v>754</v>
      </c>
      <c r="C10" s="15" t="s">
        <v>83</v>
      </c>
      <c r="D10" s="15" t="s">
        <v>48</v>
      </c>
      <c r="E10" s="16">
        <v>9</v>
      </c>
      <c r="F10" s="17">
        <v>0</v>
      </c>
      <c r="G10" s="18">
        <f t="shared" si="0"/>
        <v>-9</v>
      </c>
      <c r="H10" s="19"/>
    </row>
    <row r="11" customFormat="1" spans="1:8">
      <c r="A11" s="14">
        <v>9</v>
      </c>
      <c r="B11" s="14">
        <v>337</v>
      </c>
      <c r="C11" s="15" t="s">
        <v>61</v>
      </c>
      <c r="D11" s="15" t="s">
        <v>62</v>
      </c>
      <c r="E11" s="16">
        <v>21</v>
      </c>
      <c r="F11" s="17">
        <v>25</v>
      </c>
      <c r="G11" s="21">
        <f t="shared" si="0"/>
        <v>4</v>
      </c>
      <c r="H11" s="22" t="s">
        <v>172</v>
      </c>
    </row>
    <row r="12" customFormat="1" spans="1:8">
      <c r="A12" s="14">
        <v>10</v>
      </c>
      <c r="B12" s="14">
        <v>365</v>
      </c>
      <c r="C12" s="15" t="s">
        <v>59</v>
      </c>
      <c r="D12" s="15" t="s">
        <v>37</v>
      </c>
      <c r="E12" s="16">
        <v>12</v>
      </c>
      <c r="F12" s="17">
        <v>0</v>
      </c>
      <c r="G12" s="18">
        <f t="shared" si="0"/>
        <v>-12</v>
      </c>
      <c r="H12" s="19"/>
    </row>
    <row r="13" customFormat="1" spans="1:8">
      <c r="A13" s="14">
        <v>11</v>
      </c>
      <c r="B13" s="14">
        <v>587</v>
      </c>
      <c r="C13" s="15" t="s">
        <v>56</v>
      </c>
      <c r="D13" s="15" t="s">
        <v>48</v>
      </c>
      <c r="E13" s="16">
        <v>9</v>
      </c>
      <c r="F13" s="17">
        <v>0</v>
      </c>
      <c r="G13" s="18">
        <f t="shared" si="0"/>
        <v>-9</v>
      </c>
      <c r="H13" s="19"/>
    </row>
    <row r="14" customFormat="1" spans="1:8">
      <c r="A14" s="14">
        <v>12</v>
      </c>
      <c r="B14" s="14">
        <v>541</v>
      </c>
      <c r="C14" s="15" t="s">
        <v>74</v>
      </c>
      <c r="D14" s="15" t="s">
        <v>40</v>
      </c>
      <c r="E14" s="16">
        <v>12</v>
      </c>
      <c r="F14" s="17">
        <v>0</v>
      </c>
      <c r="G14" s="18">
        <f t="shared" si="0"/>
        <v>-12</v>
      </c>
      <c r="H14" s="19"/>
    </row>
    <row r="15" customFormat="1" spans="1:8">
      <c r="A15" s="14">
        <v>13</v>
      </c>
      <c r="B15" s="14">
        <v>311</v>
      </c>
      <c r="C15" s="15" t="s">
        <v>75</v>
      </c>
      <c r="D15" s="15" t="s">
        <v>37</v>
      </c>
      <c r="E15" s="16">
        <v>6</v>
      </c>
      <c r="F15" s="17">
        <v>0</v>
      </c>
      <c r="G15" s="18">
        <f t="shared" si="0"/>
        <v>-6</v>
      </c>
      <c r="H15" s="19"/>
    </row>
    <row r="16" customFormat="1" spans="1:8">
      <c r="A16" s="14">
        <v>14</v>
      </c>
      <c r="B16" s="14">
        <v>707</v>
      </c>
      <c r="C16" s="15" t="s">
        <v>53</v>
      </c>
      <c r="D16" s="15" t="s">
        <v>40</v>
      </c>
      <c r="E16" s="16">
        <v>15</v>
      </c>
      <c r="F16" s="17">
        <v>2</v>
      </c>
      <c r="G16" s="18">
        <f t="shared" si="0"/>
        <v>-13</v>
      </c>
      <c r="H16" s="19"/>
    </row>
    <row r="17" customFormat="1" spans="1:8">
      <c r="A17" s="14">
        <v>15</v>
      </c>
      <c r="B17" s="14">
        <v>387</v>
      </c>
      <c r="C17" s="15" t="s">
        <v>64</v>
      </c>
      <c r="D17" s="15" t="s">
        <v>40</v>
      </c>
      <c r="E17" s="16">
        <v>12</v>
      </c>
      <c r="F17" s="17">
        <v>3</v>
      </c>
      <c r="G17" s="18">
        <f t="shared" si="0"/>
        <v>-9</v>
      </c>
      <c r="H17" s="19"/>
    </row>
    <row r="18" customFormat="1" spans="1:8">
      <c r="A18" s="14">
        <v>16</v>
      </c>
      <c r="B18" s="14">
        <v>712</v>
      </c>
      <c r="C18" s="15" t="s">
        <v>67</v>
      </c>
      <c r="D18" s="15" t="s">
        <v>40</v>
      </c>
      <c r="E18" s="16">
        <v>15</v>
      </c>
      <c r="F18" s="17">
        <v>4</v>
      </c>
      <c r="G18" s="18">
        <f t="shared" si="0"/>
        <v>-11</v>
      </c>
      <c r="H18" s="19"/>
    </row>
    <row r="19" customFormat="1" spans="1:8">
      <c r="A19" s="14">
        <v>17</v>
      </c>
      <c r="B19" s="14">
        <v>341</v>
      </c>
      <c r="C19" s="15" t="s">
        <v>80</v>
      </c>
      <c r="D19" s="15" t="s">
        <v>55</v>
      </c>
      <c r="E19" s="16">
        <v>27</v>
      </c>
      <c r="F19" s="17">
        <v>8</v>
      </c>
      <c r="G19" s="18">
        <f t="shared" si="0"/>
        <v>-19</v>
      </c>
      <c r="H19" s="19"/>
    </row>
    <row r="20" customFormat="1" spans="1:8">
      <c r="A20" s="14">
        <v>18</v>
      </c>
      <c r="B20" s="14">
        <v>598</v>
      </c>
      <c r="C20" s="15" t="s">
        <v>51</v>
      </c>
      <c r="D20" s="15" t="s">
        <v>40</v>
      </c>
      <c r="E20" s="16">
        <v>12</v>
      </c>
      <c r="F20" s="17">
        <v>15</v>
      </c>
      <c r="G20" s="21">
        <f t="shared" si="0"/>
        <v>3</v>
      </c>
      <c r="H20" s="22" t="s">
        <v>172</v>
      </c>
    </row>
    <row r="21" customFormat="1" spans="1:8">
      <c r="A21" s="14">
        <v>19</v>
      </c>
      <c r="B21" s="14">
        <v>373</v>
      </c>
      <c r="C21" s="15" t="s">
        <v>63</v>
      </c>
      <c r="D21" s="15" t="s">
        <v>62</v>
      </c>
      <c r="E21" s="16">
        <v>12</v>
      </c>
      <c r="F21" s="17">
        <v>0</v>
      </c>
      <c r="G21" s="18">
        <f t="shared" si="0"/>
        <v>-12</v>
      </c>
      <c r="H21" s="19"/>
    </row>
    <row r="22" customFormat="1" spans="1:8">
      <c r="A22" s="14">
        <v>20</v>
      </c>
      <c r="B22" s="14">
        <v>307</v>
      </c>
      <c r="C22" s="15" t="s">
        <v>87</v>
      </c>
      <c r="D22" s="15" t="s">
        <v>88</v>
      </c>
      <c r="E22" s="16">
        <v>66</v>
      </c>
      <c r="F22" s="17">
        <v>36</v>
      </c>
      <c r="G22" s="18">
        <f t="shared" si="0"/>
        <v>-30</v>
      </c>
      <c r="H22" s="19"/>
    </row>
    <row r="23" customFormat="1" spans="1:8">
      <c r="A23" s="14">
        <v>21</v>
      </c>
      <c r="B23" s="14">
        <v>742</v>
      </c>
      <c r="C23" s="15" t="s">
        <v>107</v>
      </c>
      <c r="D23" s="15" t="s">
        <v>62</v>
      </c>
      <c r="E23" s="16">
        <v>18</v>
      </c>
      <c r="F23" s="17">
        <v>0</v>
      </c>
      <c r="G23" s="18">
        <f t="shared" si="0"/>
        <v>-18</v>
      </c>
      <c r="H23" s="19"/>
    </row>
    <row r="24" customFormat="1" spans="1:8">
      <c r="A24" s="14">
        <v>22</v>
      </c>
      <c r="B24" s="14">
        <v>308</v>
      </c>
      <c r="C24" s="15" t="s">
        <v>76</v>
      </c>
      <c r="D24" s="15" t="s">
        <v>62</v>
      </c>
      <c r="E24" s="16">
        <v>18</v>
      </c>
      <c r="F24" s="17">
        <v>18</v>
      </c>
      <c r="G24" s="18">
        <f t="shared" si="0"/>
        <v>0</v>
      </c>
      <c r="H24" s="23"/>
    </row>
    <row r="25" customFormat="1" spans="1:8">
      <c r="A25" s="14">
        <v>23</v>
      </c>
      <c r="B25" s="14">
        <v>753</v>
      </c>
      <c r="C25" s="15" t="s">
        <v>79</v>
      </c>
      <c r="D25" s="15" t="s">
        <v>40</v>
      </c>
      <c r="E25" s="16">
        <v>9</v>
      </c>
      <c r="F25" s="17">
        <v>0</v>
      </c>
      <c r="G25" s="18">
        <f t="shared" si="0"/>
        <v>-9</v>
      </c>
      <c r="H25" s="19"/>
    </row>
    <row r="26" customFormat="1" spans="1:8">
      <c r="A26" s="14">
        <v>24</v>
      </c>
      <c r="B26" s="14">
        <v>514</v>
      </c>
      <c r="C26" s="15" t="s">
        <v>54</v>
      </c>
      <c r="D26" s="15" t="s">
        <v>55</v>
      </c>
      <c r="E26" s="16">
        <v>12</v>
      </c>
      <c r="F26" s="17">
        <v>0</v>
      </c>
      <c r="G26" s="18">
        <f t="shared" si="0"/>
        <v>-12</v>
      </c>
      <c r="H26" s="19"/>
    </row>
    <row r="27" customFormat="1" spans="1:8">
      <c r="A27" s="14">
        <v>25</v>
      </c>
      <c r="B27" s="14">
        <v>517</v>
      </c>
      <c r="C27" s="15" t="s">
        <v>99</v>
      </c>
      <c r="D27" s="15" t="s">
        <v>62</v>
      </c>
      <c r="E27" s="16">
        <v>15</v>
      </c>
      <c r="F27" s="17">
        <v>3</v>
      </c>
      <c r="G27" s="18">
        <f t="shared" si="0"/>
        <v>-12</v>
      </c>
      <c r="H27" s="19"/>
    </row>
    <row r="28" customFormat="1" spans="1:8">
      <c r="A28" s="14">
        <v>26</v>
      </c>
      <c r="B28" s="14">
        <v>585</v>
      </c>
      <c r="C28" s="15" t="s">
        <v>82</v>
      </c>
      <c r="D28" s="15" t="s">
        <v>37</v>
      </c>
      <c r="E28" s="16">
        <v>12</v>
      </c>
      <c r="F28" s="17">
        <v>6</v>
      </c>
      <c r="G28" s="18">
        <f t="shared" si="0"/>
        <v>-6</v>
      </c>
      <c r="H28" s="19"/>
    </row>
    <row r="29" customFormat="1" spans="1:8">
      <c r="A29" s="14">
        <v>27</v>
      </c>
      <c r="B29" s="14">
        <v>721</v>
      </c>
      <c r="C29" s="15" t="s">
        <v>58</v>
      </c>
      <c r="D29" s="15" t="s">
        <v>55</v>
      </c>
      <c r="E29" s="16">
        <v>9</v>
      </c>
      <c r="F29" s="17">
        <v>6</v>
      </c>
      <c r="G29" s="18">
        <f t="shared" si="0"/>
        <v>-3</v>
      </c>
      <c r="H29" s="19"/>
    </row>
    <row r="30" customFormat="1" spans="1:8">
      <c r="A30" s="14">
        <v>28</v>
      </c>
      <c r="B30" s="14">
        <v>581</v>
      </c>
      <c r="C30" s="15" t="s">
        <v>50</v>
      </c>
      <c r="D30" s="15" t="s">
        <v>37</v>
      </c>
      <c r="E30" s="16">
        <v>12</v>
      </c>
      <c r="F30" s="17">
        <v>3</v>
      </c>
      <c r="G30" s="18">
        <f t="shared" si="0"/>
        <v>-9</v>
      </c>
      <c r="H30" s="19"/>
    </row>
    <row r="31" customFormat="1" spans="1:8">
      <c r="A31" s="14">
        <v>29</v>
      </c>
      <c r="B31" s="14">
        <v>347</v>
      </c>
      <c r="C31" s="15" t="s">
        <v>43</v>
      </c>
      <c r="D31" s="15" t="s">
        <v>37</v>
      </c>
      <c r="E31" s="16">
        <v>9</v>
      </c>
      <c r="F31" s="17">
        <v>0</v>
      </c>
      <c r="G31" s="18">
        <f t="shared" si="0"/>
        <v>-9</v>
      </c>
      <c r="H31" s="19"/>
    </row>
    <row r="32" customFormat="1" spans="1:8">
      <c r="A32" s="14">
        <v>30</v>
      </c>
      <c r="B32" s="14">
        <v>377</v>
      </c>
      <c r="C32" s="15" t="s">
        <v>46</v>
      </c>
      <c r="D32" s="15" t="s">
        <v>40</v>
      </c>
      <c r="E32" s="16">
        <v>12</v>
      </c>
      <c r="F32" s="17">
        <v>0</v>
      </c>
      <c r="G32" s="18">
        <f t="shared" si="0"/>
        <v>-12</v>
      </c>
      <c r="H32" s="19"/>
    </row>
    <row r="33" customFormat="1" spans="1:8">
      <c r="A33" s="14">
        <v>31</v>
      </c>
      <c r="B33" s="14">
        <v>572</v>
      </c>
      <c r="C33" s="15" t="s">
        <v>95</v>
      </c>
      <c r="D33" s="15" t="s">
        <v>62</v>
      </c>
      <c r="E33" s="16">
        <v>9</v>
      </c>
      <c r="F33" s="17">
        <v>0</v>
      </c>
      <c r="G33" s="18">
        <f t="shared" si="0"/>
        <v>-9</v>
      </c>
      <c r="H33" s="19"/>
    </row>
    <row r="34" customFormat="1" spans="1:8">
      <c r="A34" s="14">
        <v>32</v>
      </c>
      <c r="B34" s="14">
        <v>724</v>
      </c>
      <c r="C34" s="15" t="s">
        <v>91</v>
      </c>
      <c r="D34" s="15" t="s">
        <v>40</v>
      </c>
      <c r="E34" s="16">
        <v>12</v>
      </c>
      <c r="F34" s="17">
        <v>0</v>
      </c>
      <c r="G34" s="18">
        <f t="shared" si="0"/>
        <v>-12</v>
      </c>
      <c r="H34" s="19"/>
    </row>
    <row r="35" customFormat="1" spans="1:8">
      <c r="A35" s="14">
        <v>33</v>
      </c>
      <c r="B35" s="14">
        <v>748</v>
      </c>
      <c r="C35" s="15" t="s">
        <v>98</v>
      </c>
      <c r="D35" s="15" t="s">
        <v>55</v>
      </c>
      <c r="E35" s="16">
        <v>9</v>
      </c>
      <c r="F35" s="17">
        <v>0</v>
      </c>
      <c r="G35" s="18">
        <f t="shared" si="0"/>
        <v>-9</v>
      </c>
      <c r="H35" s="19"/>
    </row>
    <row r="36" customFormat="1" spans="1:8">
      <c r="A36" s="14">
        <v>34</v>
      </c>
      <c r="B36" s="14">
        <v>740</v>
      </c>
      <c r="C36" s="15" t="s">
        <v>118</v>
      </c>
      <c r="D36" s="15" t="s">
        <v>40</v>
      </c>
      <c r="E36" s="16">
        <v>6</v>
      </c>
      <c r="F36" s="17">
        <v>4</v>
      </c>
      <c r="G36" s="18">
        <f t="shared" si="0"/>
        <v>-2</v>
      </c>
      <c r="H36" s="19"/>
    </row>
    <row r="37" customFormat="1" spans="1:8">
      <c r="A37" s="14">
        <v>35</v>
      </c>
      <c r="B37" s="14">
        <v>730</v>
      </c>
      <c r="C37" s="15" t="s">
        <v>92</v>
      </c>
      <c r="D37" s="15" t="s">
        <v>37</v>
      </c>
      <c r="E37" s="16">
        <v>12</v>
      </c>
      <c r="F37" s="17">
        <v>0</v>
      </c>
      <c r="G37" s="18">
        <f t="shared" si="0"/>
        <v>-12</v>
      </c>
      <c r="H37" s="19"/>
    </row>
    <row r="38" customFormat="1" spans="1:8">
      <c r="A38" s="14">
        <v>36</v>
      </c>
      <c r="B38" s="14">
        <v>582</v>
      </c>
      <c r="C38" s="15" t="s">
        <v>49</v>
      </c>
      <c r="D38" s="15" t="s">
        <v>37</v>
      </c>
      <c r="E38" s="16">
        <v>24</v>
      </c>
      <c r="F38" s="17">
        <v>0</v>
      </c>
      <c r="G38" s="18">
        <f t="shared" si="0"/>
        <v>-24</v>
      </c>
      <c r="H38" s="19"/>
    </row>
    <row r="39" customFormat="1" spans="1:8">
      <c r="A39" s="14">
        <v>37</v>
      </c>
      <c r="B39" s="14">
        <v>52</v>
      </c>
      <c r="C39" s="15" t="s">
        <v>68</v>
      </c>
      <c r="D39" s="15" t="s">
        <v>48</v>
      </c>
      <c r="E39" s="16">
        <v>12</v>
      </c>
      <c r="F39" s="17">
        <v>0</v>
      </c>
      <c r="G39" s="18">
        <f t="shared" si="0"/>
        <v>-12</v>
      </c>
      <c r="H39" s="19"/>
    </row>
    <row r="40" customFormat="1" spans="1:8">
      <c r="A40" s="14">
        <v>38</v>
      </c>
      <c r="B40" s="14">
        <v>399</v>
      </c>
      <c r="C40" s="15" t="s">
        <v>60</v>
      </c>
      <c r="D40" s="15" t="s">
        <v>40</v>
      </c>
      <c r="E40" s="16">
        <v>9</v>
      </c>
      <c r="F40" s="17">
        <v>7</v>
      </c>
      <c r="G40" s="18">
        <f t="shared" si="0"/>
        <v>-2</v>
      </c>
      <c r="H40" s="19"/>
    </row>
    <row r="41" customFormat="1" spans="1:8">
      <c r="A41" s="14">
        <v>39</v>
      </c>
      <c r="B41" s="14">
        <v>745</v>
      </c>
      <c r="C41" s="15" t="s">
        <v>103</v>
      </c>
      <c r="D41" s="15" t="s">
        <v>37</v>
      </c>
      <c r="E41" s="16">
        <v>12</v>
      </c>
      <c r="F41" s="17">
        <v>3</v>
      </c>
      <c r="G41" s="18">
        <f t="shared" si="0"/>
        <v>-9</v>
      </c>
      <c r="H41" s="19"/>
    </row>
    <row r="42" customFormat="1" spans="1:8">
      <c r="A42" s="14">
        <v>40</v>
      </c>
      <c r="B42" s="14">
        <v>571</v>
      </c>
      <c r="C42" s="15" t="s">
        <v>57</v>
      </c>
      <c r="D42" s="15" t="s">
        <v>40</v>
      </c>
      <c r="E42" s="16">
        <v>15</v>
      </c>
      <c r="F42" s="17">
        <v>3</v>
      </c>
      <c r="G42" s="18">
        <f t="shared" si="0"/>
        <v>-12</v>
      </c>
      <c r="H42" s="19"/>
    </row>
    <row r="43" customFormat="1" spans="1:8">
      <c r="A43" s="14">
        <v>41</v>
      </c>
      <c r="B43" s="14">
        <v>513</v>
      </c>
      <c r="C43" s="15" t="s">
        <v>52</v>
      </c>
      <c r="D43" s="15" t="s">
        <v>37</v>
      </c>
      <c r="E43" s="16">
        <v>12</v>
      </c>
      <c r="F43" s="17">
        <v>0</v>
      </c>
      <c r="G43" s="18">
        <f t="shared" si="0"/>
        <v>-12</v>
      </c>
      <c r="H43" s="19"/>
    </row>
    <row r="44" customFormat="1" spans="1:8">
      <c r="A44" s="14">
        <v>42</v>
      </c>
      <c r="B44" s="14">
        <v>367</v>
      </c>
      <c r="C44" s="15" t="s">
        <v>109</v>
      </c>
      <c r="D44" s="15" t="s">
        <v>48</v>
      </c>
      <c r="E44" s="16">
        <v>9</v>
      </c>
      <c r="F44" s="17">
        <v>0</v>
      </c>
      <c r="G44" s="18">
        <f t="shared" si="0"/>
        <v>-9</v>
      </c>
      <c r="H44" s="19"/>
    </row>
    <row r="45" customFormat="1" spans="1:8">
      <c r="A45" s="14">
        <v>43</v>
      </c>
      <c r="B45" s="14">
        <v>359</v>
      </c>
      <c r="C45" s="15" t="s">
        <v>84</v>
      </c>
      <c r="D45" s="15" t="s">
        <v>37</v>
      </c>
      <c r="E45" s="16">
        <v>12</v>
      </c>
      <c r="F45" s="17">
        <v>0</v>
      </c>
      <c r="G45" s="18">
        <f t="shared" si="0"/>
        <v>-12</v>
      </c>
      <c r="H45" s="19"/>
    </row>
    <row r="46" customFormat="1" spans="1:8">
      <c r="A46" s="14">
        <v>44</v>
      </c>
      <c r="B46" s="14">
        <v>726</v>
      </c>
      <c r="C46" s="15" t="s">
        <v>78</v>
      </c>
      <c r="D46" s="15" t="s">
        <v>37</v>
      </c>
      <c r="E46" s="16">
        <v>12</v>
      </c>
      <c r="F46" s="17">
        <v>0</v>
      </c>
      <c r="G46" s="18">
        <f t="shared" si="0"/>
        <v>-12</v>
      </c>
      <c r="H46" s="19"/>
    </row>
    <row r="47" customFormat="1" spans="1:8">
      <c r="A47" s="14">
        <v>45</v>
      </c>
      <c r="B47" s="14">
        <v>355</v>
      </c>
      <c r="C47" s="15" t="s">
        <v>72</v>
      </c>
      <c r="D47" s="15" t="s">
        <v>62</v>
      </c>
      <c r="E47" s="16">
        <v>15</v>
      </c>
      <c r="F47" s="17">
        <v>0</v>
      </c>
      <c r="G47" s="18">
        <f t="shared" si="0"/>
        <v>-15</v>
      </c>
      <c r="H47" s="19"/>
    </row>
    <row r="48" customFormat="1" spans="1:8">
      <c r="A48" s="14">
        <v>46</v>
      </c>
      <c r="B48" s="14">
        <v>385</v>
      </c>
      <c r="C48" s="15" t="s">
        <v>102</v>
      </c>
      <c r="D48" s="15" t="s">
        <v>55</v>
      </c>
      <c r="E48" s="16">
        <v>12</v>
      </c>
      <c r="F48" s="17">
        <v>8</v>
      </c>
      <c r="G48" s="18">
        <f t="shared" si="0"/>
        <v>-4</v>
      </c>
      <c r="H48" s="19"/>
    </row>
    <row r="49" customFormat="1" spans="1:8">
      <c r="A49" s="14">
        <v>47</v>
      </c>
      <c r="B49" s="14">
        <v>578</v>
      </c>
      <c r="C49" s="15" t="s">
        <v>77</v>
      </c>
      <c r="D49" s="15" t="s">
        <v>62</v>
      </c>
      <c r="E49" s="16">
        <v>12</v>
      </c>
      <c r="F49" s="17">
        <v>0</v>
      </c>
      <c r="G49" s="18">
        <f t="shared" si="0"/>
        <v>-12</v>
      </c>
      <c r="H49" s="19"/>
    </row>
    <row r="50" customFormat="1" spans="1:8">
      <c r="A50" s="14">
        <v>48</v>
      </c>
      <c r="B50" s="14">
        <v>744</v>
      </c>
      <c r="C50" s="15" t="s">
        <v>94</v>
      </c>
      <c r="D50" s="15" t="s">
        <v>62</v>
      </c>
      <c r="E50" s="16">
        <v>12</v>
      </c>
      <c r="F50" s="17">
        <v>0</v>
      </c>
      <c r="G50" s="18">
        <f t="shared" si="0"/>
        <v>-12</v>
      </c>
      <c r="H50" s="19"/>
    </row>
    <row r="51" customFormat="1" spans="1:8">
      <c r="A51" s="14">
        <v>49</v>
      </c>
      <c r="B51" s="14">
        <v>573</v>
      </c>
      <c r="C51" s="15" t="s">
        <v>113</v>
      </c>
      <c r="D51" s="15" t="s">
        <v>40</v>
      </c>
      <c r="E51" s="16">
        <v>9</v>
      </c>
      <c r="F51" s="17">
        <v>0</v>
      </c>
      <c r="G51" s="18">
        <f t="shared" si="0"/>
        <v>-9</v>
      </c>
      <c r="H51" s="19"/>
    </row>
    <row r="52" customFormat="1" spans="1:8">
      <c r="A52" s="14">
        <v>50</v>
      </c>
      <c r="B52" s="14">
        <v>515</v>
      </c>
      <c r="C52" s="15" t="s">
        <v>93</v>
      </c>
      <c r="D52" s="15" t="s">
        <v>62</v>
      </c>
      <c r="E52" s="16">
        <v>12</v>
      </c>
      <c r="F52" s="17">
        <v>4</v>
      </c>
      <c r="G52" s="18">
        <f t="shared" si="0"/>
        <v>-8</v>
      </c>
      <c r="H52" s="19"/>
    </row>
    <row r="53" customFormat="1" spans="1:8">
      <c r="A53" s="14">
        <v>51</v>
      </c>
      <c r="B53" s="14">
        <v>704</v>
      </c>
      <c r="C53" s="15" t="s">
        <v>85</v>
      </c>
      <c r="D53" s="15" t="s">
        <v>48</v>
      </c>
      <c r="E53" s="16">
        <v>9</v>
      </c>
      <c r="F53" s="17">
        <v>0</v>
      </c>
      <c r="G53" s="18">
        <f t="shared" si="0"/>
        <v>-9</v>
      </c>
      <c r="H53" s="19"/>
    </row>
    <row r="54" customFormat="1" spans="1:8">
      <c r="A54" s="14">
        <v>52</v>
      </c>
      <c r="B54" s="14">
        <v>549</v>
      </c>
      <c r="C54" s="15" t="s">
        <v>116</v>
      </c>
      <c r="D54" s="15" t="s">
        <v>55</v>
      </c>
      <c r="E54" s="16">
        <v>9</v>
      </c>
      <c r="F54" s="17">
        <v>7</v>
      </c>
      <c r="G54" s="18">
        <f t="shared" si="0"/>
        <v>-2</v>
      </c>
      <c r="H54" s="19"/>
    </row>
    <row r="55" customFormat="1" spans="1:8">
      <c r="A55" s="14">
        <v>53</v>
      </c>
      <c r="B55" s="14">
        <v>391</v>
      </c>
      <c r="C55" s="15" t="s">
        <v>104</v>
      </c>
      <c r="D55" s="15" t="s">
        <v>62</v>
      </c>
      <c r="E55" s="16">
        <v>12</v>
      </c>
      <c r="F55" s="17">
        <v>0</v>
      </c>
      <c r="G55" s="18">
        <f t="shared" si="0"/>
        <v>-12</v>
      </c>
      <c r="H55" s="19"/>
    </row>
    <row r="56" customFormat="1" spans="1:8">
      <c r="A56" s="14">
        <v>54</v>
      </c>
      <c r="B56" s="14">
        <v>743</v>
      </c>
      <c r="C56" s="15" t="s">
        <v>111</v>
      </c>
      <c r="D56" s="15" t="s">
        <v>40</v>
      </c>
      <c r="E56" s="16">
        <v>9</v>
      </c>
      <c r="F56" s="17">
        <v>1</v>
      </c>
      <c r="G56" s="18">
        <f t="shared" si="0"/>
        <v>-8</v>
      </c>
      <c r="H56" s="19"/>
    </row>
    <row r="57" customFormat="1" spans="1:8">
      <c r="A57" s="14">
        <v>55</v>
      </c>
      <c r="B57" s="14">
        <v>723</v>
      </c>
      <c r="C57" s="15" t="s">
        <v>90</v>
      </c>
      <c r="D57" s="15" t="s">
        <v>62</v>
      </c>
      <c r="E57" s="16">
        <v>9</v>
      </c>
      <c r="F57" s="17">
        <v>0</v>
      </c>
      <c r="G57" s="18">
        <f t="shared" si="0"/>
        <v>-9</v>
      </c>
      <c r="H57" s="19"/>
    </row>
    <row r="58" customFormat="1" spans="1:8">
      <c r="A58" s="14">
        <v>56</v>
      </c>
      <c r="B58" s="14">
        <v>584</v>
      </c>
      <c r="C58" s="15" t="s">
        <v>123</v>
      </c>
      <c r="D58" s="15" t="s">
        <v>40</v>
      </c>
      <c r="E58" s="16">
        <v>9</v>
      </c>
      <c r="F58" s="17">
        <v>0</v>
      </c>
      <c r="G58" s="18">
        <f t="shared" si="0"/>
        <v>-9</v>
      </c>
      <c r="H58" s="19"/>
    </row>
    <row r="59" customFormat="1" spans="1:8">
      <c r="A59" s="14">
        <v>57</v>
      </c>
      <c r="B59" s="14">
        <v>709</v>
      </c>
      <c r="C59" s="15" t="s">
        <v>101</v>
      </c>
      <c r="D59" s="15" t="s">
        <v>37</v>
      </c>
      <c r="E59" s="16">
        <v>12</v>
      </c>
      <c r="F59" s="17">
        <v>0</v>
      </c>
      <c r="G59" s="18">
        <f t="shared" si="0"/>
        <v>-12</v>
      </c>
      <c r="H59" s="19"/>
    </row>
    <row r="60" customFormat="1" spans="1:8">
      <c r="A60" s="14">
        <v>58</v>
      </c>
      <c r="B60" s="14">
        <v>329</v>
      </c>
      <c r="C60" s="15" t="s">
        <v>69</v>
      </c>
      <c r="D60" s="15" t="s">
        <v>48</v>
      </c>
      <c r="E60" s="16">
        <v>15</v>
      </c>
      <c r="F60" s="17">
        <v>6</v>
      </c>
      <c r="G60" s="18">
        <f t="shared" si="0"/>
        <v>-9</v>
      </c>
      <c r="H60" s="19"/>
    </row>
    <row r="61" customFormat="1" spans="1:8">
      <c r="A61" s="14">
        <v>59</v>
      </c>
      <c r="B61" s="14">
        <v>511</v>
      </c>
      <c r="C61" s="15" t="s">
        <v>108</v>
      </c>
      <c r="D61" s="15" t="s">
        <v>62</v>
      </c>
      <c r="E61" s="16">
        <v>9</v>
      </c>
      <c r="F61" s="17">
        <v>0</v>
      </c>
      <c r="G61" s="18">
        <f t="shared" si="0"/>
        <v>-9</v>
      </c>
      <c r="H61" s="19"/>
    </row>
    <row r="62" customFormat="1" spans="1:8">
      <c r="A62" s="14">
        <v>60</v>
      </c>
      <c r="B62" s="14">
        <v>546</v>
      </c>
      <c r="C62" s="15" t="s">
        <v>70</v>
      </c>
      <c r="D62" s="15" t="s">
        <v>40</v>
      </c>
      <c r="E62" s="16">
        <v>12</v>
      </c>
      <c r="F62" s="17">
        <v>0</v>
      </c>
      <c r="G62" s="18">
        <f t="shared" si="0"/>
        <v>-12</v>
      </c>
      <c r="H62" s="19"/>
    </row>
    <row r="63" customFormat="1" spans="1:8">
      <c r="A63" s="14">
        <v>61</v>
      </c>
      <c r="B63" s="14">
        <v>351</v>
      </c>
      <c r="C63" s="15" t="s">
        <v>100</v>
      </c>
      <c r="D63" s="15" t="s">
        <v>48</v>
      </c>
      <c r="E63" s="16">
        <v>12</v>
      </c>
      <c r="F63" s="17">
        <v>0</v>
      </c>
      <c r="G63" s="18">
        <f t="shared" si="0"/>
        <v>-12</v>
      </c>
      <c r="H63" s="19"/>
    </row>
    <row r="64" customFormat="1" spans="1:8">
      <c r="A64" s="14">
        <v>62</v>
      </c>
      <c r="B64" s="14">
        <v>539</v>
      </c>
      <c r="C64" s="15" t="s">
        <v>97</v>
      </c>
      <c r="D64" s="15" t="s">
        <v>55</v>
      </c>
      <c r="E64" s="16">
        <v>6</v>
      </c>
      <c r="F64" s="17">
        <v>4</v>
      </c>
      <c r="G64" s="18">
        <f t="shared" si="0"/>
        <v>-2</v>
      </c>
      <c r="H64" s="19"/>
    </row>
    <row r="65" customFormat="1" spans="1:8">
      <c r="A65" s="14">
        <v>63</v>
      </c>
      <c r="B65" s="14">
        <v>738</v>
      </c>
      <c r="C65" s="15" t="s">
        <v>106</v>
      </c>
      <c r="D65" s="15" t="s">
        <v>48</v>
      </c>
      <c r="E65" s="16">
        <v>9</v>
      </c>
      <c r="F65" s="17">
        <v>0</v>
      </c>
      <c r="G65" s="18">
        <f t="shared" si="0"/>
        <v>-9</v>
      </c>
      <c r="H65" s="19"/>
    </row>
    <row r="66" customFormat="1" spans="1:8">
      <c r="A66" s="14">
        <v>64</v>
      </c>
      <c r="B66" s="14">
        <v>713</v>
      </c>
      <c r="C66" s="15" t="s">
        <v>122</v>
      </c>
      <c r="D66" s="15" t="s">
        <v>48</v>
      </c>
      <c r="E66" s="16">
        <v>6</v>
      </c>
      <c r="F66" s="17">
        <v>3</v>
      </c>
      <c r="G66" s="18">
        <f t="shared" si="0"/>
        <v>-3</v>
      </c>
      <c r="H66" s="19"/>
    </row>
    <row r="67" customFormat="1" spans="1:8">
      <c r="A67" s="14">
        <v>65</v>
      </c>
      <c r="B67" s="14">
        <v>755</v>
      </c>
      <c r="C67" s="15" t="s">
        <v>71</v>
      </c>
      <c r="D67" s="15" t="s">
        <v>48</v>
      </c>
      <c r="E67" s="16">
        <v>6</v>
      </c>
      <c r="F67" s="17">
        <v>0</v>
      </c>
      <c r="G67" s="18">
        <f t="shared" ref="G67:G87" si="1">F67-E67</f>
        <v>-6</v>
      </c>
      <c r="H67" s="19"/>
    </row>
    <row r="68" customFormat="1" spans="1:8">
      <c r="A68" s="14">
        <v>66</v>
      </c>
      <c r="B68" s="14">
        <v>56</v>
      </c>
      <c r="C68" s="15" t="s">
        <v>81</v>
      </c>
      <c r="D68" s="15" t="s">
        <v>48</v>
      </c>
      <c r="E68" s="16">
        <v>9</v>
      </c>
      <c r="F68" s="17">
        <v>22</v>
      </c>
      <c r="G68" s="21">
        <f t="shared" si="1"/>
        <v>13</v>
      </c>
      <c r="H68" s="22" t="s">
        <v>172</v>
      </c>
    </row>
    <row r="69" customFormat="1" spans="1:8">
      <c r="A69" s="14">
        <v>67</v>
      </c>
      <c r="B69" s="14">
        <v>594</v>
      </c>
      <c r="C69" s="15" t="s">
        <v>119</v>
      </c>
      <c r="D69" s="15" t="s">
        <v>55</v>
      </c>
      <c r="E69" s="16">
        <v>6</v>
      </c>
      <c r="F69" s="17">
        <v>0</v>
      </c>
      <c r="G69" s="18">
        <f t="shared" si="1"/>
        <v>-6</v>
      </c>
      <c r="H69" s="19"/>
    </row>
    <row r="70" customFormat="1" spans="1:8">
      <c r="A70" s="14">
        <v>68</v>
      </c>
      <c r="B70" s="14">
        <v>591</v>
      </c>
      <c r="C70" s="15" t="s">
        <v>105</v>
      </c>
      <c r="D70" s="15" t="s">
        <v>55</v>
      </c>
      <c r="E70" s="16">
        <v>9</v>
      </c>
      <c r="F70" s="17">
        <v>0</v>
      </c>
      <c r="G70" s="18">
        <f t="shared" si="1"/>
        <v>-9</v>
      </c>
      <c r="H70" s="19"/>
    </row>
    <row r="71" customFormat="1" spans="1:8">
      <c r="A71" s="14">
        <v>69</v>
      </c>
      <c r="B71" s="14">
        <v>706</v>
      </c>
      <c r="C71" s="15" t="s">
        <v>128</v>
      </c>
      <c r="D71" s="15" t="s">
        <v>48</v>
      </c>
      <c r="E71" s="16">
        <v>6</v>
      </c>
      <c r="F71" s="17">
        <v>0</v>
      </c>
      <c r="G71" s="18">
        <f t="shared" si="1"/>
        <v>-6</v>
      </c>
      <c r="H71" s="19"/>
    </row>
    <row r="72" customFormat="1" spans="1:8">
      <c r="A72" s="14">
        <v>70</v>
      </c>
      <c r="B72" s="14">
        <v>727</v>
      </c>
      <c r="C72" s="15" t="s">
        <v>110</v>
      </c>
      <c r="D72" s="15" t="s">
        <v>37</v>
      </c>
      <c r="E72" s="16">
        <v>9</v>
      </c>
      <c r="F72" s="17">
        <v>0</v>
      </c>
      <c r="G72" s="18">
        <f t="shared" si="1"/>
        <v>-9</v>
      </c>
      <c r="H72" s="19"/>
    </row>
    <row r="73" customFormat="1" spans="1:8">
      <c r="A73" s="14">
        <v>71</v>
      </c>
      <c r="B73" s="14">
        <v>717</v>
      </c>
      <c r="C73" s="15" t="s">
        <v>114</v>
      </c>
      <c r="D73" s="15" t="s">
        <v>55</v>
      </c>
      <c r="E73" s="16">
        <v>9</v>
      </c>
      <c r="F73" s="17">
        <v>0</v>
      </c>
      <c r="G73" s="18">
        <f t="shared" si="1"/>
        <v>-9</v>
      </c>
      <c r="H73" s="19"/>
    </row>
    <row r="74" customFormat="1" spans="1:8">
      <c r="A74" s="14">
        <v>72</v>
      </c>
      <c r="B74" s="14">
        <v>339</v>
      </c>
      <c r="C74" s="15" t="s">
        <v>126</v>
      </c>
      <c r="D74" s="15" t="s">
        <v>37</v>
      </c>
      <c r="E74" s="16">
        <v>6</v>
      </c>
      <c r="F74" s="17">
        <v>5</v>
      </c>
      <c r="G74" s="18">
        <f t="shared" si="1"/>
        <v>-1</v>
      </c>
      <c r="H74" s="19"/>
    </row>
    <row r="75" customFormat="1" spans="1:8">
      <c r="A75" s="14">
        <v>73</v>
      </c>
      <c r="B75" s="14">
        <v>545</v>
      </c>
      <c r="C75" s="15" t="s">
        <v>115</v>
      </c>
      <c r="D75" s="15" t="s">
        <v>40</v>
      </c>
      <c r="E75" s="16">
        <v>9</v>
      </c>
      <c r="F75" s="17">
        <v>0</v>
      </c>
      <c r="G75" s="18">
        <f t="shared" si="1"/>
        <v>-9</v>
      </c>
      <c r="H75" s="19"/>
    </row>
    <row r="76" customFormat="1" spans="1:8">
      <c r="A76" s="14">
        <v>74</v>
      </c>
      <c r="B76" s="14">
        <v>720</v>
      </c>
      <c r="C76" s="15" t="s">
        <v>112</v>
      </c>
      <c r="D76" s="15" t="s">
        <v>55</v>
      </c>
      <c r="E76" s="16">
        <v>9</v>
      </c>
      <c r="F76" s="17">
        <v>2</v>
      </c>
      <c r="G76" s="18">
        <f t="shared" si="1"/>
        <v>-7</v>
      </c>
      <c r="H76" s="19"/>
    </row>
    <row r="77" customFormat="1" spans="1:8">
      <c r="A77" s="14">
        <v>75</v>
      </c>
      <c r="B77" s="14">
        <v>349</v>
      </c>
      <c r="C77" s="15" t="s">
        <v>121</v>
      </c>
      <c r="D77" s="15" t="s">
        <v>62</v>
      </c>
      <c r="E77" s="16">
        <v>12</v>
      </c>
      <c r="F77" s="17">
        <v>0</v>
      </c>
      <c r="G77" s="18">
        <f t="shared" si="1"/>
        <v>-12</v>
      </c>
      <c r="H77" s="19"/>
    </row>
    <row r="78" customFormat="1" spans="1:8">
      <c r="A78" s="14">
        <v>76</v>
      </c>
      <c r="B78" s="14">
        <v>710</v>
      </c>
      <c r="C78" s="15" t="s">
        <v>129</v>
      </c>
      <c r="D78" s="15" t="s">
        <v>48</v>
      </c>
      <c r="E78" s="16">
        <v>9</v>
      </c>
      <c r="F78" s="17">
        <v>0</v>
      </c>
      <c r="G78" s="18">
        <f t="shared" si="1"/>
        <v>-9</v>
      </c>
      <c r="H78" s="19"/>
    </row>
    <row r="79" customFormat="1" spans="1:8">
      <c r="A79" s="14">
        <v>77</v>
      </c>
      <c r="B79" s="14">
        <v>732</v>
      </c>
      <c r="C79" s="15" t="s">
        <v>127</v>
      </c>
      <c r="D79" s="15" t="s">
        <v>55</v>
      </c>
      <c r="E79" s="16">
        <v>6</v>
      </c>
      <c r="F79" s="17">
        <v>0</v>
      </c>
      <c r="G79" s="18">
        <f t="shared" si="1"/>
        <v>-6</v>
      </c>
      <c r="H79" s="23"/>
    </row>
    <row r="80" customFormat="1" spans="1:8">
      <c r="A80" s="14">
        <v>78</v>
      </c>
      <c r="B80" s="14">
        <v>716</v>
      </c>
      <c r="C80" s="15" t="s">
        <v>120</v>
      </c>
      <c r="D80" s="15" t="s">
        <v>55</v>
      </c>
      <c r="E80" s="16">
        <v>9</v>
      </c>
      <c r="F80" s="17">
        <v>0</v>
      </c>
      <c r="G80" s="18">
        <f t="shared" si="1"/>
        <v>-9</v>
      </c>
      <c r="H80" s="19"/>
    </row>
    <row r="81" customFormat="1" spans="1:8">
      <c r="A81" s="14">
        <v>79</v>
      </c>
      <c r="B81" s="14">
        <v>570</v>
      </c>
      <c r="C81" s="15" t="s">
        <v>117</v>
      </c>
      <c r="D81" s="15" t="s">
        <v>37</v>
      </c>
      <c r="E81" s="16">
        <v>9</v>
      </c>
      <c r="F81" s="17">
        <v>0</v>
      </c>
      <c r="G81" s="18">
        <f t="shared" si="1"/>
        <v>-9</v>
      </c>
      <c r="H81" s="19"/>
    </row>
    <row r="82" customFormat="1" spans="1:8">
      <c r="A82" s="14">
        <v>80</v>
      </c>
      <c r="B82" s="14">
        <v>733</v>
      </c>
      <c r="C82" s="15" t="s">
        <v>131</v>
      </c>
      <c r="D82" s="15" t="s">
        <v>40</v>
      </c>
      <c r="E82" s="16">
        <v>9</v>
      </c>
      <c r="F82" s="17">
        <v>0</v>
      </c>
      <c r="G82" s="18">
        <f t="shared" si="1"/>
        <v>-9</v>
      </c>
      <c r="H82" s="19"/>
    </row>
    <row r="83" customFormat="1" spans="1:8">
      <c r="A83" s="14">
        <v>81</v>
      </c>
      <c r="B83" s="14">
        <v>746</v>
      </c>
      <c r="C83" s="15" t="s">
        <v>96</v>
      </c>
      <c r="D83" s="15" t="s">
        <v>55</v>
      </c>
      <c r="E83" s="16">
        <v>12</v>
      </c>
      <c r="F83" s="17">
        <v>0</v>
      </c>
      <c r="G83" s="18">
        <f t="shared" si="1"/>
        <v>-12</v>
      </c>
      <c r="H83" s="19"/>
    </row>
    <row r="84" customFormat="1" spans="1:8">
      <c r="A84" s="14">
        <v>82</v>
      </c>
      <c r="B84" s="14">
        <v>718</v>
      </c>
      <c r="C84" s="15" t="s">
        <v>124</v>
      </c>
      <c r="D84" s="15" t="s">
        <v>62</v>
      </c>
      <c r="E84" s="16">
        <v>12</v>
      </c>
      <c r="F84" s="17">
        <v>0</v>
      </c>
      <c r="G84" s="18">
        <f t="shared" si="1"/>
        <v>-12</v>
      </c>
      <c r="H84" s="19"/>
    </row>
    <row r="85" customFormat="1" spans="1:8">
      <c r="A85" s="14">
        <v>83</v>
      </c>
      <c r="B85" s="14">
        <v>752</v>
      </c>
      <c r="C85" s="15" t="s">
        <v>125</v>
      </c>
      <c r="D85" s="15" t="s">
        <v>37</v>
      </c>
      <c r="E85" s="16">
        <v>6</v>
      </c>
      <c r="F85" s="17">
        <v>0</v>
      </c>
      <c r="G85" s="18">
        <f t="shared" si="1"/>
        <v>-6</v>
      </c>
      <c r="H85" s="19"/>
    </row>
    <row r="86" customFormat="1" spans="1:8">
      <c r="A86" s="14">
        <v>84</v>
      </c>
      <c r="B86" s="14">
        <v>371</v>
      </c>
      <c r="C86" s="15" t="s">
        <v>130</v>
      </c>
      <c r="D86" s="15" t="s">
        <v>55</v>
      </c>
      <c r="E86" s="16">
        <v>6</v>
      </c>
      <c r="F86" s="17">
        <v>0</v>
      </c>
      <c r="G86" s="18">
        <f t="shared" si="1"/>
        <v>-6</v>
      </c>
      <c r="H86" s="19"/>
    </row>
    <row r="87" customFormat="1" spans="1:8">
      <c r="A87" s="14">
        <v>85</v>
      </c>
      <c r="B87" s="14">
        <v>741</v>
      </c>
      <c r="C87" s="15" t="s">
        <v>132</v>
      </c>
      <c r="D87" s="15" t="s">
        <v>37</v>
      </c>
      <c r="E87" s="16">
        <v>12</v>
      </c>
      <c r="F87" s="17">
        <v>0</v>
      </c>
      <c r="G87" s="18">
        <f t="shared" si="1"/>
        <v>-12</v>
      </c>
      <c r="H87" s="19"/>
    </row>
    <row r="88" customFormat="1" spans="1:8">
      <c r="A88" s="24" t="s">
        <v>133</v>
      </c>
      <c r="B88" s="25"/>
      <c r="C88" s="24"/>
      <c r="D88" s="24"/>
      <c r="E88" s="26">
        <v>1011</v>
      </c>
      <c r="F88" s="17">
        <f>SUM(F3:F87)</f>
        <v>225</v>
      </c>
      <c r="G88" s="18">
        <f>SUM(G3:G87)</f>
        <v>-786</v>
      </c>
      <c r="H88" s="19"/>
    </row>
  </sheetData>
  <mergeCells count="1">
    <mergeCell ref="A1:H1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opLeftCell="A7" workbookViewId="0">
      <selection activeCell="M10" sqref="M10"/>
    </sheetView>
  </sheetViews>
  <sheetFormatPr defaultColWidth="9" defaultRowHeight="13.5" outlineLevelCol="7"/>
  <cols>
    <col min="1" max="1" width="3.875" style="1" customWidth="1"/>
    <col min="2" max="2" width="4.625" style="2" customWidth="1"/>
    <col min="3" max="3" width="23.75" style="1" customWidth="1"/>
    <col min="4" max="4" width="6.625" style="1" customWidth="1"/>
    <col min="5" max="5" width="7.25" style="3" customWidth="1"/>
    <col min="6" max="6" width="9" style="4"/>
    <col min="7" max="7" width="9" style="5"/>
    <col min="8" max="8" width="9" style="6"/>
  </cols>
  <sheetData>
    <row r="1" customFormat="1" ht="2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customFormat="1" ht="22.5" spans="1:8">
      <c r="A2" s="8" t="s">
        <v>1</v>
      </c>
      <c r="B2" s="9" t="s">
        <v>2</v>
      </c>
      <c r="C2" s="8" t="s">
        <v>3</v>
      </c>
      <c r="D2" s="8" t="s">
        <v>4</v>
      </c>
      <c r="E2" s="10" t="s">
        <v>17</v>
      </c>
      <c r="F2" s="11" t="s">
        <v>178</v>
      </c>
      <c r="G2" s="12" t="s">
        <v>171</v>
      </c>
      <c r="H2" s="13" t="s">
        <v>174</v>
      </c>
    </row>
    <row r="3" customFormat="1" spans="1:8">
      <c r="A3" s="14">
        <v>1</v>
      </c>
      <c r="B3" s="14">
        <v>357</v>
      </c>
      <c r="C3" s="15" t="s">
        <v>36</v>
      </c>
      <c r="D3" s="15" t="s">
        <v>37</v>
      </c>
      <c r="E3" s="16">
        <v>8</v>
      </c>
      <c r="F3" s="17">
        <v>0</v>
      </c>
      <c r="G3" s="18">
        <f t="shared" ref="G3:G66" si="0">F3-E3</f>
        <v>-8</v>
      </c>
      <c r="H3" s="19"/>
    </row>
    <row r="4" customFormat="1" spans="1:8">
      <c r="A4" s="14">
        <v>2</v>
      </c>
      <c r="B4" s="14">
        <v>747</v>
      </c>
      <c r="C4" s="15" t="s">
        <v>65</v>
      </c>
      <c r="D4" s="15" t="s">
        <v>62</v>
      </c>
      <c r="E4" s="16">
        <v>3</v>
      </c>
      <c r="F4" s="17">
        <v>0</v>
      </c>
      <c r="G4" s="18">
        <f t="shared" si="0"/>
        <v>-3</v>
      </c>
      <c r="H4" s="19"/>
    </row>
    <row r="5" customFormat="1" spans="1:8">
      <c r="A5" s="14">
        <v>3</v>
      </c>
      <c r="B5" s="14">
        <v>54</v>
      </c>
      <c r="C5" s="15" t="s">
        <v>47</v>
      </c>
      <c r="D5" s="15" t="s">
        <v>48</v>
      </c>
      <c r="E5" s="16">
        <v>8</v>
      </c>
      <c r="F5" s="17">
        <v>2</v>
      </c>
      <c r="G5" s="18">
        <f t="shared" si="0"/>
        <v>-6</v>
      </c>
      <c r="H5" s="19"/>
    </row>
    <row r="6" customFormat="1" spans="1:8">
      <c r="A6" s="14">
        <v>4</v>
      </c>
      <c r="B6" s="14">
        <v>343</v>
      </c>
      <c r="C6" s="15" t="s">
        <v>44</v>
      </c>
      <c r="D6" s="15" t="s">
        <v>37</v>
      </c>
      <c r="E6" s="16">
        <v>10</v>
      </c>
      <c r="F6" s="17">
        <v>0</v>
      </c>
      <c r="G6" s="18">
        <f t="shared" si="0"/>
        <v>-10</v>
      </c>
      <c r="H6" s="19"/>
    </row>
    <row r="7" customFormat="1" spans="1:8">
      <c r="A7" s="14">
        <v>5</v>
      </c>
      <c r="B7" s="14">
        <v>750</v>
      </c>
      <c r="C7" s="15" t="s">
        <v>39</v>
      </c>
      <c r="D7" s="15" t="s">
        <v>40</v>
      </c>
      <c r="E7" s="16">
        <v>8</v>
      </c>
      <c r="F7" s="17">
        <v>0</v>
      </c>
      <c r="G7" s="18">
        <f t="shared" si="0"/>
        <v>-8</v>
      </c>
      <c r="H7" s="19"/>
    </row>
    <row r="8" customFormat="1" spans="1:8">
      <c r="A8" s="14">
        <v>6</v>
      </c>
      <c r="B8" s="14">
        <v>379</v>
      </c>
      <c r="C8" s="15" t="s">
        <v>73</v>
      </c>
      <c r="D8" s="15" t="s">
        <v>37</v>
      </c>
      <c r="E8" s="16">
        <v>8</v>
      </c>
      <c r="F8" s="17">
        <v>0</v>
      </c>
      <c r="G8" s="18">
        <f t="shared" si="0"/>
        <v>-8</v>
      </c>
      <c r="H8" s="19"/>
    </row>
    <row r="9" customFormat="1" spans="1:8">
      <c r="A9" s="14">
        <v>7</v>
      </c>
      <c r="B9" s="14">
        <v>737</v>
      </c>
      <c r="C9" s="15" t="s">
        <v>86</v>
      </c>
      <c r="D9" s="15" t="s">
        <v>40</v>
      </c>
      <c r="E9" s="16">
        <v>8</v>
      </c>
      <c r="F9" s="17">
        <v>0</v>
      </c>
      <c r="G9" s="18">
        <f t="shared" si="0"/>
        <v>-8</v>
      </c>
      <c r="H9" s="19"/>
    </row>
    <row r="10" customFormat="1" spans="1:8">
      <c r="A10" s="14">
        <v>8</v>
      </c>
      <c r="B10" s="14">
        <v>754</v>
      </c>
      <c r="C10" s="15" t="s">
        <v>83</v>
      </c>
      <c r="D10" s="15" t="s">
        <v>48</v>
      </c>
      <c r="E10" s="16">
        <v>3</v>
      </c>
      <c r="F10" s="17">
        <v>0</v>
      </c>
      <c r="G10" s="18">
        <f t="shared" si="0"/>
        <v>-3</v>
      </c>
      <c r="H10" s="19"/>
    </row>
    <row r="11" customFormat="1" spans="1:8">
      <c r="A11" s="14">
        <v>9</v>
      </c>
      <c r="B11" s="14">
        <v>337</v>
      </c>
      <c r="C11" s="15" t="s">
        <v>61</v>
      </c>
      <c r="D11" s="15" t="s">
        <v>62</v>
      </c>
      <c r="E11" s="16">
        <v>10</v>
      </c>
      <c r="F11" s="17">
        <v>3</v>
      </c>
      <c r="G11" s="18">
        <f t="shared" si="0"/>
        <v>-7</v>
      </c>
      <c r="H11" s="19"/>
    </row>
    <row r="12" customFormat="1" spans="1:8">
      <c r="A12" s="14">
        <v>10</v>
      </c>
      <c r="B12" s="14">
        <v>365</v>
      </c>
      <c r="C12" s="15" t="s">
        <v>59</v>
      </c>
      <c r="D12" s="15" t="s">
        <v>37</v>
      </c>
      <c r="E12" s="16">
        <v>10</v>
      </c>
      <c r="F12" s="17">
        <v>0</v>
      </c>
      <c r="G12" s="18">
        <f t="shared" si="0"/>
        <v>-10</v>
      </c>
      <c r="H12" s="19"/>
    </row>
    <row r="13" customFormat="1" spans="1:8">
      <c r="A13" s="14">
        <v>11</v>
      </c>
      <c r="B13" s="14">
        <v>587</v>
      </c>
      <c r="C13" s="15" t="s">
        <v>56</v>
      </c>
      <c r="D13" s="15" t="s">
        <v>48</v>
      </c>
      <c r="E13" s="16">
        <v>8</v>
      </c>
      <c r="F13" s="17">
        <v>1</v>
      </c>
      <c r="G13" s="18">
        <f t="shared" si="0"/>
        <v>-7</v>
      </c>
      <c r="H13" s="19"/>
    </row>
    <row r="14" customFormat="1" spans="1:8">
      <c r="A14" s="14">
        <v>12</v>
      </c>
      <c r="B14" s="14">
        <v>541</v>
      </c>
      <c r="C14" s="15" t="s">
        <v>74</v>
      </c>
      <c r="D14" s="15" t="s">
        <v>40</v>
      </c>
      <c r="E14" s="16">
        <v>10</v>
      </c>
      <c r="F14" s="17">
        <v>1</v>
      </c>
      <c r="G14" s="18">
        <f t="shared" si="0"/>
        <v>-9</v>
      </c>
      <c r="H14" s="19"/>
    </row>
    <row r="15" customFormat="1" spans="1:8">
      <c r="A15" s="14">
        <v>13</v>
      </c>
      <c r="B15" s="14">
        <v>311</v>
      </c>
      <c r="C15" s="15" t="s">
        <v>75</v>
      </c>
      <c r="D15" s="15" t="s">
        <v>37</v>
      </c>
      <c r="E15" s="16">
        <v>5</v>
      </c>
      <c r="F15" s="17">
        <v>0</v>
      </c>
      <c r="G15" s="18">
        <f t="shared" si="0"/>
        <v>-5</v>
      </c>
      <c r="H15" s="19"/>
    </row>
    <row r="16" customFormat="1" spans="1:8">
      <c r="A16" s="14">
        <v>14</v>
      </c>
      <c r="B16" s="14">
        <v>707</v>
      </c>
      <c r="C16" s="15" t="s">
        <v>53</v>
      </c>
      <c r="D16" s="15" t="s">
        <v>40</v>
      </c>
      <c r="E16" s="16">
        <v>10</v>
      </c>
      <c r="F16" s="17">
        <v>0</v>
      </c>
      <c r="G16" s="18">
        <f t="shared" si="0"/>
        <v>-10</v>
      </c>
      <c r="H16" s="19"/>
    </row>
    <row r="17" customFormat="1" spans="1:8">
      <c r="A17" s="14">
        <v>15</v>
      </c>
      <c r="B17" s="14">
        <v>387</v>
      </c>
      <c r="C17" s="15" t="s">
        <v>64</v>
      </c>
      <c r="D17" s="15" t="s">
        <v>40</v>
      </c>
      <c r="E17" s="16">
        <v>10</v>
      </c>
      <c r="F17" s="17">
        <v>1</v>
      </c>
      <c r="G17" s="18">
        <f t="shared" si="0"/>
        <v>-9</v>
      </c>
      <c r="H17" s="19"/>
    </row>
    <row r="18" customFormat="1" spans="1:8">
      <c r="A18" s="14">
        <v>16</v>
      </c>
      <c r="B18" s="14">
        <v>712</v>
      </c>
      <c r="C18" s="15" t="s">
        <v>67</v>
      </c>
      <c r="D18" s="15" t="s">
        <v>40</v>
      </c>
      <c r="E18" s="16">
        <v>10</v>
      </c>
      <c r="F18" s="17">
        <v>0</v>
      </c>
      <c r="G18" s="18">
        <f t="shared" si="0"/>
        <v>-10</v>
      </c>
      <c r="H18" s="19"/>
    </row>
    <row r="19" customFormat="1" spans="1:8">
      <c r="A19" s="14">
        <v>17</v>
      </c>
      <c r="B19" s="14">
        <v>341</v>
      </c>
      <c r="C19" s="15" t="s">
        <v>80</v>
      </c>
      <c r="D19" s="15" t="s">
        <v>55</v>
      </c>
      <c r="E19" s="16">
        <v>10</v>
      </c>
      <c r="F19" s="17">
        <v>3</v>
      </c>
      <c r="G19" s="18">
        <f t="shared" si="0"/>
        <v>-7</v>
      </c>
      <c r="H19" s="19"/>
    </row>
    <row r="20" customFormat="1" spans="1:8">
      <c r="A20" s="14">
        <v>18</v>
      </c>
      <c r="B20" s="14">
        <v>598</v>
      </c>
      <c r="C20" s="15" t="s">
        <v>51</v>
      </c>
      <c r="D20" s="15" t="s">
        <v>40</v>
      </c>
      <c r="E20" s="16">
        <v>8</v>
      </c>
      <c r="F20" s="20">
        <v>8</v>
      </c>
      <c r="G20" s="21">
        <f t="shared" si="0"/>
        <v>0</v>
      </c>
      <c r="H20" s="22" t="s">
        <v>172</v>
      </c>
    </row>
    <row r="21" customFormat="1" spans="1:8">
      <c r="A21" s="14">
        <v>19</v>
      </c>
      <c r="B21" s="14">
        <v>373</v>
      </c>
      <c r="C21" s="15" t="s">
        <v>63</v>
      </c>
      <c r="D21" s="15" t="s">
        <v>62</v>
      </c>
      <c r="E21" s="16">
        <v>8</v>
      </c>
      <c r="F21" s="17">
        <v>0</v>
      </c>
      <c r="G21" s="18">
        <f t="shared" si="0"/>
        <v>-8</v>
      </c>
      <c r="H21" s="19"/>
    </row>
    <row r="22" customFormat="1" spans="1:8">
      <c r="A22" s="14">
        <v>20</v>
      </c>
      <c r="B22" s="14">
        <v>307</v>
      </c>
      <c r="C22" s="15" t="s">
        <v>87</v>
      </c>
      <c r="D22" s="15" t="s">
        <v>88</v>
      </c>
      <c r="E22" s="16">
        <v>30</v>
      </c>
      <c r="F22" s="17">
        <v>11</v>
      </c>
      <c r="G22" s="18">
        <f t="shared" si="0"/>
        <v>-19</v>
      </c>
      <c r="H22" s="19"/>
    </row>
    <row r="23" customFormat="1" spans="1:8">
      <c r="A23" s="14">
        <v>21</v>
      </c>
      <c r="B23" s="14">
        <v>742</v>
      </c>
      <c r="C23" s="15" t="s">
        <v>107</v>
      </c>
      <c r="D23" s="15" t="s">
        <v>62</v>
      </c>
      <c r="E23" s="16">
        <v>8</v>
      </c>
      <c r="F23" s="17">
        <v>0</v>
      </c>
      <c r="G23" s="18">
        <f t="shared" si="0"/>
        <v>-8</v>
      </c>
      <c r="H23" s="19"/>
    </row>
    <row r="24" customFormat="1" spans="1:8">
      <c r="A24" s="14">
        <v>22</v>
      </c>
      <c r="B24" s="14">
        <v>308</v>
      </c>
      <c r="C24" s="15" t="s">
        <v>76</v>
      </c>
      <c r="D24" s="15" t="s">
        <v>62</v>
      </c>
      <c r="E24" s="16">
        <v>10</v>
      </c>
      <c r="F24" s="17">
        <v>5</v>
      </c>
      <c r="G24" s="18">
        <f t="shared" si="0"/>
        <v>-5</v>
      </c>
      <c r="H24" s="19"/>
    </row>
    <row r="25" customFormat="1" spans="1:8">
      <c r="A25" s="14">
        <v>23</v>
      </c>
      <c r="B25" s="14">
        <v>753</v>
      </c>
      <c r="C25" s="15" t="s">
        <v>79</v>
      </c>
      <c r="D25" s="15" t="s">
        <v>40</v>
      </c>
      <c r="E25" s="16">
        <v>3</v>
      </c>
      <c r="F25" s="17">
        <v>0</v>
      </c>
      <c r="G25" s="18">
        <f t="shared" si="0"/>
        <v>-3</v>
      </c>
      <c r="H25" s="23"/>
    </row>
    <row r="26" customFormat="1" spans="1:8">
      <c r="A26" s="14">
        <v>24</v>
      </c>
      <c r="B26" s="14">
        <v>514</v>
      </c>
      <c r="C26" s="15" t="s">
        <v>54</v>
      </c>
      <c r="D26" s="15" t="s">
        <v>55</v>
      </c>
      <c r="E26" s="16">
        <v>10</v>
      </c>
      <c r="F26" s="17">
        <v>1</v>
      </c>
      <c r="G26" s="18">
        <f t="shared" si="0"/>
        <v>-9</v>
      </c>
      <c r="H26" s="19"/>
    </row>
    <row r="27" customFormat="1" spans="1:8">
      <c r="A27" s="14">
        <v>25</v>
      </c>
      <c r="B27" s="14">
        <v>517</v>
      </c>
      <c r="C27" s="15" t="s">
        <v>99</v>
      </c>
      <c r="D27" s="15" t="s">
        <v>62</v>
      </c>
      <c r="E27" s="16">
        <v>10</v>
      </c>
      <c r="F27" s="17">
        <v>0</v>
      </c>
      <c r="G27" s="18">
        <f t="shared" si="0"/>
        <v>-10</v>
      </c>
      <c r="H27" s="19"/>
    </row>
    <row r="28" customFormat="1" spans="1:8">
      <c r="A28" s="14">
        <v>26</v>
      </c>
      <c r="B28" s="14">
        <v>585</v>
      </c>
      <c r="C28" s="15" t="s">
        <v>82</v>
      </c>
      <c r="D28" s="15" t="s">
        <v>37</v>
      </c>
      <c r="E28" s="16">
        <v>10</v>
      </c>
      <c r="F28" s="17">
        <v>0</v>
      </c>
      <c r="G28" s="18">
        <f t="shared" si="0"/>
        <v>-10</v>
      </c>
      <c r="H28" s="19"/>
    </row>
    <row r="29" customFormat="1" spans="1:8">
      <c r="A29" s="14">
        <v>27</v>
      </c>
      <c r="B29" s="14">
        <v>721</v>
      </c>
      <c r="C29" s="15" t="s">
        <v>58</v>
      </c>
      <c r="D29" s="15" t="s">
        <v>55</v>
      </c>
      <c r="E29" s="16">
        <v>8</v>
      </c>
      <c r="F29" s="17">
        <v>0</v>
      </c>
      <c r="G29" s="18">
        <f t="shared" si="0"/>
        <v>-8</v>
      </c>
      <c r="H29" s="19"/>
    </row>
    <row r="30" customFormat="1" spans="1:8">
      <c r="A30" s="14">
        <v>28</v>
      </c>
      <c r="B30" s="14">
        <v>581</v>
      </c>
      <c r="C30" s="15" t="s">
        <v>50</v>
      </c>
      <c r="D30" s="15" t="s">
        <v>37</v>
      </c>
      <c r="E30" s="16">
        <v>10</v>
      </c>
      <c r="F30" s="17">
        <v>0</v>
      </c>
      <c r="G30" s="18">
        <f t="shared" si="0"/>
        <v>-10</v>
      </c>
      <c r="H30" s="19"/>
    </row>
    <row r="31" customFormat="1" spans="1:8">
      <c r="A31" s="14">
        <v>29</v>
      </c>
      <c r="B31" s="14">
        <v>347</v>
      </c>
      <c r="C31" s="15" t="s">
        <v>43</v>
      </c>
      <c r="D31" s="15" t="s">
        <v>37</v>
      </c>
      <c r="E31" s="16">
        <v>8</v>
      </c>
      <c r="F31" s="17">
        <v>0</v>
      </c>
      <c r="G31" s="18">
        <f t="shared" si="0"/>
        <v>-8</v>
      </c>
      <c r="H31" s="19"/>
    </row>
    <row r="32" customFormat="1" spans="1:8">
      <c r="A32" s="14">
        <v>30</v>
      </c>
      <c r="B32" s="14">
        <v>377</v>
      </c>
      <c r="C32" s="15" t="s">
        <v>46</v>
      </c>
      <c r="D32" s="15" t="s">
        <v>40</v>
      </c>
      <c r="E32" s="16">
        <v>8</v>
      </c>
      <c r="F32" s="17">
        <v>0</v>
      </c>
      <c r="G32" s="18">
        <f t="shared" si="0"/>
        <v>-8</v>
      </c>
      <c r="H32" s="19"/>
    </row>
    <row r="33" customFormat="1" spans="1:8">
      <c r="A33" s="14">
        <v>31</v>
      </c>
      <c r="B33" s="14">
        <v>572</v>
      </c>
      <c r="C33" s="15" t="s">
        <v>95</v>
      </c>
      <c r="D33" s="15" t="s">
        <v>62</v>
      </c>
      <c r="E33" s="16">
        <v>8</v>
      </c>
      <c r="F33" s="17">
        <v>1</v>
      </c>
      <c r="G33" s="18">
        <f t="shared" si="0"/>
        <v>-7</v>
      </c>
      <c r="H33" s="19"/>
    </row>
    <row r="34" customFormat="1" spans="1:8">
      <c r="A34" s="14">
        <v>32</v>
      </c>
      <c r="B34" s="14">
        <v>724</v>
      </c>
      <c r="C34" s="15" t="s">
        <v>91</v>
      </c>
      <c r="D34" s="15" t="s">
        <v>40</v>
      </c>
      <c r="E34" s="16">
        <v>8</v>
      </c>
      <c r="F34" s="17">
        <v>0</v>
      </c>
      <c r="G34" s="18">
        <f t="shared" si="0"/>
        <v>-8</v>
      </c>
      <c r="H34" s="19"/>
    </row>
    <row r="35" customFormat="1" spans="1:8">
      <c r="A35" s="14">
        <v>33</v>
      </c>
      <c r="B35" s="14">
        <v>748</v>
      </c>
      <c r="C35" s="15" t="s">
        <v>98</v>
      </c>
      <c r="D35" s="15" t="s">
        <v>55</v>
      </c>
      <c r="E35" s="16">
        <v>3</v>
      </c>
      <c r="F35" s="17">
        <v>0</v>
      </c>
      <c r="G35" s="18">
        <f t="shared" si="0"/>
        <v>-3</v>
      </c>
      <c r="H35" s="19"/>
    </row>
    <row r="36" customFormat="1" spans="1:8">
      <c r="A36" s="14">
        <v>34</v>
      </c>
      <c r="B36" s="14">
        <v>740</v>
      </c>
      <c r="C36" s="15" t="s">
        <v>118</v>
      </c>
      <c r="D36" s="15" t="s">
        <v>40</v>
      </c>
      <c r="E36" s="16">
        <v>3</v>
      </c>
      <c r="F36" s="17">
        <v>0</v>
      </c>
      <c r="G36" s="18">
        <f t="shared" si="0"/>
        <v>-3</v>
      </c>
      <c r="H36" s="19"/>
    </row>
    <row r="37" customFormat="1" spans="1:8">
      <c r="A37" s="14">
        <v>35</v>
      </c>
      <c r="B37" s="14">
        <v>730</v>
      </c>
      <c r="C37" s="15" t="s">
        <v>92</v>
      </c>
      <c r="D37" s="15" t="s">
        <v>37</v>
      </c>
      <c r="E37" s="16">
        <v>10</v>
      </c>
      <c r="F37" s="17">
        <v>0</v>
      </c>
      <c r="G37" s="18">
        <f t="shared" si="0"/>
        <v>-10</v>
      </c>
      <c r="H37" s="19"/>
    </row>
    <row r="38" customFormat="1" spans="1:8">
      <c r="A38" s="14">
        <v>36</v>
      </c>
      <c r="B38" s="14">
        <v>582</v>
      </c>
      <c r="C38" s="15" t="s">
        <v>49</v>
      </c>
      <c r="D38" s="15" t="s">
        <v>37</v>
      </c>
      <c r="E38" s="16">
        <v>10</v>
      </c>
      <c r="F38" s="17">
        <v>0</v>
      </c>
      <c r="G38" s="18">
        <f t="shared" si="0"/>
        <v>-10</v>
      </c>
      <c r="H38" s="19"/>
    </row>
    <row r="39" customFormat="1" spans="1:8">
      <c r="A39" s="14">
        <v>37</v>
      </c>
      <c r="B39" s="14">
        <v>52</v>
      </c>
      <c r="C39" s="15" t="s">
        <v>68</v>
      </c>
      <c r="D39" s="15" t="s">
        <v>48</v>
      </c>
      <c r="E39" s="16">
        <v>8</v>
      </c>
      <c r="F39" s="17">
        <v>3</v>
      </c>
      <c r="G39" s="18">
        <f t="shared" si="0"/>
        <v>-5</v>
      </c>
      <c r="H39" s="19"/>
    </row>
    <row r="40" customFormat="1" spans="1:8">
      <c r="A40" s="14">
        <v>38</v>
      </c>
      <c r="B40" s="14">
        <v>399</v>
      </c>
      <c r="C40" s="15" t="s">
        <v>60</v>
      </c>
      <c r="D40" s="15" t="s">
        <v>40</v>
      </c>
      <c r="E40" s="16">
        <v>8</v>
      </c>
      <c r="F40" s="17">
        <v>0</v>
      </c>
      <c r="G40" s="18">
        <f t="shared" si="0"/>
        <v>-8</v>
      </c>
      <c r="H40" s="23"/>
    </row>
    <row r="41" customFormat="1" spans="1:8">
      <c r="A41" s="14">
        <v>39</v>
      </c>
      <c r="B41" s="14">
        <v>745</v>
      </c>
      <c r="C41" s="15" t="s">
        <v>103</v>
      </c>
      <c r="D41" s="15" t="s">
        <v>37</v>
      </c>
      <c r="E41" s="16">
        <v>8</v>
      </c>
      <c r="F41" s="17">
        <v>0</v>
      </c>
      <c r="G41" s="18">
        <f t="shared" si="0"/>
        <v>-8</v>
      </c>
      <c r="H41" s="19"/>
    </row>
    <row r="42" customFormat="1" spans="1:8">
      <c r="A42" s="14">
        <v>40</v>
      </c>
      <c r="B42" s="14">
        <v>571</v>
      </c>
      <c r="C42" s="15" t="s">
        <v>57</v>
      </c>
      <c r="D42" s="15" t="s">
        <v>40</v>
      </c>
      <c r="E42" s="16">
        <v>10</v>
      </c>
      <c r="F42" s="17">
        <v>5</v>
      </c>
      <c r="G42" s="18">
        <f t="shared" si="0"/>
        <v>-5</v>
      </c>
      <c r="H42" s="19"/>
    </row>
    <row r="43" customFormat="1" spans="1:8">
      <c r="A43" s="14">
        <v>41</v>
      </c>
      <c r="B43" s="14">
        <v>513</v>
      </c>
      <c r="C43" s="15" t="s">
        <v>52</v>
      </c>
      <c r="D43" s="15" t="s">
        <v>37</v>
      </c>
      <c r="E43" s="16">
        <v>8</v>
      </c>
      <c r="F43" s="17">
        <v>0</v>
      </c>
      <c r="G43" s="18">
        <f t="shared" si="0"/>
        <v>-8</v>
      </c>
      <c r="H43" s="19"/>
    </row>
    <row r="44" customFormat="1" spans="1:8">
      <c r="A44" s="14">
        <v>42</v>
      </c>
      <c r="B44" s="14">
        <v>367</v>
      </c>
      <c r="C44" s="15" t="s">
        <v>109</v>
      </c>
      <c r="D44" s="15" t="s">
        <v>48</v>
      </c>
      <c r="E44" s="16">
        <v>8</v>
      </c>
      <c r="F44" s="17">
        <v>0</v>
      </c>
      <c r="G44" s="18">
        <f t="shared" si="0"/>
        <v>-8</v>
      </c>
      <c r="H44" s="19"/>
    </row>
    <row r="45" customFormat="1" spans="1:8">
      <c r="A45" s="14">
        <v>43</v>
      </c>
      <c r="B45" s="14">
        <v>359</v>
      </c>
      <c r="C45" s="15" t="s">
        <v>84</v>
      </c>
      <c r="D45" s="15" t="s">
        <v>37</v>
      </c>
      <c r="E45" s="16">
        <v>8</v>
      </c>
      <c r="F45" s="17">
        <v>0</v>
      </c>
      <c r="G45" s="18">
        <f t="shared" si="0"/>
        <v>-8</v>
      </c>
      <c r="H45" s="19"/>
    </row>
    <row r="46" customFormat="1" spans="1:8">
      <c r="A46" s="14">
        <v>44</v>
      </c>
      <c r="B46" s="14">
        <v>726</v>
      </c>
      <c r="C46" s="15" t="s">
        <v>78</v>
      </c>
      <c r="D46" s="15" t="s">
        <v>37</v>
      </c>
      <c r="E46" s="16">
        <v>10</v>
      </c>
      <c r="F46" s="17">
        <v>5</v>
      </c>
      <c r="G46" s="18">
        <f t="shared" si="0"/>
        <v>-5</v>
      </c>
      <c r="H46" s="19"/>
    </row>
    <row r="47" customFormat="1" spans="1:8">
      <c r="A47" s="14">
        <v>45</v>
      </c>
      <c r="B47" s="14">
        <v>355</v>
      </c>
      <c r="C47" s="15" t="s">
        <v>72</v>
      </c>
      <c r="D47" s="15" t="s">
        <v>62</v>
      </c>
      <c r="E47" s="16">
        <v>8</v>
      </c>
      <c r="F47" s="17">
        <v>0</v>
      </c>
      <c r="G47" s="18">
        <f t="shared" si="0"/>
        <v>-8</v>
      </c>
      <c r="H47" s="19"/>
    </row>
    <row r="48" customFormat="1" spans="1:8">
      <c r="A48" s="14">
        <v>46</v>
      </c>
      <c r="B48" s="14">
        <v>385</v>
      </c>
      <c r="C48" s="15" t="s">
        <v>102</v>
      </c>
      <c r="D48" s="15" t="s">
        <v>55</v>
      </c>
      <c r="E48" s="16">
        <v>10</v>
      </c>
      <c r="F48" s="17">
        <v>0</v>
      </c>
      <c r="G48" s="18">
        <f t="shared" si="0"/>
        <v>-10</v>
      </c>
      <c r="H48" s="19"/>
    </row>
    <row r="49" customFormat="1" spans="1:8">
      <c r="A49" s="14">
        <v>47</v>
      </c>
      <c r="B49" s="14">
        <v>578</v>
      </c>
      <c r="C49" s="15" t="s">
        <v>77</v>
      </c>
      <c r="D49" s="15" t="s">
        <v>62</v>
      </c>
      <c r="E49" s="16">
        <v>8</v>
      </c>
      <c r="F49" s="17">
        <v>0</v>
      </c>
      <c r="G49" s="18">
        <f t="shared" si="0"/>
        <v>-8</v>
      </c>
      <c r="H49" s="19"/>
    </row>
    <row r="50" customFormat="1" spans="1:8">
      <c r="A50" s="14">
        <v>48</v>
      </c>
      <c r="B50" s="14">
        <v>744</v>
      </c>
      <c r="C50" s="15" t="s">
        <v>94</v>
      </c>
      <c r="D50" s="15" t="s">
        <v>62</v>
      </c>
      <c r="E50" s="16">
        <v>8</v>
      </c>
      <c r="F50" s="17">
        <v>0</v>
      </c>
      <c r="G50" s="18">
        <f t="shared" si="0"/>
        <v>-8</v>
      </c>
      <c r="H50" s="19"/>
    </row>
    <row r="51" customFormat="1" spans="1:8">
      <c r="A51" s="14">
        <v>49</v>
      </c>
      <c r="B51" s="14">
        <v>573</v>
      </c>
      <c r="C51" s="15" t="s">
        <v>113</v>
      </c>
      <c r="D51" s="15" t="s">
        <v>40</v>
      </c>
      <c r="E51" s="16">
        <v>3</v>
      </c>
      <c r="F51" s="17">
        <v>0</v>
      </c>
      <c r="G51" s="18">
        <f t="shared" si="0"/>
        <v>-3</v>
      </c>
      <c r="H51" s="19"/>
    </row>
    <row r="52" customFormat="1" spans="1:8">
      <c r="A52" s="14">
        <v>50</v>
      </c>
      <c r="B52" s="14">
        <v>515</v>
      </c>
      <c r="C52" s="15" t="s">
        <v>93</v>
      </c>
      <c r="D52" s="15" t="s">
        <v>62</v>
      </c>
      <c r="E52" s="16">
        <v>8</v>
      </c>
      <c r="F52" s="17">
        <v>0</v>
      </c>
      <c r="G52" s="18">
        <f t="shared" si="0"/>
        <v>-8</v>
      </c>
      <c r="H52" s="19"/>
    </row>
    <row r="53" customFormat="1" spans="1:8">
      <c r="A53" s="14">
        <v>51</v>
      </c>
      <c r="B53" s="14">
        <v>704</v>
      </c>
      <c r="C53" s="15" t="s">
        <v>85</v>
      </c>
      <c r="D53" s="15" t="s">
        <v>48</v>
      </c>
      <c r="E53" s="16">
        <v>8</v>
      </c>
      <c r="F53" s="17">
        <v>0</v>
      </c>
      <c r="G53" s="18">
        <f t="shared" si="0"/>
        <v>-8</v>
      </c>
      <c r="H53" s="19"/>
    </row>
    <row r="54" customFormat="1" spans="1:8">
      <c r="A54" s="14">
        <v>52</v>
      </c>
      <c r="B54" s="14">
        <v>549</v>
      </c>
      <c r="C54" s="15" t="s">
        <v>116</v>
      </c>
      <c r="D54" s="15" t="s">
        <v>55</v>
      </c>
      <c r="E54" s="16">
        <v>3</v>
      </c>
      <c r="F54" s="17">
        <v>0</v>
      </c>
      <c r="G54" s="18">
        <f t="shared" si="0"/>
        <v>-3</v>
      </c>
      <c r="H54" s="19"/>
    </row>
    <row r="55" customFormat="1" spans="1:8">
      <c r="A55" s="14">
        <v>53</v>
      </c>
      <c r="B55" s="14">
        <v>391</v>
      </c>
      <c r="C55" s="15" t="s">
        <v>104</v>
      </c>
      <c r="D55" s="15" t="s">
        <v>62</v>
      </c>
      <c r="E55" s="16">
        <v>8</v>
      </c>
      <c r="F55" s="17">
        <v>0</v>
      </c>
      <c r="G55" s="18">
        <f t="shared" si="0"/>
        <v>-8</v>
      </c>
      <c r="H55" s="19"/>
    </row>
    <row r="56" customFormat="1" spans="1:8">
      <c r="A56" s="14">
        <v>54</v>
      </c>
      <c r="B56" s="14">
        <v>743</v>
      </c>
      <c r="C56" s="15" t="s">
        <v>111</v>
      </c>
      <c r="D56" s="15" t="s">
        <v>40</v>
      </c>
      <c r="E56" s="16">
        <v>3</v>
      </c>
      <c r="F56" s="17">
        <v>0</v>
      </c>
      <c r="G56" s="18">
        <f t="shared" si="0"/>
        <v>-3</v>
      </c>
      <c r="H56" s="19"/>
    </row>
    <row r="57" customFormat="1" spans="1:8">
      <c r="A57" s="14">
        <v>55</v>
      </c>
      <c r="B57" s="14">
        <v>723</v>
      </c>
      <c r="C57" s="15" t="s">
        <v>90</v>
      </c>
      <c r="D57" s="15" t="s">
        <v>62</v>
      </c>
      <c r="E57" s="16">
        <v>3</v>
      </c>
      <c r="F57" s="17">
        <v>0</v>
      </c>
      <c r="G57" s="18">
        <f t="shared" si="0"/>
        <v>-3</v>
      </c>
      <c r="H57" s="19"/>
    </row>
    <row r="58" customFormat="1" spans="1:8">
      <c r="A58" s="14">
        <v>56</v>
      </c>
      <c r="B58" s="14">
        <v>584</v>
      </c>
      <c r="C58" s="15" t="s">
        <v>123</v>
      </c>
      <c r="D58" s="15" t="s">
        <v>40</v>
      </c>
      <c r="E58" s="16">
        <v>3</v>
      </c>
      <c r="F58" s="17">
        <v>0</v>
      </c>
      <c r="G58" s="18">
        <f t="shared" si="0"/>
        <v>-3</v>
      </c>
      <c r="H58" s="19"/>
    </row>
    <row r="59" customFormat="1" spans="1:8">
      <c r="A59" s="14">
        <v>57</v>
      </c>
      <c r="B59" s="14">
        <v>709</v>
      </c>
      <c r="C59" s="15" t="s">
        <v>101</v>
      </c>
      <c r="D59" s="15" t="s">
        <v>37</v>
      </c>
      <c r="E59" s="16">
        <v>8</v>
      </c>
      <c r="F59" s="17">
        <v>0</v>
      </c>
      <c r="G59" s="18">
        <f t="shared" si="0"/>
        <v>-8</v>
      </c>
      <c r="H59" s="19"/>
    </row>
    <row r="60" customFormat="1" spans="1:8">
      <c r="A60" s="14">
        <v>58</v>
      </c>
      <c r="B60" s="14">
        <v>329</v>
      </c>
      <c r="C60" s="15" t="s">
        <v>69</v>
      </c>
      <c r="D60" s="15" t="s">
        <v>48</v>
      </c>
      <c r="E60" s="16">
        <v>8</v>
      </c>
      <c r="F60" s="17">
        <v>5</v>
      </c>
      <c r="G60" s="18">
        <f t="shared" si="0"/>
        <v>-3</v>
      </c>
      <c r="H60" s="19"/>
    </row>
    <row r="61" customFormat="1" spans="1:8">
      <c r="A61" s="14">
        <v>59</v>
      </c>
      <c r="B61" s="14">
        <v>511</v>
      </c>
      <c r="C61" s="15" t="s">
        <v>108</v>
      </c>
      <c r="D61" s="15" t="s">
        <v>62</v>
      </c>
      <c r="E61" s="16">
        <v>8</v>
      </c>
      <c r="F61" s="17">
        <v>0</v>
      </c>
      <c r="G61" s="18">
        <f t="shared" si="0"/>
        <v>-8</v>
      </c>
      <c r="H61" s="19"/>
    </row>
    <row r="62" customFormat="1" spans="1:8">
      <c r="A62" s="14">
        <v>60</v>
      </c>
      <c r="B62" s="14">
        <v>546</v>
      </c>
      <c r="C62" s="15" t="s">
        <v>70</v>
      </c>
      <c r="D62" s="15" t="s">
        <v>40</v>
      </c>
      <c r="E62" s="16">
        <v>10</v>
      </c>
      <c r="F62" s="17">
        <v>0</v>
      </c>
      <c r="G62" s="18">
        <f t="shared" si="0"/>
        <v>-10</v>
      </c>
      <c r="H62" s="19"/>
    </row>
    <row r="63" customFormat="1" spans="1:8">
      <c r="A63" s="14">
        <v>61</v>
      </c>
      <c r="B63" s="14">
        <v>351</v>
      </c>
      <c r="C63" s="15" t="s">
        <v>100</v>
      </c>
      <c r="D63" s="15" t="s">
        <v>48</v>
      </c>
      <c r="E63" s="16">
        <v>8</v>
      </c>
      <c r="F63" s="17">
        <v>0</v>
      </c>
      <c r="G63" s="18">
        <f t="shared" si="0"/>
        <v>-8</v>
      </c>
      <c r="H63" s="19"/>
    </row>
    <row r="64" customFormat="1" spans="1:8">
      <c r="A64" s="14">
        <v>62</v>
      </c>
      <c r="B64" s="14">
        <v>539</v>
      </c>
      <c r="C64" s="15" t="s">
        <v>97</v>
      </c>
      <c r="D64" s="15" t="s">
        <v>55</v>
      </c>
      <c r="E64" s="16">
        <v>3</v>
      </c>
      <c r="F64" s="20">
        <v>3</v>
      </c>
      <c r="G64" s="21">
        <f t="shared" si="0"/>
        <v>0</v>
      </c>
      <c r="H64" s="22" t="s">
        <v>172</v>
      </c>
    </row>
    <row r="65" customFormat="1" spans="1:8">
      <c r="A65" s="14">
        <v>63</v>
      </c>
      <c r="B65" s="14">
        <v>738</v>
      </c>
      <c r="C65" s="15" t="s">
        <v>106</v>
      </c>
      <c r="D65" s="15" t="s">
        <v>48</v>
      </c>
      <c r="E65" s="16">
        <v>3</v>
      </c>
      <c r="F65" s="17">
        <v>0</v>
      </c>
      <c r="G65" s="18">
        <f t="shared" si="0"/>
        <v>-3</v>
      </c>
      <c r="H65" s="19"/>
    </row>
    <row r="66" customFormat="1" spans="1:8">
      <c r="A66" s="14">
        <v>64</v>
      </c>
      <c r="B66" s="14">
        <v>713</v>
      </c>
      <c r="C66" s="15" t="s">
        <v>122</v>
      </c>
      <c r="D66" s="15" t="s">
        <v>48</v>
      </c>
      <c r="E66" s="16">
        <v>3</v>
      </c>
      <c r="F66" s="17">
        <v>0</v>
      </c>
      <c r="G66" s="18">
        <f t="shared" si="0"/>
        <v>-3</v>
      </c>
      <c r="H66" s="19"/>
    </row>
    <row r="67" customFormat="1" spans="1:8">
      <c r="A67" s="14">
        <v>65</v>
      </c>
      <c r="B67" s="14">
        <v>755</v>
      </c>
      <c r="C67" s="15" t="s">
        <v>71</v>
      </c>
      <c r="D67" s="15" t="s">
        <v>48</v>
      </c>
      <c r="E67" s="16">
        <v>3</v>
      </c>
      <c r="F67" s="17">
        <v>0</v>
      </c>
      <c r="G67" s="18">
        <f t="shared" ref="G67:G87" si="1">F67-E67</f>
        <v>-3</v>
      </c>
      <c r="H67" s="19"/>
    </row>
    <row r="68" customFormat="1" spans="1:8">
      <c r="A68" s="14">
        <v>66</v>
      </c>
      <c r="B68" s="14">
        <v>56</v>
      </c>
      <c r="C68" s="15" t="s">
        <v>81</v>
      </c>
      <c r="D68" s="15" t="s">
        <v>48</v>
      </c>
      <c r="E68" s="16">
        <v>3</v>
      </c>
      <c r="F68" s="17">
        <v>0</v>
      </c>
      <c r="G68" s="18">
        <f t="shared" si="1"/>
        <v>-3</v>
      </c>
      <c r="H68" s="19"/>
    </row>
    <row r="69" customFormat="1" spans="1:8">
      <c r="A69" s="14">
        <v>67</v>
      </c>
      <c r="B69" s="14">
        <v>594</v>
      </c>
      <c r="C69" s="15" t="s">
        <v>119</v>
      </c>
      <c r="D69" s="15" t="s">
        <v>55</v>
      </c>
      <c r="E69" s="16">
        <v>3</v>
      </c>
      <c r="F69" s="17">
        <v>0</v>
      </c>
      <c r="G69" s="18">
        <f t="shared" si="1"/>
        <v>-3</v>
      </c>
      <c r="H69" s="19"/>
    </row>
    <row r="70" customFormat="1" spans="1:8">
      <c r="A70" s="14">
        <v>68</v>
      </c>
      <c r="B70" s="14">
        <v>591</v>
      </c>
      <c r="C70" s="15" t="s">
        <v>105</v>
      </c>
      <c r="D70" s="15" t="s">
        <v>55</v>
      </c>
      <c r="E70" s="16">
        <v>8</v>
      </c>
      <c r="F70" s="17">
        <v>0</v>
      </c>
      <c r="G70" s="18">
        <f t="shared" si="1"/>
        <v>-8</v>
      </c>
      <c r="H70" s="19"/>
    </row>
    <row r="71" customFormat="1" spans="1:8">
      <c r="A71" s="14">
        <v>69</v>
      </c>
      <c r="B71" s="14">
        <v>706</v>
      </c>
      <c r="C71" s="15" t="s">
        <v>128</v>
      </c>
      <c r="D71" s="15" t="s">
        <v>48</v>
      </c>
      <c r="E71" s="16">
        <v>3</v>
      </c>
      <c r="F71" s="17">
        <v>1</v>
      </c>
      <c r="G71" s="18">
        <f t="shared" si="1"/>
        <v>-2</v>
      </c>
      <c r="H71" s="23"/>
    </row>
    <row r="72" customFormat="1" spans="1:8">
      <c r="A72" s="14">
        <v>70</v>
      </c>
      <c r="B72" s="14">
        <v>727</v>
      </c>
      <c r="C72" s="15" t="s">
        <v>110</v>
      </c>
      <c r="D72" s="15" t="s">
        <v>37</v>
      </c>
      <c r="E72" s="16">
        <v>3</v>
      </c>
      <c r="F72" s="17">
        <v>0</v>
      </c>
      <c r="G72" s="18">
        <f t="shared" si="1"/>
        <v>-3</v>
      </c>
      <c r="H72" s="19"/>
    </row>
    <row r="73" customFormat="1" spans="1:8">
      <c r="A73" s="14">
        <v>71</v>
      </c>
      <c r="B73" s="14">
        <v>717</v>
      </c>
      <c r="C73" s="15" t="s">
        <v>114</v>
      </c>
      <c r="D73" s="15" t="s">
        <v>55</v>
      </c>
      <c r="E73" s="16">
        <v>3</v>
      </c>
      <c r="F73" s="17">
        <v>0</v>
      </c>
      <c r="G73" s="18">
        <f t="shared" si="1"/>
        <v>-3</v>
      </c>
      <c r="H73" s="19"/>
    </row>
    <row r="74" customFormat="1" spans="1:8">
      <c r="A74" s="14">
        <v>72</v>
      </c>
      <c r="B74" s="14">
        <v>339</v>
      </c>
      <c r="C74" s="15" t="s">
        <v>126</v>
      </c>
      <c r="D74" s="15" t="s">
        <v>37</v>
      </c>
      <c r="E74" s="16">
        <v>8</v>
      </c>
      <c r="F74" s="17">
        <v>0</v>
      </c>
      <c r="G74" s="18">
        <f t="shared" si="1"/>
        <v>-8</v>
      </c>
      <c r="H74" s="19"/>
    </row>
    <row r="75" customFormat="1" spans="1:8">
      <c r="A75" s="14">
        <v>73</v>
      </c>
      <c r="B75" s="14">
        <v>545</v>
      </c>
      <c r="C75" s="15" t="s">
        <v>115</v>
      </c>
      <c r="D75" s="15" t="s">
        <v>40</v>
      </c>
      <c r="E75" s="16">
        <v>3</v>
      </c>
      <c r="F75" s="17">
        <v>0</v>
      </c>
      <c r="G75" s="18">
        <f t="shared" si="1"/>
        <v>-3</v>
      </c>
      <c r="H75" s="19"/>
    </row>
    <row r="76" customFormat="1" spans="1:8">
      <c r="A76" s="14">
        <v>74</v>
      </c>
      <c r="B76" s="14">
        <v>720</v>
      </c>
      <c r="C76" s="15" t="s">
        <v>112</v>
      </c>
      <c r="D76" s="15" t="s">
        <v>55</v>
      </c>
      <c r="E76" s="16">
        <v>3</v>
      </c>
      <c r="F76" s="17">
        <v>0</v>
      </c>
      <c r="G76" s="18">
        <f t="shared" si="1"/>
        <v>-3</v>
      </c>
      <c r="H76" s="19"/>
    </row>
    <row r="77" customFormat="1" spans="1:8">
      <c r="A77" s="14">
        <v>75</v>
      </c>
      <c r="B77" s="14">
        <v>349</v>
      </c>
      <c r="C77" s="15" t="s">
        <v>121</v>
      </c>
      <c r="D77" s="15" t="s">
        <v>62</v>
      </c>
      <c r="E77" s="16">
        <v>8</v>
      </c>
      <c r="F77" s="17">
        <v>0</v>
      </c>
      <c r="G77" s="18">
        <f t="shared" si="1"/>
        <v>-8</v>
      </c>
      <c r="H77" s="19"/>
    </row>
    <row r="78" customFormat="1" spans="1:8">
      <c r="A78" s="14">
        <v>76</v>
      </c>
      <c r="B78" s="14">
        <v>710</v>
      </c>
      <c r="C78" s="15" t="s">
        <v>129</v>
      </c>
      <c r="D78" s="15" t="s">
        <v>48</v>
      </c>
      <c r="E78" s="16">
        <v>3</v>
      </c>
      <c r="F78" s="17">
        <v>0</v>
      </c>
      <c r="G78" s="18">
        <f t="shared" si="1"/>
        <v>-3</v>
      </c>
      <c r="H78" s="19"/>
    </row>
    <row r="79" customFormat="1" spans="1:8">
      <c r="A79" s="14">
        <v>77</v>
      </c>
      <c r="B79" s="14">
        <v>732</v>
      </c>
      <c r="C79" s="15" t="s">
        <v>127</v>
      </c>
      <c r="D79" s="15" t="s">
        <v>55</v>
      </c>
      <c r="E79" s="16">
        <v>3</v>
      </c>
      <c r="F79" s="17">
        <v>0</v>
      </c>
      <c r="G79" s="18">
        <f t="shared" si="1"/>
        <v>-3</v>
      </c>
      <c r="H79" s="19"/>
    </row>
    <row r="80" customFormat="1" spans="1:8">
      <c r="A80" s="14">
        <v>78</v>
      </c>
      <c r="B80" s="14">
        <v>716</v>
      </c>
      <c r="C80" s="15" t="s">
        <v>120</v>
      </c>
      <c r="D80" s="15" t="s">
        <v>55</v>
      </c>
      <c r="E80" s="16">
        <v>3</v>
      </c>
      <c r="F80" s="17">
        <v>0</v>
      </c>
      <c r="G80" s="18">
        <f t="shared" si="1"/>
        <v>-3</v>
      </c>
      <c r="H80" s="19"/>
    </row>
    <row r="81" customFormat="1" spans="1:8">
      <c r="A81" s="14">
        <v>79</v>
      </c>
      <c r="B81" s="14">
        <v>570</v>
      </c>
      <c r="C81" s="15" t="s">
        <v>117</v>
      </c>
      <c r="D81" s="15" t="s">
        <v>37</v>
      </c>
      <c r="E81" s="16">
        <v>3</v>
      </c>
      <c r="F81" s="17">
        <v>0</v>
      </c>
      <c r="G81" s="18">
        <f t="shared" si="1"/>
        <v>-3</v>
      </c>
      <c r="H81" s="19"/>
    </row>
    <row r="82" customFormat="1" spans="1:8">
      <c r="A82" s="14">
        <v>80</v>
      </c>
      <c r="B82" s="14">
        <v>733</v>
      </c>
      <c r="C82" s="15" t="s">
        <v>131</v>
      </c>
      <c r="D82" s="15" t="s">
        <v>40</v>
      </c>
      <c r="E82" s="16">
        <v>3</v>
      </c>
      <c r="F82" s="17">
        <v>1</v>
      </c>
      <c r="G82" s="18">
        <f t="shared" si="1"/>
        <v>-2</v>
      </c>
      <c r="H82" s="19"/>
    </row>
    <row r="83" customFormat="1" spans="1:8">
      <c r="A83" s="14">
        <v>81</v>
      </c>
      <c r="B83" s="14">
        <v>746</v>
      </c>
      <c r="C83" s="15" t="s">
        <v>96</v>
      </c>
      <c r="D83" s="15" t="s">
        <v>55</v>
      </c>
      <c r="E83" s="16">
        <v>8</v>
      </c>
      <c r="F83" s="17">
        <v>0</v>
      </c>
      <c r="G83" s="18">
        <f t="shared" si="1"/>
        <v>-8</v>
      </c>
      <c r="H83" s="19"/>
    </row>
    <row r="84" customFormat="1" spans="1:8">
      <c r="A84" s="14">
        <v>82</v>
      </c>
      <c r="B84" s="14">
        <v>718</v>
      </c>
      <c r="C84" s="15" t="s">
        <v>124</v>
      </c>
      <c r="D84" s="15" t="s">
        <v>62</v>
      </c>
      <c r="E84" s="16">
        <v>3</v>
      </c>
      <c r="F84" s="17">
        <v>1</v>
      </c>
      <c r="G84" s="18">
        <f t="shared" si="1"/>
        <v>-2</v>
      </c>
      <c r="H84" s="19"/>
    </row>
    <row r="85" customFormat="1" spans="1:8">
      <c r="A85" s="14">
        <v>83</v>
      </c>
      <c r="B85" s="14">
        <v>752</v>
      </c>
      <c r="C85" s="15" t="s">
        <v>125</v>
      </c>
      <c r="D85" s="15" t="s">
        <v>37</v>
      </c>
      <c r="E85" s="16">
        <v>3</v>
      </c>
      <c r="F85" s="17">
        <v>0</v>
      </c>
      <c r="G85" s="18">
        <f t="shared" si="1"/>
        <v>-3</v>
      </c>
      <c r="H85" s="19"/>
    </row>
    <row r="86" customFormat="1" spans="1:8">
      <c r="A86" s="14">
        <v>84</v>
      </c>
      <c r="B86" s="14">
        <v>371</v>
      </c>
      <c r="C86" s="15" t="s">
        <v>130</v>
      </c>
      <c r="D86" s="15" t="s">
        <v>55</v>
      </c>
      <c r="E86" s="16">
        <v>3</v>
      </c>
      <c r="F86" s="17">
        <v>0</v>
      </c>
      <c r="G86" s="18">
        <f t="shared" si="1"/>
        <v>-3</v>
      </c>
      <c r="H86" s="19"/>
    </row>
    <row r="87" customFormat="1" spans="1:8">
      <c r="A87" s="14">
        <v>85</v>
      </c>
      <c r="B87" s="14">
        <v>741</v>
      </c>
      <c r="C87" s="15" t="s">
        <v>132</v>
      </c>
      <c r="D87" s="15" t="s">
        <v>37</v>
      </c>
      <c r="E87" s="16">
        <v>3</v>
      </c>
      <c r="F87" s="17">
        <v>0</v>
      </c>
      <c r="G87" s="18">
        <f t="shared" si="1"/>
        <v>-3</v>
      </c>
      <c r="H87" s="19"/>
    </row>
    <row r="88" customFormat="1" spans="1:8">
      <c r="A88" s="24" t="s">
        <v>133</v>
      </c>
      <c r="B88" s="25"/>
      <c r="C88" s="24"/>
      <c r="D88" s="24"/>
      <c r="E88" s="26">
        <v>587</v>
      </c>
      <c r="F88" s="17">
        <f>SUM(F3:F87)</f>
        <v>61</v>
      </c>
      <c r="G88" s="18"/>
      <c r="H88" s="19"/>
    </row>
  </sheetData>
  <mergeCells count="1">
    <mergeCell ref="A1:H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E13" sqref="E13"/>
    </sheetView>
  </sheetViews>
  <sheetFormatPr defaultColWidth="9" defaultRowHeight="31" customHeight="1"/>
  <cols>
    <col min="1" max="1" width="5.625" customWidth="1"/>
    <col min="4" max="4" width="11.125" customWidth="1"/>
    <col min="5" max="5" width="9.5" customWidth="1"/>
    <col min="6" max="6" width="8" customWidth="1"/>
    <col min="7" max="7" width="10.75" customWidth="1"/>
    <col min="8" max="8" width="11.75" customWidth="1"/>
    <col min="9" max="9" width="11.5" style="149" customWidth="1"/>
    <col min="10" max="10" width="11" customWidth="1"/>
    <col min="11" max="11" width="10" customWidth="1"/>
    <col min="12" max="12" width="7.875" customWidth="1"/>
  </cols>
  <sheetData>
    <row r="1" customHeight="1" spans="1:12">
      <c r="A1" s="125" t="s">
        <v>134</v>
      </c>
      <c r="B1" s="125"/>
      <c r="C1" s="125"/>
      <c r="D1" s="125"/>
      <c r="E1" s="125"/>
      <c r="F1" s="126"/>
      <c r="G1" s="125"/>
      <c r="H1" s="179"/>
      <c r="I1" s="179"/>
      <c r="J1" s="125"/>
      <c r="K1" s="125"/>
      <c r="L1" s="125"/>
    </row>
    <row r="2" customHeight="1" spans="1:12">
      <c r="A2" s="180" t="s">
        <v>1</v>
      </c>
      <c r="B2" s="180" t="s">
        <v>135</v>
      </c>
      <c r="C2" s="180" t="s">
        <v>136</v>
      </c>
      <c r="D2" s="181" t="s">
        <v>137</v>
      </c>
      <c r="E2" s="181" t="s">
        <v>138</v>
      </c>
      <c r="F2" s="182" t="s">
        <v>139</v>
      </c>
      <c r="G2" s="183" t="s">
        <v>140</v>
      </c>
      <c r="H2" s="184" t="s">
        <v>141</v>
      </c>
      <c r="I2" s="188" t="s">
        <v>142</v>
      </c>
      <c r="J2" s="181" t="s">
        <v>143</v>
      </c>
      <c r="K2" s="189" t="s">
        <v>144</v>
      </c>
      <c r="L2" s="180" t="s">
        <v>145</v>
      </c>
    </row>
    <row r="3" customHeight="1" spans="1:12">
      <c r="A3" s="128">
        <v>1</v>
      </c>
      <c r="B3" s="185" t="s">
        <v>146</v>
      </c>
      <c r="C3" s="185" t="s">
        <v>147</v>
      </c>
      <c r="D3" s="128">
        <v>20</v>
      </c>
      <c r="E3" s="128">
        <v>6</v>
      </c>
      <c r="F3" s="86">
        <f t="shared" ref="F3:F9" si="0">E3/D3</f>
        <v>0.3</v>
      </c>
      <c r="G3" s="128">
        <v>4</v>
      </c>
      <c r="H3" s="186">
        <f t="shared" ref="H3:H8" si="1">E3-D3</f>
        <v>-14</v>
      </c>
      <c r="I3" s="190">
        <v>-14</v>
      </c>
      <c r="J3" s="186">
        <v>2</v>
      </c>
      <c r="K3" s="191">
        <v>200</v>
      </c>
      <c r="L3" s="128"/>
    </row>
    <row r="4" customHeight="1" spans="1:12">
      <c r="A4" s="128">
        <v>2</v>
      </c>
      <c r="B4" s="185" t="s">
        <v>148</v>
      </c>
      <c r="C4" s="185" t="s">
        <v>149</v>
      </c>
      <c r="D4" s="128">
        <v>19</v>
      </c>
      <c r="E4" s="128">
        <v>6</v>
      </c>
      <c r="F4" s="86">
        <f t="shared" si="0"/>
        <v>0.315789473684211</v>
      </c>
      <c r="G4" s="128">
        <v>5</v>
      </c>
      <c r="H4" s="186">
        <f t="shared" si="1"/>
        <v>-13</v>
      </c>
      <c r="I4" s="190">
        <v>-14</v>
      </c>
      <c r="J4" s="186">
        <v>1</v>
      </c>
      <c r="K4" s="191">
        <v>100</v>
      </c>
      <c r="L4" s="128"/>
    </row>
    <row r="5" customHeight="1" spans="1:12">
      <c r="A5" s="128">
        <v>3</v>
      </c>
      <c r="B5" s="185" t="s">
        <v>150</v>
      </c>
      <c r="C5" s="185" t="s">
        <v>151</v>
      </c>
      <c r="D5" s="128">
        <v>16</v>
      </c>
      <c r="E5" s="128">
        <v>1</v>
      </c>
      <c r="F5" s="86">
        <f t="shared" si="0"/>
        <v>0.0625</v>
      </c>
      <c r="G5" s="128">
        <v>1</v>
      </c>
      <c r="H5" s="186">
        <f t="shared" si="1"/>
        <v>-15</v>
      </c>
      <c r="I5" s="190">
        <v>-14</v>
      </c>
      <c r="J5" s="192"/>
      <c r="K5" s="191">
        <f>J5*100</f>
        <v>0</v>
      </c>
      <c r="L5" s="128"/>
    </row>
    <row r="6" customHeight="1" spans="1:12">
      <c r="A6" s="128">
        <v>4</v>
      </c>
      <c r="B6" s="185" t="s">
        <v>55</v>
      </c>
      <c r="C6" s="185" t="s">
        <v>152</v>
      </c>
      <c r="D6" s="128">
        <v>15</v>
      </c>
      <c r="E6" s="128">
        <v>2</v>
      </c>
      <c r="F6" s="86">
        <f t="shared" si="0"/>
        <v>0.133333333333333</v>
      </c>
      <c r="G6" s="128">
        <v>2</v>
      </c>
      <c r="H6" s="186">
        <f t="shared" si="1"/>
        <v>-13</v>
      </c>
      <c r="I6" s="190">
        <v>-14</v>
      </c>
      <c r="J6" s="192"/>
      <c r="K6" s="191">
        <f>J6*100</f>
        <v>0</v>
      </c>
      <c r="L6" s="128"/>
    </row>
    <row r="7" customHeight="1" spans="1:12">
      <c r="A7" s="128">
        <v>5</v>
      </c>
      <c r="B7" s="185" t="s">
        <v>48</v>
      </c>
      <c r="C7" s="185" t="s">
        <v>153</v>
      </c>
      <c r="D7" s="128">
        <v>14</v>
      </c>
      <c r="E7" s="128">
        <v>2</v>
      </c>
      <c r="F7" s="86">
        <f t="shared" si="0"/>
        <v>0.142857142857143</v>
      </c>
      <c r="G7" s="128">
        <v>2</v>
      </c>
      <c r="H7" s="186">
        <f t="shared" si="1"/>
        <v>-12</v>
      </c>
      <c r="I7" s="190">
        <v>-14</v>
      </c>
      <c r="J7" s="192"/>
      <c r="K7" s="191">
        <f>J7*100</f>
        <v>0</v>
      </c>
      <c r="L7" s="128"/>
    </row>
    <row r="8" customHeight="1" spans="1:12">
      <c r="A8" s="128">
        <v>6</v>
      </c>
      <c r="B8" s="128" t="s">
        <v>88</v>
      </c>
      <c r="C8" s="128" t="s">
        <v>154</v>
      </c>
      <c r="D8" s="128">
        <v>1</v>
      </c>
      <c r="E8" s="128">
        <v>0</v>
      </c>
      <c r="F8" s="86">
        <f t="shared" si="0"/>
        <v>0</v>
      </c>
      <c r="G8" s="128">
        <v>0</v>
      </c>
      <c r="H8" s="186">
        <f t="shared" si="1"/>
        <v>-1</v>
      </c>
      <c r="I8" s="190">
        <v>-2</v>
      </c>
      <c r="J8" s="192"/>
      <c r="K8" s="191">
        <f>J8*100</f>
        <v>0</v>
      </c>
      <c r="L8" s="128"/>
    </row>
    <row r="9" customHeight="1" spans="1:12">
      <c r="A9" s="125" t="s">
        <v>155</v>
      </c>
      <c r="B9" s="125"/>
      <c r="C9" s="125"/>
      <c r="D9" s="125">
        <f t="shared" ref="D9:K9" si="2">SUM(D3:D8)</f>
        <v>85</v>
      </c>
      <c r="E9" s="125">
        <f t="shared" si="2"/>
        <v>17</v>
      </c>
      <c r="F9" s="126">
        <f t="shared" si="0"/>
        <v>0.2</v>
      </c>
      <c r="G9" s="125">
        <f t="shared" si="2"/>
        <v>14</v>
      </c>
      <c r="H9" s="187">
        <f t="shared" si="2"/>
        <v>-68</v>
      </c>
      <c r="I9" s="179">
        <f t="shared" si="2"/>
        <v>-72</v>
      </c>
      <c r="J9" s="193">
        <f t="shared" si="2"/>
        <v>3</v>
      </c>
      <c r="K9" s="194">
        <f t="shared" si="2"/>
        <v>300</v>
      </c>
      <c r="L9" s="128"/>
    </row>
  </sheetData>
  <mergeCells count="2">
    <mergeCell ref="A1:L1"/>
    <mergeCell ref="A9:C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B20" sqref="B20"/>
    </sheetView>
  </sheetViews>
  <sheetFormatPr defaultColWidth="9" defaultRowHeight="23" customHeight="1"/>
  <cols>
    <col min="1" max="1" width="3.375" customWidth="1"/>
    <col min="2" max="2" width="5.75" customWidth="1"/>
    <col min="3" max="3" width="23" customWidth="1"/>
    <col min="4" max="4" width="6.875" customWidth="1"/>
    <col min="5" max="5" width="9" style="149"/>
    <col min="6" max="6" width="6.75" style="149" customWidth="1"/>
    <col min="7" max="7" width="8" style="149" customWidth="1"/>
    <col min="8" max="8" width="7.875" style="149" customWidth="1"/>
    <col min="9" max="9" width="6.875" style="149" customWidth="1"/>
    <col min="10" max="10" width="7.25" style="149" customWidth="1"/>
    <col min="12" max="12" width="7.375" customWidth="1"/>
    <col min="13" max="13" width="10.375" customWidth="1"/>
    <col min="14" max="14" width="10.5" customWidth="1"/>
    <col min="16" max="16" width="7.25" customWidth="1"/>
  </cols>
  <sheetData>
    <row r="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customHeight="1" spans="1:17">
      <c r="A2" s="9" t="s">
        <v>1</v>
      </c>
      <c r="B2" s="9" t="s">
        <v>2</v>
      </c>
      <c r="C2" s="9" t="s">
        <v>3</v>
      </c>
      <c r="D2" s="9" t="s">
        <v>4</v>
      </c>
      <c r="E2" s="150" t="s">
        <v>10</v>
      </c>
      <c r="F2" s="151"/>
      <c r="G2" s="152"/>
      <c r="H2" s="153" t="s">
        <v>11</v>
      </c>
      <c r="I2" s="164"/>
      <c r="J2" s="165"/>
      <c r="K2" s="146">
        <v>43139</v>
      </c>
      <c r="L2" s="146"/>
      <c r="M2" s="146"/>
      <c r="N2" s="146"/>
      <c r="O2" s="146"/>
      <c r="P2" s="146"/>
      <c r="Q2" s="175" t="s">
        <v>156</v>
      </c>
    </row>
    <row r="3" customHeight="1" spans="1:17">
      <c r="A3" s="9"/>
      <c r="B3" s="9"/>
      <c r="C3" s="9"/>
      <c r="D3" s="9"/>
      <c r="E3" s="103" t="s">
        <v>18</v>
      </c>
      <c r="F3" s="105" t="s">
        <v>20</v>
      </c>
      <c r="G3" s="103" t="s">
        <v>21</v>
      </c>
      <c r="H3" s="104" t="s">
        <v>18</v>
      </c>
      <c r="I3" s="104" t="s">
        <v>20</v>
      </c>
      <c r="J3" s="104" t="s">
        <v>21</v>
      </c>
      <c r="K3" s="77" t="s">
        <v>18</v>
      </c>
      <c r="L3" s="78" t="s">
        <v>21</v>
      </c>
      <c r="M3" s="166" t="s">
        <v>157</v>
      </c>
      <c r="N3" s="166" t="s">
        <v>158</v>
      </c>
      <c r="O3" s="166" t="s">
        <v>30</v>
      </c>
      <c r="P3" s="167" t="s">
        <v>159</v>
      </c>
      <c r="Q3" s="175"/>
    </row>
    <row r="4" s="148" customFormat="1" customHeight="1" spans="1:17">
      <c r="A4" s="154">
        <v>1</v>
      </c>
      <c r="B4" s="154">
        <v>54</v>
      </c>
      <c r="C4" s="155" t="s">
        <v>47</v>
      </c>
      <c r="D4" s="155" t="s">
        <v>48</v>
      </c>
      <c r="E4" s="156">
        <v>11854.1742</v>
      </c>
      <c r="F4" s="157">
        <v>0.220358386499837</v>
      </c>
      <c r="G4" s="156">
        <v>2612.1667</v>
      </c>
      <c r="H4" s="156">
        <v>14817.71775</v>
      </c>
      <c r="I4" s="168">
        <v>0.200017612361391</v>
      </c>
      <c r="J4" s="156">
        <v>2963.804525</v>
      </c>
      <c r="K4" s="169">
        <v>18726.37</v>
      </c>
      <c r="L4" s="169">
        <v>3630.31</v>
      </c>
      <c r="M4" s="170">
        <f>K4/E4</f>
        <v>1.57972792402528</v>
      </c>
      <c r="N4" s="170">
        <f>K4/H4</f>
        <v>1.26378233922022</v>
      </c>
      <c r="O4" s="170">
        <f>L4/J4</f>
        <v>1.22488172528855</v>
      </c>
      <c r="P4" s="169">
        <v>8</v>
      </c>
      <c r="Q4" s="176">
        <v>288</v>
      </c>
    </row>
    <row r="5" s="148" customFormat="1" customHeight="1" spans="1:17">
      <c r="A5" s="154">
        <v>2</v>
      </c>
      <c r="B5" s="154">
        <v>755</v>
      </c>
      <c r="C5" s="155" t="s">
        <v>71</v>
      </c>
      <c r="D5" s="155" t="s">
        <v>48</v>
      </c>
      <c r="E5" s="156">
        <v>5134.176</v>
      </c>
      <c r="F5" s="157">
        <v>0.185455962164133</v>
      </c>
      <c r="G5" s="156">
        <v>952.16355</v>
      </c>
      <c r="H5" s="156">
        <v>6417.72</v>
      </c>
      <c r="I5" s="168">
        <v>0.168336950272059</v>
      </c>
      <c r="J5" s="156">
        <v>1080.3394125</v>
      </c>
      <c r="K5" s="171">
        <v>9002.3</v>
      </c>
      <c r="L5" s="171">
        <v>1836.6</v>
      </c>
      <c r="M5" s="170">
        <f t="shared" ref="M5:M13" si="0">K5/E5</f>
        <v>1.75340697319297</v>
      </c>
      <c r="N5" s="170">
        <f t="shared" ref="N5:N13" si="1">K5/H5</f>
        <v>1.40272557855438</v>
      </c>
      <c r="O5" s="170">
        <f t="shared" ref="O5:O13" si="2">L5/J5</f>
        <v>1.70002128844855</v>
      </c>
      <c r="P5" s="169">
        <v>2</v>
      </c>
      <c r="Q5" s="176">
        <v>288</v>
      </c>
    </row>
    <row r="6" s="148" customFormat="1" customHeight="1" spans="1:17">
      <c r="A6" s="154">
        <v>3</v>
      </c>
      <c r="B6" s="154">
        <v>726</v>
      </c>
      <c r="C6" s="155" t="s">
        <v>78</v>
      </c>
      <c r="D6" s="155" t="s">
        <v>37</v>
      </c>
      <c r="E6" s="156">
        <v>12852.5652</v>
      </c>
      <c r="F6" s="157">
        <v>0.205821014625158</v>
      </c>
      <c r="G6" s="156">
        <v>2645.32801</v>
      </c>
      <c r="H6" s="156">
        <v>16065.7065</v>
      </c>
      <c r="I6" s="168">
        <v>0.186822151736682</v>
      </c>
      <c r="J6" s="156">
        <v>3001.4298575</v>
      </c>
      <c r="K6" s="171">
        <v>18397.91</v>
      </c>
      <c r="L6" s="171">
        <v>4814.41</v>
      </c>
      <c r="M6" s="170">
        <f t="shared" si="0"/>
        <v>1.43145821193733</v>
      </c>
      <c r="N6" s="170">
        <f t="shared" si="1"/>
        <v>1.14516656954987</v>
      </c>
      <c r="O6" s="170">
        <f t="shared" si="2"/>
        <v>1.60403881768875</v>
      </c>
      <c r="P6" s="169">
        <v>13</v>
      </c>
      <c r="Q6" s="176">
        <v>288</v>
      </c>
    </row>
    <row r="7" s="148" customFormat="1" customHeight="1" spans="1:17">
      <c r="A7" s="154">
        <v>4</v>
      </c>
      <c r="B7" s="154">
        <v>571</v>
      </c>
      <c r="C7" s="155" t="s">
        <v>57</v>
      </c>
      <c r="D7" s="155" t="s">
        <v>40</v>
      </c>
      <c r="E7" s="156">
        <v>23777.4544</v>
      </c>
      <c r="F7" s="157">
        <v>0.196803674660817</v>
      </c>
      <c r="G7" s="156">
        <v>4679.4904</v>
      </c>
      <c r="H7" s="156">
        <v>29721.818</v>
      </c>
      <c r="I7" s="168">
        <v>0.178637181615203</v>
      </c>
      <c r="J7" s="156">
        <v>5309.4218</v>
      </c>
      <c r="K7" s="171">
        <v>33265.3</v>
      </c>
      <c r="L7" s="171">
        <v>5819.56</v>
      </c>
      <c r="M7" s="170">
        <f t="shared" si="0"/>
        <v>1.39902697069204</v>
      </c>
      <c r="N7" s="170">
        <f t="shared" si="1"/>
        <v>1.11922157655363</v>
      </c>
      <c r="O7" s="170">
        <f t="shared" si="2"/>
        <v>1.09608168633353</v>
      </c>
      <c r="P7" s="169">
        <v>6</v>
      </c>
      <c r="Q7" s="176">
        <v>288</v>
      </c>
    </row>
    <row r="8" s="148" customFormat="1" customHeight="1" spans="1:17">
      <c r="A8" s="154">
        <v>5</v>
      </c>
      <c r="B8" s="154">
        <v>377</v>
      </c>
      <c r="C8" s="155" t="s">
        <v>46</v>
      </c>
      <c r="D8" s="155" t="s">
        <v>40</v>
      </c>
      <c r="E8" s="156">
        <v>11407.754</v>
      </c>
      <c r="F8" s="157">
        <v>0.218304540928916</v>
      </c>
      <c r="G8" s="156">
        <v>2490.3645</v>
      </c>
      <c r="H8" s="156">
        <v>14259.6925</v>
      </c>
      <c r="I8" s="168">
        <v>0.198153352535477</v>
      </c>
      <c r="J8" s="156">
        <v>2825.605875</v>
      </c>
      <c r="K8" s="171">
        <v>15510.16</v>
      </c>
      <c r="L8" s="171">
        <v>3531.55</v>
      </c>
      <c r="M8" s="170">
        <f t="shared" si="0"/>
        <v>1.35961557375799</v>
      </c>
      <c r="N8" s="170">
        <f t="shared" si="1"/>
        <v>1.08769245900639</v>
      </c>
      <c r="O8" s="170">
        <f t="shared" si="2"/>
        <v>1.24983814312037</v>
      </c>
      <c r="P8" s="169">
        <v>2</v>
      </c>
      <c r="Q8" s="176">
        <v>188</v>
      </c>
    </row>
    <row r="9" s="148" customFormat="1" customHeight="1" spans="1:17">
      <c r="A9" s="154">
        <v>6</v>
      </c>
      <c r="B9" s="154">
        <v>750</v>
      </c>
      <c r="C9" s="155" t="s">
        <v>39</v>
      </c>
      <c r="D9" s="155" t="s">
        <v>40</v>
      </c>
      <c r="E9" s="156">
        <v>16585.92</v>
      </c>
      <c r="F9" s="157">
        <v>0.241083270629546</v>
      </c>
      <c r="G9" s="156">
        <v>3998.58784</v>
      </c>
      <c r="H9" s="156">
        <v>20732.4</v>
      </c>
      <c r="I9" s="168">
        <v>0.218829430263742</v>
      </c>
      <c r="J9" s="156">
        <v>4536.85928</v>
      </c>
      <c r="K9" s="172">
        <v>28310.68</v>
      </c>
      <c r="L9" s="172">
        <v>7387.25</v>
      </c>
      <c r="M9" s="170">
        <f t="shared" si="0"/>
        <v>1.70691043969825</v>
      </c>
      <c r="N9" s="170">
        <f t="shared" si="1"/>
        <v>1.3655283517586</v>
      </c>
      <c r="O9" s="170">
        <f t="shared" si="2"/>
        <v>1.62827399839477</v>
      </c>
      <c r="P9" s="169">
        <v>4</v>
      </c>
      <c r="Q9" s="176">
        <v>288</v>
      </c>
    </row>
    <row r="10" s="148" customFormat="1" customHeight="1" spans="1:17">
      <c r="A10" s="154">
        <v>7</v>
      </c>
      <c r="B10" s="154">
        <v>347</v>
      </c>
      <c r="C10" s="155" t="s">
        <v>43</v>
      </c>
      <c r="D10" s="155" t="s">
        <v>37</v>
      </c>
      <c r="E10" s="156">
        <v>10436.338</v>
      </c>
      <c r="F10" s="157">
        <v>0.209493397013397</v>
      </c>
      <c r="G10" s="156">
        <v>2186.3439</v>
      </c>
      <c r="H10" s="156">
        <v>13045.4225</v>
      </c>
      <c r="I10" s="168">
        <v>0.190155544981391</v>
      </c>
      <c r="J10" s="156">
        <v>2480.659425</v>
      </c>
      <c r="K10" s="172">
        <v>14792.41</v>
      </c>
      <c r="L10" s="172">
        <v>4083.67</v>
      </c>
      <c r="M10" s="170">
        <f t="shared" si="0"/>
        <v>1.41739468384408</v>
      </c>
      <c r="N10" s="170">
        <f t="shared" si="1"/>
        <v>1.13391574707527</v>
      </c>
      <c r="O10" s="170">
        <f t="shared" si="2"/>
        <v>1.64620340819256</v>
      </c>
      <c r="P10" s="169">
        <v>2</v>
      </c>
      <c r="Q10" s="176">
        <v>288</v>
      </c>
    </row>
    <row r="11" s="148" customFormat="1" customHeight="1" spans="1:17">
      <c r="A11" s="154">
        <v>8</v>
      </c>
      <c r="B11" s="154">
        <v>56</v>
      </c>
      <c r="C11" s="155" t="s">
        <v>81</v>
      </c>
      <c r="D11" s="155" t="s">
        <v>48</v>
      </c>
      <c r="E11" s="156">
        <v>9354.486</v>
      </c>
      <c r="F11" s="157">
        <v>0.23011910542172</v>
      </c>
      <c r="G11" s="156">
        <v>2152.64595</v>
      </c>
      <c r="H11" s="156">
        <v>11693.1075</v>
      </c>
      <c r="I11" s="168">
        <v>0.20887734184433</v>
      </c>
      <c r="J11" s="156">
        <v>2442.4252125</v>
      </c>
      <c r="K11" s="172">
        <v>12255.36</v>
      </c>
      <c r="L11" s="172">
        <v>4103.22</v>
      </c>
      <c r="M11" s="170">
        <f>K11/E11</f>
        <v>1.31010511961854</v>
      </c>
      <c r="N11" s="170">
        <f>K11/H11</f>
        <v>1.04808409569484</v>
      </c>
      <c r="O11" s="170">
        <f>L11/J11</f>
        <v>1.67997774466145</v>
      </c>
      <c r="P11" s="169">
        <v>2</v>
      </c>
      <c r="Q11" s="176">
        <v>288</v>
      </c>
    </row>
    <row r="12" s="148" customFormat="1" customHeight="1" spans="1:17">
      <c r="A12" s="154">
        <v>9</v>
      </c>
      <c r="B12" s="158">
        <v>582</v>
      </c>
      <c r="C12" s="159" t="s">
        <v>49</v>
      </c>
      <c r="D12" s="159" t="s">
        <v>37</v>
      </c>
      <c r="E12" s="156">
        <v>31082.298</v>
      </c>
      <c r="F12" s="157">
        <v>0.172978530255388</v>
      </c>
      <c r="G12" s="156">
        <v>5376.570225</v>
      </c>
      <c r="H12" s="156">
        <v>38852.8725</v>
      </c>
      <c r="I12" s="168">
        <v>0.157011281308737</v>
      </c>
      <c r="J12" s="156">
        <v>6100.33929375</v>
      </c>
      <c r="K12" s="172">
        <v>40334.62</v>
      </c>
      <c r="L12" s="172">
        <v>7884.7</v>
      </c>
      <c r="M12" s="170">
        <f>K12/E12</f>
        <v>1.29767174872334</v>
      </c>
      <c r="N12" s="170">
        <f>K12/H12</f>
        <v>1.03813739897867</v>
      </c>
      <c r="O12" s="170">
        <f>L12/J12</f>
        <v>1.29250187904764</v>
      </c>
      <c r="P12" s="169">
        <v>9.56</v>
      </c>
      <c r="Q12" s="177">
        <v>188</v>
      </c>
    </row>
    <row r="13" customHeight="1" spans="1:17">
      <c r="A13" s="160" t="s">
        <v>160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73"/>
      <c r="Q13" s="178">
        <f>SUM(Q4:Q12)</f>
        <v>2392</v>
      </c>
    </row>
    <row r="15" customHeight="1" spans="1:17">
      <c r="A15" s="162" t="s">
        <v>161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customHeight="1" spans="5:10">
      <c r="E16"/>
      <c r="F16"/>
      <c r="G16"/>
      <c r="H16"/>
      <c r="I16"/>
      <c r="J16"/>
    </row>
    <row r="17" customHeight="1" spans="1:14">
      <c r="A17" s="163" t="s">
        <v>162</v>
      </c>
      <c r="B17" s="163"/>
      <c r="C17" s="163"/>
      <c r="D17" s="163" t="s">
        <v>163</v>
      </c>
      <c r="E17" s="163"/>
      <c r="F17" s="163"/>
      <c r="G17"/>
      <c r="H17"/>
      <c r="I17"/>
      <c r="J17"/>
      <c r="L17" s="174" t="s">
        <v>164</v>
      </c>
      <c r="M17" s="174"/>
      <c r="N17" s="174"/>
    </row>
  </sheetData>
  <mergeCells count="14">
    <mergeCell ref="A1:Q1"/>
    <mergeCell ref="E2:G2"/>
    <mergeCell ref="H2:J2"/>
    <mergeCell ref="K2:P2"/>
    <mergeCell ref="A13:P13"/>
    <mergeCell ref="A15:Q15"/>
    <mergeCell ref="A17:C17"/>
    <mergeCell ref="D17:F17"/>
    <mergeCell ref="L17:N17"/>
    <mergeCell ref="A2:A3"/>
    <mergeCell ref="B2:B3"/>
    <mergeCell ref="C2:C3"/>
    <mergeCell ref="D2:D3"/>
    <mergeCell ref="Q2:Q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9"/>
  <sheetViews>
    <sheetView workbookViewId="0">
      <selection activeCell="AB21" sqref="AB21"/>
    </sheetView>
  </sheetViews>
  <sheetFormatPr defaultColWidth="9" defaultRowHeight="13.5"/>
  <cols>
    <col min="1" max="1" width="3.875" style="1" customWidth="1"/>
    <col min="2" max="2" width="4.625" style="2" customWidth="1"/>
    <col min="3" max="3" width="23.75" style="1" customWidth="1"/>
    <col min="4" max="4" width="6.625" style="1" customWidth="1"/>
    <col min="5" max="5" width="3.875" style="1" hidden="1" customWidth="1"/>
    <col min="6" max="7" width="5.625" style="1" hidden="1" customWidth="1"/>
    <col min="8" max="8" width="4.375" style="1" hidden="1" customWidth="1"/>
    <col min="9" max="9" width="6.875" style="98" hidden="1" customWidth="1"/>
    <col min="10" max="10" width="7.125" style="3" hidden="1" customWidth="1"/>
    <col min="11" max="11" width="7.25" style="3" hidden="1" customWidth="1"/>
    <col min="12" max="12" width="10.375" style="99" hidden="1" customWidth="1"/>
    <col min="13" max="13" width="7.25" style="100" hidden="1" customWidth="1"/>
    <col min="14" max="14" width="9.25" style="99" hidden="1" customWidth="1"/>
    <col min="15" max="15" width="9.875" style="99" hidden="1" customWidth="1"/>
    <col min="16" max="16" width="7.625" style="100" hidden="1" customWidth="1"/>
    <col min="17" max="17" width="8.5" style="99" hidden="1" customWidth="1"/>
    <col min="18" max="18" width="10.375" style="4" hidden="1" customWidth="1"/>
    <col min="19" max="19" width="9.375" style="4" hidden="1" customWidth="1"/>
    <col min="20" max="20" width="9.5" style="35" customWidth="1"/>
    <col min="21" max="21" width="9.25" style="35" customWidth="1"/>
    <col min="22" max="22" width="9.75" style="35" customWidth="1"/>
    <col min="23" max="23" width="9" style="4"/>
    <col min="24" max="24" width="9" style="6"/>
    <col min="25" max="16384" width="9" style="30"/>
  </cols>
  <sheetData>
    <row r="1" ht="21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22.5" spans="1:24">
      <c r="A2" s="9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s="10"/>
      <c r="K2" s="10"/>
      <c r="L2" s="103" t="s">
        <v>10</v>
      </c>
      <c r="M2" s="103"/>
      <c r="N2" s="103"/>
      <c r="O2" s="104" t="s">
        <v>11</v>
      </c>
      <c r="P2" s="104"/>
      <c r="Q2" s="104"/>
      <c r="R2" s="146">
        <v>43139</v>
      </c>
      <c r="S2" s="146"/>
      <c r="T2" s="146"/>
      <c r="U2" s="146"/>
      <c r="V2" s="146"/>
      <c r="W2" s="146"/>
      <c r="X2" s="13" t="s">
        <v>31</v>
      </c>
    </row>
    <row r="3" ht="22.5" spans="1:24">
      <c r="A3" s="9"/>
      <c r="B3" s="9"/>
      <c r="C3" s="9"/>
      <c r="D3" s="9"/>
      <c r="E3" s="8"/>
      <c r="F3" s="8"/>
      <c r="G3" s="8"/>
      <c r="H3" s="8"/>
      <c r="I3" s="10" t="s">
        <v>15</v>
      </c>
      <c r="J3" s="10" t="s">
        <v>16</v>
      </c>
      <c r="K3" s="10" t="s">
        <v>17</v>
      </c>
      <c r="L3" s="103" t="s">
        <v>18</v>
      </c>
      <c r="M3" s="105" t="s">
        <v>20</v>
      </c>
      <c r="N3" s="103" t="s">
        <v>21</v>
      </c>
      <c r="O3" s="104" t="s">
        <v>18</v>
      </c>
      <c r="P3" s="104" t="s">
        <v>20</v>
      </c>
      <c r="Q3" s="104" t="s">
        <v>21</v>
      </c>
      <c r="R3" s="77" t="s">
        <v>18</v>
      </c>
      <c r="S3" s="78" t="s">
        <v>21</v>
      </c>
      <c r="T3" s="79" t="s">
        <v>157</v>
      </c>
      <c r="U3" s="79" t="s">
        <v>158</v>
      </c>
      <c r="V3" s="79" t="s">
        <v>30</v>
      </c>
      <c r="W3" s="11" t="s">
        <v>159</v>
      </c>
      <c r="X3" s="13"/>
    </row>
    <row r="4" spans="1:23">
      <c r="A4" s="44">
        <v>1</v>
      </c>
      <c r="B4" s="44">
        <v>357</v>
      </c>
      <c r="C4" s="45" t="s">
        <v>36</v>
      </c>
      <c r="D4" s="45" t="s">
        <v>37</v>
      </c>
      <c r="E4" s="45" t="s">
        <v>38</v>
      </c>
      <c r="F4" s="45"/>
      <c r="G4" s="45"/>
      <c r="H4" s="45">
        <v>5</v>
      </c>
      <c r="I4" s="135">
        <v>5</v>
      </c>
      <c r="J4" s="136">
        <v>15</v>
      </c>
      <c r="K4" s="136">
        <v>8</v>
      </c>
      <c r="L4" s="137">
        <v>10923.522</v>
      </c>
      <c r="M4" s="138">
        <v>0.187848104301891</v>
      </c>
      <c r="N4" s="137">
        <v>2051.9629</v>
      </c>
      <c r="O4" s="139">
        <v>13654.4025</v>
      </c>
      <c r="P4" s="140">
        <v>0.170508279289409</v>
      </c>
      <c r="Q4" s="139">
        <v>2328.188675</v>
      </c>
      <c r="R4" s="81">
        <v>19727.07</v>
      </c>
      <c r="S4" s="81">
        <v>4008.16</v>
      </c>
      <c r="T4" s="85">
        <f t="shared" ref="T4:T67" si="0">R4/L4</f>
        <v>1.8059257810805</v>
      </c>
      <c r="U4" s="85">
        <f t="shared" ref="U4:U67" si="1">R4/O4</f>
        <v>1.4447406248644</v>
      </c>
      <c r="V4" s="85">
        <f>S4/Q4</f>
        <v>1.72157868605731</v>
      </c>
      <c r="W4" s="147">
        <v>0</v>
      </c>
    </row>
    <row r="5" spans="1:23">
      <c r="A5" s="14">
        <v>2</v>
      </c>
      <c r="B5" s="14">
        <v>747</v>
      </c>
      <c r="C5" s="15" t="s">
        <v>65</v>
      </c>
      <c r="D5" s="15" t="s">
        <v>62</v>
      </c>
      <c r="E5" s="15" t="s">
        <v>66</v>
      </c>
      <c r="F5" s="15" t="s">
        <v>41</v>
      </c>
      <c r="G5" s="15"/>
      <c r="H5" s="15">
        <v>4</v>
      </c>
      <c r="I5" s="106">
        <v>4</v>
      </c>
      <c r="J5" s="16">
        <v>12</v>
      </c>
      <c r="K5" s="16">
        <v>3</v>
      </c>
      <c r="L5" s="107">
        <v>10507.745</v>
      </c>
      <c r="M5" s="108">
        <v>0.202170494240201</v>
      </c>
      <c r="N5" s="107">
        <v>2124.356</v>
      </c>
      <c r="O5" s="109">
        <v>13134.68125</v>
      </c>
      <c r="P5" s="110">
        <v>0.183508602464182</v>
      </c>
      <c r="Q5" s="109">
        <v>2410.327</v>
      </c>
      <c r="R5" s="20">
        <v>17719.75</v>
      </c>
      <c r="S5" s="20">
        <v>3847.76</v>
      </c>
      <c r="T5" s="83">
        <f t="shared" si="0"/>
        <v>1.68635135321613</v>
      </c>
      <c r="U5" s="83">
        <f t="shared" si="1"/>
        <v>1.3490810825729</v>
      </c>
      <c r="V5" s="83">
        <f t="shared" ref="V5:V36" si="2">S5/Q5</f>
        <v>1.5963643107346</v>
      </c>
      <c r="W5" s="17">
        <v>0</v>
      </c>
    </row>
    <row r="6" spans="1:25">
      <c r="A6" s="40">
        <v>3</v>
      </c>
      <c r="B6" s="40">
        <v>54</v>
      </c>
      <c r="C6" s="41" t="s">
        <v>47</v>
      </c>
      <c r="D6" s="41" t="s">
        <v>48</v>
      </c>
      <c r="E6" s="41" t="s">
        <v>38</v>
      </c>
      <c r="F6" s="41" t="s">
        <v>41</v>
      </c>
      <c r="G6" s="41"/>
      <c r="H6" s="41">
        <v>4</v>
      </c>
      <c r="I6" s="141">
        <v>6</v>
      </c>
      <c r="J6" s="142">
        <v>12</v>
      </c>
      <c r="K6" s="142">
        <v>8</v>
      </c>
      <c r="L6" s="143">
        <v>11854.1742</v>
      </c>
      <c r="M6" s="144">
        <v>0.220358386499837</v>
      </c>
      <c r="N6" s="143">
        <v>2612.1667</v>
      </c>
      <c r="O6" s="143">
        <v>14817.71775</v>
      </c>
      <c r="P6" s="145">
        <v>0.200017612361391</v>
      </c>
      <c r="Q6" s="143">
        <v>2963.804525</v>
      </c>
      <c r="R6" s="20">
        <v>18726.37</v>
      </c>
      <c r="S6" s="20">
        <v>3630.31</v>
      </c>
      <c r="T6" s="82">
        <f t="shared" si="0"/>
        <v>1.57972792402528</v>
      </c>
      <c r="U6" s="82">
        <f t="shared" si="1"/>
        <v>1.26378233922022</v>
      </c>
      <c r="V6" s="82">
        <f t="shared" si="2"/>
        <v>1.22488172528855</v>
      </c>
      <c r="W6" s="20">
        <v>8</v>
      </c>
      <c r="X6" s="21" t="s">
        <v>165</v>
      </c>
      <c r="Y6" s="30" t="s">
        <v>166</v>
      </c>
    </row>
    <row r="7" spans="1:23">
      <c r="A7" s="14">
        <v>4</v>
      </c>
      <c r="B7" s="14">
        <v>343</v>
      </c>
      <c r="C7" s="15" t="s">
        <v>44</v>
      </c>
      <c r="D7" s="15" t="s">
        <v>37</v>
      </c>
      <c r="E7" s="15" t="s">
        <v>45</v>
      </c>
      <c r="F7" s="15" t="s">
        <v>41</v>
      </c>
      <c r="G7" s="15" t="s">
        <v>42</v>
      </c>
      <c r="H7" s="15">
        <v>8</v>
      </c>
      <c r="I7" s="106">
        <v>10</v>
      </c>
      <c r="J7" s="16">
        <v>24</v>
      </c>
      <c r="K7" s="16">
        <v>10</v>
      </c>
      <c r="L7" s="107">
        <v>31539.3605</v>
      </c>
      <c r="M7" s="108">
        <v>0.166495484586633</v>
      </c>
      <c r="N7" s="107">
        <v>5251.16111</v>
      </c>
      <c r="O7" s="109">
        <v>39424.200625</v>
      </c>
      <c r="P7" s="110">
        <v>0.15112667062479</v>
      </c>
      <c r="Q7" s="109">
        <v>5958.0481825</v>
      </c>
      <c r="R7" s="20">
        <v>38379.35</v>
      </c>
      <c r="S7" s="20">
        <v>7581.39</v>
      </c>
      <c r="T7" s="83">
        <f t="shared" si="0"/>
        <v>1.2168715342215</v>
      </c>
      <c r="U7" s="83">
        <f t="shared" si="1"/>
        <v>0.973497227377201</v>
      </c>
      <c r="V7" s="83">
        <f t="shared" si="2"/>
        <v>1.27246201570979</v>
      </c>
      <c r="W7" s="17">
        <v>0</v>
      </c>
    </row>
    <row r="8" spans="1:23">
      <c r="A8" s="14">
        <v>5</v>
      </c>
      <c r="B8" s="14">
        <v>750</v>
      </c>
      <c r="C8" s="15" t="s">
        <v>39</v>
      </c>
      <c r="D8" s="15" t="s">
        <v>40</v>
      </c>
      <c r="E8" s="15" t="s">
        <v>38</v>
      </c>
      <c r="F8" s="15" t="s">
        <v>41</v>
      </c>
      <c r="G8" s="15" t="s">
        <v>42</v>
      </c>
      <c r="H8" s="15">
        <v>5</v>
      </c>
      <c r="I8" s="106">
        <v>8</v>
      </c>
      <c r="J8" s="16">
        <v>15</v>
      </c>
      <c r="K8" s="16">
        <v>8</v>
      </c>
      <c r="L8" s="107">
        <v>16585.92</v>
      </c>
      <c r="M8" s="108">
        <v>0.241083270629546</v>
      </c>
      <c r="N8" s="107">
        <v>3998.58784</v>
      </c>
      <c r="O8" s="109">
        <v>20732.4</v>
      </c>
      <c r="P8" s="110">
        <v>0.218829430263742</v>
      </c>
      <c r="Q8" s="109">
        <v>4536.85928</v>
      </c>
      <c r="R8" s="20">
        <v>20002.37</v>
      </c>
      <c r="S8" s="20">
        <v>5459.93</v>
      </c>
      <c r="T8" s="83">
        <f t="shared" si="0"/>
        <v>1.20598495591441</v>
      </c>
      <c r="U8" s="83">
        <f t="shared" si="1"/>
        <v>0.964787964731531</v>
      </c>
      <c r="V8" s="83">
        <f t="shared" si="2"/>
        <v>1.20346029335078</v>
      </c>
      <c r="W8" s="17">
        <v>0</v>
      </c>
    </row>
    <row r="9" spans="1:23">
      <c r="A9" s="14">
        <v>6</v>
      </c>
      <c r="B9" s="14">
        <v>379</v>
      </c>
      <c r="C9" s="15" t="s">
        <v>73</v>
      </c>
      <c r="D9" s="15" t="s">
        <v>37</v>
      </c>
      <c r="E9" s="15" t="s">
        <v>38</v>
      </c>
      <c r="F9" s="15"/>
      <c r="G9" s="15" t="s">
        <v>42</v>
      </c>
      <c r="H9" s="15">
        <v>4</v>
      </c>
      <c r="I9" s="106">
        <v>8</v>
      </c>
      <c r="J9" s="16">
        <v>12</v>
      </c>
      <c r="K9" s="16">
        <v>8</v>
      </c>
      <c r="L9" s="107">
        <v>12417.74</v>
      </c>
      <c r="M9" s="108">
        <v>0.157217029829905</v>
      </c>
      <c r="N9" s="107">
        <v>1952.2802</v>
      </c>
      <c r="O9" s="109">
        <v>15522.175</v>
      </c>
      <c r="P9" s="110">
        <v>0.142704688614836</v>
      </c>
      <c r="Q9" s="109">
        <v>2215.08715</v>
      </c>
      <c r="R9" s="20">
        <v>14174.94</v>
      </c>
      <c r="S9" s="20">
        <v>3146.07</v>
      </c>
      <c r="T9" s="83">
        <f t="shared" si="0"/>
        <v>1.14150723078435</v>
      </c>
      <c r="U9" s="83">
        <f t="shared" si="1"/>
        <v>0.913205784627477</v>
      </c>
      <c r="V9" s="83">
        <f t="shared" si="2"/>
        <v>1.42029174788902</v>
      </c>
      <c r="W9" s="17">
        <v>3</v>
      </c>
    </row>
    <row r="10" spans="1:23">
      <c r="A10" s="14">
        <v>7</v>
      </c>
      <c r="B10" s="14">
        <v>737</v>
      </c>
      <c r="C10" s="15" t="s">
        <v>86</v>
      </c>
      <c r="D10" s="15" t="s">
        <v>40</v>
      </c>
      <c r="E10" s="15" t="s">
        <v>38</v>
      </c>
      <c r="F10" s="15"/>
      <c r="G10" s="15"/>
      <c r="H10" s="15">
        <v>4</v>
      </c>
      <c r="I10" s="106">
        <v>5</v>
      </c>
      <c r="J10" s="16">
        <v>12</v>
      </c>
      <c r="K10" s="16">
        <v>8</v>
      </c>
      <c r="L10" s="107">
        <v>11157.626</v>
      </c>
      <c r="M10" s="108">
        <v>0.216046200150462</v>
      </c>
      <c r="N10" s="107">
        <v>2410.5627</v>
      </c>
      <c r="O10" s="109">
        <v>13947.0325</v>
      </c>
      <c r="P10" s="110">
        <v>0.196103473982727</v>
      </c>
      <c r="Q10" s="109">
        <v>2735.061525</v>
      </c>
      <c r="R10" s="20">
        <v>12573.66</v>
      </c>
      <c r="S10" s="20">
        <v>2299.54</v>
      </c>
      <c r="T10" s="83">
        <f t="shared" si="0"/>
        <v>1.12691176420504</v>
      </c>
      <c r="U10" s="83">
        <f t="shared" si="1"/>
        <v>0.90152941136403</v>
      </c>
      <c r="V10" s="83">
        <f t="shared" si="2"/>
        <v>0.84076353638882</v>
      </c>
      <c r="W10" s="17">
        <v>3</v>
      </c>
    </row>
    <row r="11" spans="1:23">
      <c r="A11" s="14">
        <v>8</v>
      </c>
      <c r="B11" s="14">
        <v>754</v>
      </c>
      <c r="C11" s="15" t="s">
        <v>83</v>
      </c>
      <c r="D11" s="15" t="s">
        <v>48</v>
      </c>
      <c r="E11" s="15" t="s">
        <v>66</v>
      </c>
      <c r="F11" s="15"/>
      <c r="G11" s="15"/>
      <c r="H11" s="15">
        <v>3</v>
      </c>
      <c r="I11" s="106">
        <v>4</v>
      </c>
      <c r="J11" s="16">
        <v>9</v>
      </c>
      <c r="K11" s="16">
        <v>3</v>
      </c>
      <c r="L11" s="107">
        <v>7790.758</v>
      </c>
      <c r="M11" s="108">
        <v>0.221519138445835</v>
      </c>
      <c r="N11" s="107">
        <v>1725.802</v>
      </c>
      <c r="O11" s="109">
        <v>9738.4475</v>
      </c>
      <c r="P11" s="110">
        <v>0.201071217973912</v>
      </c>
      <c r="Q11" s="109">
        <v>1958.1215</v>
      </c>
      <c r="R11" s="20">
        <v>8529.47</v>
      </c>
      <c r="S11" s="20">
        <v>2042.56</v>
      </c>
      <c r="T11" s="83">
        <f t="shared" si="0"/>
        <v>1.09481901504321</v>
      </c>
      <c r="U11" s="83">
        <f t="shared" si="1"/>
        <v>0.875855212034567</v>
      </c>
      <c r="V11" s="83">
        <f t="shared" si="2"/>
        <v>1.04312219645206</v>
      </c>
      <c r="W11" s="17">
        <v>0</v>
      </c>
    </row>
    <row r="12" spans="1:23">
      <c r="A12" s="14">
        <v>9</v>
      </c>
      <c r="B12" s="14">
        <v>337</v>
      </c>
      <c r="C12" s="15" t="s">
        <v>61</v>
      </c>
      <c r="D12" s="15" t="s">
        <v>62</v>
      </c>
      <c r="E12" s="15" t="s">
        <v>45</v>
      </c>
      <c r="F12" s="15"/>
      <c r="G12" s="15"/>
      <c r="H12" s="15">
        <v>7</v>
      </c>
      <c r="I12" s="106">
        <v>6</v>
      </c>
      <c r="J12" s="16">
        <v>21</v>
      </c>
      <c r="K12" s="16">
        <v>10</v>
      </c>
      <c r="L12" s="107">
        <v>32317.7673</v>
      </c>
      <c r="M12" s="108">
        <v>0.192339444037027</v>
      </c>
      <c r="N12" s="107">
        <v>6215.981395</v>
      </c>
      <c r="O12" s="109">
        <v>38781.32076</v>
      </c>
      <c r="P12" s="110">
        <v>0.174585033818224</v>
      </c>
      <c r="Q12" s="109">
        <v>6770.6381964</v>
      </c>
      <c r="R12" s="20">
        <v>33865.95</v>
      </c>
      <c r="S12" s="20">
        <v>8216.41</v>
      </c>
      <c r="T12" s="83">
        <f t="shared" si="0"/>
        <v>1.04790500177901</v>
      </c>
      <c r="U12" s="83">
        <f t="shared" si="1"/>
        <v>0.873254168149171</v>
      </c>
      <c r="V12" s="83">
        <f t="shared" si="2"/>
        <v>1.21353552821191</v>
      </c>
      <c r="W12" s="17">
        <v>2</v>
      </c>
    </row>
    <row r="13" spans="1:23">
      <c r="A13" s="14">
        <v>10</v>
      </c>
      <c r="B13" s="14">
        <v>365</v>
      </c>
      <c r="C13" s="15" t="s">
        <v>59</v>
      </c>
      <c r="D13" s="15" t="s">
        <v>37</v>
      </c>
      <c r="E13" s="15" t="s">
        <v>45</v>
      </c>
      <c r="F13" s="15" t="s">
        <v>41</v>
      </c>
      <c r="G13" s="15" t="s">
        <v>42</v>
      </c>
      <c r="H13" s="15">
        <v>4</v>
      </c>
      <c r="I13" s="106">
        <v>6</v>
      </c>
      <c r="J13" s="16">
        <v>12</v>
      </c>
      <c r="K13" s="16">
        <v>10</v>
      </c>
      <c r="L13" s="107">
        <v>15586.342</v>
      </c>
      <c r="M13" s="108">
        <v>0.196231469834295</v>
      </c>
      <c r="N13" s="107">
        <v>3058.5308</v>
      </c>
      <c r="O13" s="109">
        <v>19482.9275</v>
      </c>
      <c r="P13" s="110">
        <v>0.178117795695744</v>
      </c>
      <c r="Q13" s="109">
        <v>3470.2561</v>
      </c>
      <c r="R13" s="20">
        <v>16454.47</v>
      </c>
      <c r="S13" s="20">
        <v>5435.18</v>
      </c>
      <c r="T13" s="83">
        <f t="shared" si="0"/>
        <v>1.055697995078</v>
      </c>
      <c r="U13" s="83">
        <f t="shared" si="1"/>
        <v>0.844558396062399</v>
      </c>
      <c r="V13" s="83">
        <f t="shared" si="2"/>
        <v>1.56621870068898</v>
      </c>
      <c r="W13" s="17">
        <v>0</v>
      </c>
    </row>
    <row r="14" spans="1:23">
      <c r="A14" s="14">
        <v>11</v>
      </c>
      <c r="B14" s="14">
        <v>587</v>
      </c>
      <c r="C14" s="15" t="s">
        <v>56</v>
      </c>
      <c r="D14" s="15" t="s">
        <v>48</v>
      </c>
      <c r="E14" s="15" t="s">
        <v>38</v>
      </c>
      <c r="F14" s="15"/>
      <c r="G14" s="15" t="s">
        <v>42</v>
      </c>
      <c r="H14" s="15">
        <v>3</v>
      </c>
      <c r="I14" s="106">
        <v>5</v>
      </c>
      <c r="J14" s="16">
        <v>9</v>
      </c>
      <c r="K14" s="16">
        <v>8</v>
      </c>
      <c r="L14" s="107">
        <v>10839.8356</v>
      </c>
      <c r="M14" s="108">
        <v>0.202435172540809</v>
      </c>
      <c r="N14" s="107">
        <v>2194.36399</v>
      </c>
      <c r="O14" s="109">
        <v>13549.7945</v>
      </c>
      <c r="P14" s="110">
        <v>0.183748848921657</v>
      </c>
      <c r="Q14" s="109">
        <v>2489.7591425</v>
      </c>
      <c r="R14" s="20">
        <v>11401.73</v>
      </c>
      <c r="S14" s="20">
        <v>2164.26</v>
      </c>
      <c r="T14" s="83">
        <f t="shared" si="0"/>
        <v>1.05183606290118</v>
      </c>
      <c r="U14" s="83">
        <f t="shared" si="1"/>
        <v>0.84146885032094</v>
      </c>
      <c r="V14" s="83">
        <f t="shared" si="2"/>
        <v>0.869264806806508</v>
      </c>
      <c r="W14" s="17">
        <v>0</v>
      </c>
    </row>
    <row r="15" spans="1:23">
      <c r="A15" s="14">
        <v>12</v>
      </c>
      <c r="B15" s="14">
        <v>541</v>
      </c>
      <c r="C15" s="15" t="s">
        <v>74</v>
      </c>
      <c r="D15" s="15" t="s">
        <v>40</v>
      </c>
      <c r="E15" s="15" t="s">
        <v>45</v>
      </c>
      <c r="F15" s="15"/>
      <c r="G15" s="15"/>
      <c r="H15" s="15">
        <v>4</v>
      </c>
      <c r="I15" s="106">
        <v>6</v>
      </c>
      <c r="J15" s="16">
        <v>12</v>
      </c>
      <c r="K15" s="16">
        <v>10</v>
      </c>
      <c r="L15" s="107">
        <v>17080.0512</v>
      </c>
      <c r="M15" s="108">
        <v>0.186765599391178</v>
      </c>
      <c r="N15" s="107">
        <v>3189.966</v>
      </c>
      <c r="O15" s="109">
        <v>21350.064</v>
      </c>
      <c r="P15" s="110">
        <v>0.169525697908915</v>
      </c>
      <c r="Q15" s="109">
        <v>3619.3845</v>
      </c>
      <c r="R15" s="20">
        <v>17708.19</v>
      </c>
      <c r="S15" s="20">
        <v>3617.68</v>
      </c>
      <c r="T15" s="83">
        <f t="shared" si="0"/>
        <v>1.03677616610423</v>
      </c>
      <c r="U15" s="83">
        <f t="shared" si="1"/>
        <v>0.829420932883386</v>
      </c>
      <c r="V15" s="83">
        <f t="shared" si="2"/>
        <v>0.999529063574207</v>
      </c>
      <c r="W15" s="17">
        <v>2</v>
      </c>
    </row>
    <row r="16" spans="1:23">
      <c r="A16" s="14">
        <v>13</v>
      </c>
      <c r="B16" s="14">
        <v>311</v>
      </c>
      <c r="C16" s="15" t="s">
        <v>75</v>
      </c>
      <c r="D16" s="15" t="s">
        <v>37</v>
      </c>
      <c r="E16" s="15" t="s">
        <v>45</v>
      </c>
      <c r="F16" s="15"/>
      <c r="G16" s="15"/>
      <c r="H16" s="15">
        <v>2</v>
      </c>
      <c r="I16" s="106">
        <v>3</v>
      </c>
      <c r="J16" s="16">
        <v>6</v>
      </c>
      <c r="K16" s="16">
        <v>5</v>
      </c>
      <c r="L16" s="107">
        <v>10111.1946</v>
      </c>
      <c r="M16" s="108">
        <v>0.151106759432758</v>
      </c>
      <c r="N16" s="107">
        <v>1527.86985</v>
      </c>
      <c r="O16" s="109">
        <v>12638.99325</v>
      </c>
      <c r="P16" s="110">
        <v>0.137158443177426</v>
      </c>
      <c r="Q16" s="109">
        <v>1733.5446375</v>
      </c>
      <c r="R16" s="20">
        <v>10218.6</v>
      </c>
      <c r="S16" s="20">
        <v>2708.62</v>
      </c>
      <c r="T16" s="83">
        <f t="shared" si="0"/>
        <v>1.01062242437704</v>
      </c>
      <c r="U16" s="83">
        <f t="shared" si="1"/>
        <v>0.808497939501629</v>
      </c>
      <c r="V16" s="83">
        <f t="shared" si="2"/>
        <v>1.56247490915849</v>
      </c>
      <c r="W16" s="17">
        <v>0</v>
      </c>
    </row>
    <row r="17" spans="1:23">
      <c r="A17" s="14">
        <v>14</v>
      </c>
      <c r="B17" s="14">
        <v>707</v>
      </c>
      <c r="C17" s="15" t="s">
        <v>53</v>
      </c>
      <c r="D17" s="15" t="s">
        <v>40</v>
      </c>
      <c r="E17" s="15" t="s">
        <v>45</v>
      </c>
      <c r="F17" s="15" t="s">
        <v>41</v>
      </c>
      <c r="G17" s="15" t="s">
        <v>42</v>
      </c>
      <c r="H17" s="15">
        <v>5</v>
      </c>
      <c r="I17" s="106">
        <v>6</v>
      </c>
      <c r="J17" s="16">
        <v>15</v>
      </c>
      <c r="K17" s="16">
        <v>10</v>
      </c>
      <c r="L17" s="107">
        <v>17633.784</v>
      </c>
      <c r="M17" s="108">
        <v>0.202469407587163</v>
      </c>
      <c r="N17" s="107">
        <v>3570.3018</v>
      </c>
      <c r="O17" s="109">
        <v>22042.23</v>
      </c>
      <c r="P17" s="110">
        <v>0.183779923809887</v>
      </c>
      <c r="Q17" s="109">
        <v>4050.91935</v>
      </c>
      <c r="R17" s="20">
        <v>17676.01</v>
      </c>
      <c r="S17" s="20">
        <v>4137.35</v>
      </c>
      <c r="T17" s="83">
        <f t="shared" si="0"/>
        <v>1.00239460798658</v>
      </c>
      <c r="U17" s="83">
        <f t="shared" si="1"/>
        <v>0.801915686389263</v>
      </c>
      <c r="V17" s="83">
        <f t="shared" si="2"/>
        <v>1.02133605794941</v>
      </c>
      <c r="W17" s="17">
        <v>2</v>
      </c>
    </row>
    <row r="18" spans="1:23">
      <c r="A18" s="14">
        <v>15</v>
      </c>
      <c r="B18" s="14">
        <v>387</v>
      </c>
      <c r="C18" s="15" t="s">
        <v>64</v>
      </c>
      <c r="D18" s="15" t="s">
        <v>40</v>
      </c>
      <c r="E18" s="15" t="s">
        <v>45</v>
      </c>
      <c r="F18" s="15"/>
      <c r="G18" s="15" t="s">
        <v>42</v>
      </c>
      <c r="H18" s="15">
        <v>4</v>
      </c>
      <c r="I18" s="106">
        <v>6</v>
      </c>
      <c r="J18" s="16">
        <v>12</v>
      </c>
      <c r="K18" s="16">
        <v>10</v>
      </c>
      <c r="L18" s="107">
        <v>17419.8438</v>
      </c>
      <c r="M18" s="108">
        <v>0.191910534237971</v>
      </c>
      <c r="N18" s="107">
        <v>3343.05153</v>
      </c>
      <c r="O18" s="109">
        <v>21774.80475</v>
      </c>
      <c r="P18" s="110">
        <v>0.174195715692927</v>
      </c>
      <c r="Q18" s="109">
        <v>3793.0776975</v>
      </c>
      <c r="R18" s="20">
        <v>17248.42</v>
      </c>
      <c r="S18" s="20">
        <v>3768.81</v>
      </c>
      <c r="T18" s="83">
        <f t="shared" si="0"/>
        <v>0.990159280303076</v>
      </c>
      <c r="U18" s="83">
        <f t="shared" si="1"/>
        <v>0.792127424242461</v>
      </c>
      <c r="V18" s="83">
        <f t="shared" si="2"/>
        <v>0.993602109043009</v>
      </c>
      <c r="W18" s="17">
        <v>2</v>
      </c>
    </row>
    <row r="19" spans="1:23">
      <c r="A19" s="14">
        <v>16</v>
      </c>
      <c r="B19" s="14">
        <v>712</v>
      </c>
      <c r="C19" s="15" t="s">
        <v>67</v>
      </c>
      <c r="D19" s="15" t="s">
        <v>40</v>
      </c>
      <c r="E19" s="15" t="s">
        <v>45</v>
      </c>
      <c r="F19" s="15" t="s">
        <v>41</v>
      </c>
      <c r="G19" s="15" t="s">
        <v>42</v>
      </c>
      <c r="H19" s="15">
        <v>5</v>
      </c>
      <c r="I19" s="106">
        <v>10</v>
      </c>
      <c r="J19" s="16">
        <v>15</v>
      </c>
      <c r="K19" s="16">
        <v>10</v>
      </c>
      <c r="L19" s="107">
        <v>19434.488</v>
      </c>
      <c r="M19" s="108">
        <v>0.218042506702518</v>
      </c>
      <c r="N19" s="107">
        <v>4237.54448</v>
      </c>
      <c r="O19" s="109">
        <v>24293.11</v>
      </c>
      <c r="P19" s="110">
        <v>0.197915506083824</v>
      </c>
      <c r="Q19" s="109">
        <v>4807.98316</v>
      </c>
      <c r="R19" s="20">
        <v>19007.97</v>
      </c>
      <c r="S19" s="20">
        <v>5230.52</v>
      </c>
      <c r="T19" s="83">
        <f t="shared" si="0"/>
        <v>0.978053550986267</v>
      </c>
      <c r="U19" s="83">
        <f t="shared" si="1"/>
        <v>0.782442840789014</v>
      </c>
      <c r="V19" s="83">
        <f t="shared" si="2"/>
        <v>1.0878823460771</v>
      </c>
      <c r="W19" s="17">
        <v>0</v>
      </c>
    </row>
    <row r="20" spans="1:23">
      <c r="A20" s="14">
        <v>17</v>
      </c>
      <c r="B20" s="14">
        <v>341</v>
      </c>
      <c r="C20" s="15" t="s">
        <v>80</v>
      </c>
      <c r="D20" s="15" t="s">
        <v>55</v>
      </c>
      <c r="E20" s="15" t="s">
        <v>45</v>
      </c>
      <c r="F20" s="15" t="s">
        <v>41</v>
      </c>
      <c r="G20" s="15" t="s">
        <v>42</v>
      </c>
      <c r="H20" s="15">
        <v>9</v>
      </c>
      <c r="I20" s="106">
        <v>10</v>
      </c>
      <c r="J20" s="16">
        <v>27</v>
      </c>
      <c r="K20" s="16">
        <v>10</v>
      </c>
      <c r="L20" s="107">
        <v>29500.083</v>
      </c>
      <c r="M20" s="108">
        <v>0.202325492609631</v>
      </c>
      <c r="N20" s="107">
        <v>5968.618825</v>
      </c>
      <c r="O20" s="109">
        <v>36875.10375</v>
      </c>
      <c r="P20" s="110">
        <v>0.183649293291819</v>
      </c>
      <c r="Q20" s="109">
        <v>6772.08674375</v>
      </c>
      <c r="R20" s="20">
        <v>28321.75</v>
      </c>
      <c r="S20" s="20">
        <v>7622.35</v>
      </c>
      <c r="T20" s="83">
        <f t="shared" si="0"/>
        <v>0.960056620857643</v>
      </c>
      <c r="U20" s="83">
        <f t="shared" si="1"/>
        <v>0.768045296686114</v>
      </c>
      <c r="V20" s="83">
        <f t="shared" si="2"/>
        <v>1.12555410000244</v>
      </c>
      <c r="W20" s="17">
        <v>2</v>
      </c>
    </row>
    <row r="21" spans="1:23">
      <c r="A21" s="14">
        <v>18</v>
      </c>
      <c r="B21" s="14">
        <v>598</v>
      </c>
      <c r="C21" s="15" t="s">
        <v>51</v>
      </c>
      <c r="D21" s="15" t="s">
        <v>40</v>
      </c>
      <c r="E21" s="15" t="s">
        <v>38</v>
      </c>
      <c r="F21" s="15"/>
      <c r="G21" s="15"/>
      <c r="H21" s="15">
        <v>4</v>
      </c>
      <c r="I21" s="106">
        <v>6</v>
      </c>
      <c r="J21" s="16">
        <v>12</v>
      </c>
      <c r="K21" s="16">
        <v>8</v>
      </c>
      <c r="L21" s="107">
        <v>11734.734</v>
      </c>
      <c r="M21" s="108">
        <v>0.233525063286479</v>
      </c>
      <c r="N21" s="107">
        <v>2740.3545</v>
      </c>
      <c r="O21" s="109">
        <v>14668.4175</v>
      </c>
      <c r="P21" s="110">
        <v>0.211968903598497</v>
      </c>
      <c r="Q21" s="109">
        <v>3109.248375</v>
      </c>
      <c r="R21" s="20">
        <v>11207.03</v>
      </c>
      <c r="S21" s="20">
        <v>2840.97</v>
      </c>
      <c r="T21" s="83">
        <f t="shared" si="0"/>
        <v>0.95503059549539</v>
      </c>
      <c r="U21" s="83">
        <f t="shared" si="1"/>
        <v>0.764024476396312</v>
      </c>
      <c r="V21" s="83">
        <f t="shared" si="2"/>
        <v>0.913716003791431</v>
      </c>
      <c r="W21" s="17">
        <v>0</v>
      </c>
    </row>
    <row r="22" spans="1:23">
      <c r="A22" s="14">
        <v>19</v>
      </c>
      <c r="B22" s="14">
        <v>373</v>
      </c>
      <c r="C22" s="15" t="s">
        <v>63</v>
      </c>
      <c r="D22" s="15" t="s">
        <v>62</v>
      </c>
      <c r="E22" s="15" t="s">
        <v>38</v>
      </c>
      <c r="F22" s="15"/>
      <c r="G22" s="15" t="s">
        <v>42</v>
      </c>
      <c r="H22" s="15">
        <v>4</v>
      </c>
      <c r="I22" s="106">
        <v>8</v>
      </c>
      <c r="J22" s="16">
        <v>12</v>
      </c>
      <c r="K22" s="16">
        <v>8</v>
      </c>
      <c r="L22" s="107">
        <v>12815.804</v>
      </c>
      <c r="M22" s="108">
        <v>0.219740947583156</v>
      </c>
      <c r="N22" s="107">
        <v>2816.156915</v>
      </c>
      <c r="O22" s="109">
        <v>16019.755</v>
      </c>
      <c r="P22" s="110">
        <v>0.199457167806249</v>
      </c>
      <c r="Q22" s="109">
        <v>3195.25496125</v>
      </c>
      <c r="R22" s="20">
        <v>12224.96</v>
      </c>
      <c r="S22" s="20">
        <v>4120.37</v>
      </c>
      <c r="T22" s="83">
        <f t="shared" si="0"/>
        <v>0.953897235007651</v>
      </c>
      <c r="U22" s="83">
        <f t="shared" si="1"/>
        <v>0.763117788006121</v>
      </c>
      <c r="V22" s="83">
        <f t="shared" si="2"/>
        <v>1.28952776850962</v>
      </c>
      <c r="W22" s="17">
        <v>2</v>
      </c>
    </row>
    <row r="23" spans="1:23">
      <c r="A23" s="14">
        <v>20</v>
      </c>
      <c r="B23" s="14">
        <v>307</v>
      </c>
      <c r="C23" s="15" t="s">
        <v>87</v>
      </c>
      <c r="D23" s="15" t="s">
        <v>88</v>
      </c>
      <c r="E23" s="15" t="s">
        <v>89</v>
      </c>
      <c r="F23" s="15" t="s">
        <v>41</v>
      </c>
      <c r="G23" s="15" t="s">
        <v>42</v>
      </c>
      <c r="H23" s="15">
        <v>27</v>
      </c>
      <c r="I23" s="106">
        <v>30</v>
      </c>
      <c r="J23" s="16">
        <v>66</v>
      </c>
      <c r="K23" s="16">
        <v>30</v>
      </c>
      <c r="L23" s="107">
        <v>119329.666</v>
      </c>
      <c r="M23" s="108">
        <v>0.188637336837933</v>
      </c>
      <c r="N23" s="107">
        <v>22510.0304</v>
      </c>
      <c r="O23" s="109">
        <v>149162.0825</v>
      </c>
      <c r="P23" s="110">
        <v>0.171224659591354</v>
      </c>
      <c r="Q23" s="109">
        <v>25540.2268</v>
      </c>
      <c r="R23" s="20">
        <v>111040.14</v>
      </c>
      <c r="S23" s="20">
        <v>21225.05</v>
      </c>
      <c r="T23" s="83">
        <f t="shared" si="0"/>
        <v>0.930532563461629</v>
      </c>
      <c r="U23" s="83">
        <f t="shared" si="1"/>
        <v>0.744426050769303</v>
      </c>
      <c r="V23" s="83">
        <f t="shared" si="2"/>
        <v>0.83104391226471</v>
      </c>
      <c r="W23" s="17">
        <v>16</v>
      </c>
    </row>
    <row r="24" spans="1:23">
      <c r="A24" s="14">
        <v>21</v>
      </c>
      <c r="B24" s="14">
        <v>742</v>
      </c>
      <c r="C24" s="15" t="s">
        <v>107</v>
      </c>
      <c r="D24" s="15" t="s">
        <v>62</v>
      </c>
      <c r="E24" s="15" t="s">
        <v>45</v>
      </c>
      <c r="F24" s="15"/>
      <c r="G24" s="15"/>
      <c r="H24" s="15">
        <v>6</v>
      </c>
      <c r="I24" s="106">
        <v>5</v>
      </c>
      <c r="J24" s="16">
        <v>18</v>
      </c>
      <c r="K24" s="16">
        <v>8</v>
      </c>
      <c r="L24" s="107">
        <v>16457.8133</v>
      </c>
      <c r="M24" s="108">
        <v>0.188912569569616</v>
      </c>
      <c r="N24" s="107">
        <v>3109.0878</v>
      </c>
      <c r="O24" s="109">
        <v>20572.266625</v>
      </c>
      <c r="P24" s="110">
        <v>0.171474486224728</v>
      </c>
      <c r="Q24" s="109">
        <v>3527.61885</v>
      </c>
      <c r="R24" s="20">
        <v>15162.07</v>
      </c>
      <c r="S24" s="20">
        <v>5259.84</v>
      </c>
      <c r="T24" s="83">
        <f t="shared" si="0"/>
        <v>0.921268805497994</v>
      </c>
      <c r="U24" s="83">
        <f t="shared" si="1"/>
        <v>0.737015044398395</v>
      </c>
      <c r="V24" s="83">
        <f t="shared" si="2"/>
        <v>1.49104543990063</v>
      </c>
      <c r="W24" s="17">
        <v>0</v>
      </c>
    </row>
    <row r="25" spans="1:23">
      <c r="A25" s="14">
        <v>22</v>
      </c>
      <c r="B25" s="14">
        <v>308</v>
      </c>
      <c r="C25" s="15" t="s">
        <v>76</v>
      </c>
      <c r="D25" s="15" t="s">
        <v>62</v>
      </c>
      <c r="E25" s="15" t="s">
        <v>45</v>
      </c>
      <c r="F25" s="15"/>
      <c r="G25" s="15"/>
      <c r="H25" s="15">
        <v>6</v>
      </c>
      <c r="I25" s="106">
        <v>5</v>
      </c>
      <c r="J25" s="16">
        <v>18</v>
      </c>
      <c r="K25" s="16">
        <v>10</v>
      </c>
      <c r="L25" s="107">
        <v>14107.0788</v>
      </c>
      <c r="M25" s="108">
        <v>0.232406300870737</v>
      </c>
      <c r="N25" s="107">
        <v>3278.574</v>
      </c>
      <c r="O25" s="109">
        <v>17633.8485</v>
      </c>
      <c r="P25" s="110">
        <v>0.210953411559592</v>
      </c>
      <c r="Q25" s="109">
        <v>3719.9205</v>
      </c>
      <c r="R25" s="20">
        <v>12805.44</v>
      </c>
      <c r="S25" s="20">
        <v>4344.04</v>
      </c>
      <c r="T25" s="83">
        <f t="shared" si="0"/>
        <v>0.907731514195554</v>
      </c>
      <c r="U25" s="83">
        <f t="shared" si="1"/>
        <v>0.726185211356443</v>
      </c>
      <c r="V25" s="83">
        <f t="shared" si="2"/>
        <v>1.16777764471042</v>
      </c>
      <c r="W25" s="17">
        <v>4</v>
      </c>
    </row>
    <row r="26" spans="1:23">
      <c r="A26" s="14">
        <v>23</v>
      </c>
      <c r="B26" s="14">
        <v>753</v>
      </c>
      <c r="C26" s="15" t="s">
        <v>79</v>
      </c>
      <c r="D26" s="15" t="s">
        <v>40</v>
      </c>
      <c r="E26" s="15" t="s">
        <v>66</v>
      </c>
      <c r="F26" s="15" t="s">
        <v>41</v>
      </c>
      <c r="G26" s="15"/>
      <c r="H26" s="15">
        <v>3</v>
      </c>
      <c r="I26" s="106">
        <v>4</v>
      </c>
      <c r="J26" s="16">
        <v>9</v>
      </c>
      <c r="K26" s="16">
        <v>3</v>
      </c>
      <c r="L26" s="107">
        <v>4389.807</v>
      </c>
      <c r="M26" s="108">
        <v>0.197428189895364</v>
      </c>
      <c r="N26" s="107">
        <v>866.67165</v>
      </c>
      <c r="O26" s="109">
        <v>5487.25875</v>
      </c>
      <c r="P26" s="110">
        <v>0.179204049289638</v>
      </c>
      <c r="Q26" s="109">
        <v>983.3389875</v>
      </c>
      <c r="R26" s="20">
        <v>3982.22</v>
      </c>
      <c r="S26" s="20">
        <v>1007.08</v>
      </c>
      <c r="T26" s="83">
        <f t="shared" si="0"/>
        <v>0.907151498915556</v>
      </c>
      <c r="U26" s="83">
        <f t="shared" si="1"/>
        <v>0.725721199132445</v>
      </c>
      <c r="V26" s="83">
        <f t="shared" si="2"/>
        <v>1.02414326371861</v>
      </c>
      <c r="W26" s="17">
        <v>0</v>
      </c>
    </row>
    <row r="27" spans="1:23">
      <c r="A27" s="14">
        <v>24</v>
      </c>
      <c r="B27" s="14">
        <v>514</v>
      </c>
      <c r="C27" s="15" t="s">
        <v>54</v>
      </c>
      <c r="D27" s="15" t="s">
        <v>55</v>
      </c>
      <c r="E27" s="15" t="s">
        <v>45</v>
      </c>
      <c r="F27" s="15" t="s">
        <v>41</v>
      </c>
      <c r="G27" s="15" t="s">
        <v>42</v>
      </c>
      <c r="H27" s="15">
        <v>4</v>
      </c>
      <c r="I27" s="106">
        <v>6</v>
      </c>
      <c r="J27" s="16">
        <v>12</v>
      </c>
      <c r="K27" s="16">
        <v>10</v>
      </c>
      <c r="L27" s="107">
        <v>14881.234</v>
      </c>
      <c r="M27" s="108">
        <v>0.228528823617719</v>
      </c>
      <c r="N27" s="107">
        <v>3400.7909</v>
      </c>
      <c r="O27" s="109">
        <v>18601.5425</v>
      </c>
      <c r="P27" s="110">
        <v>0.207433855283776</v>
      </c>
      <c r="Q27" s="109">
        <v>3858.589675</v>
      </c>
      <c r="R27" s="20">
        <v>13380.21</v>
      </c>
      <c r="S27" s="20">
        <v>3567.86</v>
      </c>
      <c r="T27" s="83">
        <f t="shared" si="0"/>
        <v>0.899133096085983</v>
      </c>
      <c r="U27" s="83">
        <f t="shared" si="1"/>
        <v>0.719306476868787</v>
      </c>
      <c r="V27" s="83">
        <f t="shared" si="2"/>
        <v>0.924653902205862</v>
      </c>
      <c r="W27" s="17">
        <v>0</v>
      </c>
    </row>
    <row r="28" spans="1:23">
      <c r="A28" s="14">
        <v>25</v>
      </c>
      <c r="B28" s="14">
        <v>517</v>
      </c>
      <c r="C28" s="15" t="s">
        <v>99</v>
      </c>
      <c r="D28" s="15" t="s">
        <v>62</v>
      </c>
      <c r="E28" s="15" t="s">
        <v>45</v>
      </c>
      <c r="F28" s="15" t="s">
        <v>41</v>
      </c>
      <c r="G28" s="15"/>
      <c r="H28" s="15">
        <v>5</v>
      </c>
      <c r="I28" s="106">
        <v>6</v>
      </c>
      <c r="J28" s="16">
        <v>15</v>
      </c>
      <c r="K28" s="16">
        <v>10</v>
      </c>
      <c r="L28" s="107">
        <v>27710.04375</v>
      </c>
      <c r="M28" s="108">
        <v>0.153252740984936</v>
      </c>
      <c r="N28" s="107">
        <v>4246.6401575</v>
      </c>
      <c r="O28" s="109">
        <v>34637.5546875</v>
      </c>
      <c r="P28" s="110">
        <v>0.139106334124788</v>
      </c>
      <c r="Q28" s="109">
        <v>4818.303255625</v>
      </c>
      <c r="R28" s="20">
        <v>24283.4</v>
      </c>
      <c r="S28" s="20">
        <v>5562.48</v>
      </c>
      <c r="T28" s="83">
        <f t="shared" si="0"/>
        <v>0.876339287627433</v>
      </c>
      <c r="U28" s="83">
        <f t="shared" si="1"/>
        <v>0.701071430101946</v>
      </c>
      <c r="V28" s="83">
        <f t="shared" si="2"/>
        <v>1.15444788443032</v>
      </c>
      <c r="W28" s="17">
        <v>0</v>
      </c>
    </row>
    <row r="29" spans="1:23">
      <c r="A29" s="14">
        <v>26</v>
      </c>
      <c r="B29" s="14">
        <v>585</v>
      </c>
      <c r="C29" s="15" t="s">
        <v>82</v>
      </c>
      <c r="D29" s="15" t="s">
        <v>37</v>
      </c>
      <c r="E29" s="15" t="s">
        <v>45</v>
      </c>
      <c r="F29" s="15"/>
      <c r="G29" s="15" t="s">
        <v>42</v>
      </c>
      <c r="H29" s="15">
        <v>4</v>
      </c>
      <c r="I29" s="106">
        <v>6</v>
      </c>
      <c r="J29" s="16">
        <v>12</v>
      </c>
      <c r="K29" s="16">
        <v>10</v>
      </c>
      <c r="L29" s="107">
        <v>17997.219</v>
      </c>
      <c r="M29" s="108">
        <v>0.219227845702161</v>
      </c>
      <c r="N29" s="107">
        <v>3945.49155</v>
      </c>
      <c r="O29" s="109">
        <v>22496.52375</v>
      </c>
      <c r="P29" s="110">
        <v>0.198991429175808</v>
      </c>
      <c r="Q29" s="109">
        <v>4476.6154125</v>
      </c>
      <c r="R29" s="20">
        <v>15734.04</v>
      </c>
      <c r="S29" s="20">
        <v>4556.99</v>
      </c>
      <c r="T29" s="83">
        <f t="shared" si="0"/>
        <v>0.874248404711861</v>
      </c>
      <c r="U29" s="83">
        <f t="shared" si="1"/>
        <v>0.699398723769489</v>
      </c>
      <c r="V29" s="83">
        <f t="shared" si="2"/>
        <v>1.01795432041707</v>
      </c>
      <c r="W29" s="17">
        <v>2</v>
      </c>
    </row>
    <row r="30" spans="1:23">
      <c r="A30" s="14">
        <v>27</v>
      </c>
      <c r="B30" s="14">
        <v>721</v>
      </c>
      <c r="C30" s="15" t="s">
        <v>58</v>
      </c>
      <c r="D30" s="15" t="s">
        <v>55</v>
      </c>
      <c r="E30" s="15" t="s">
        <v>38</v>
      </c>
      <c r="F30" s="15" t="s">
        <v>41</v>
      </c>
      <c r="G30" s="15"/>
      <c r="H30" s="15">
        <v>3</v>
      </c>
      <c r="I30" s="106">
        <v>5</v>
      </c>
      <c r="J30" s="16">
        <v>9</v>
      </c>
      <c r="K30" s="16">
        <v>8</v>
      </c>
      <c r="L30" s="107">
        <v>10864.1525</v>
      </c>
      <c r="M30" s="108">
        <v>0.221958960903761</v>
      </c>
      <c r="N30" s="107">
        <v>2411.396</v>
      </c>
      <c r="O30" s="109">
        <v>13580.190625</v>
      </c>
      <c r="P30" s="110">
        <v>0.201470441435722</v>
      </c>
      <c r="Q30" s="109">
        <v>2736.007</v>
      </c>
      <c r="R30" s="20">
        <v>9276.35</v>
      </c>
      <c r="S30" s="20">
        <v>2278.22</v>
      </c>
      <c r="T30" s="83">
        <f t="shared" si="0"/>
        <v>0.853849391381426</v>
      </c>
      <c r="U30" s="83">
        <f t="shared" si="1"/>
        <v>0.683079513105141</v>
      </c>
      <c r="V30" s="83">
        <f t="shared" si="2"/>
        <v>0.832680618141693</v>
      </c>
      <c r="W30" s="17">
        <v>0</v>
      </c>
    </row>
    <row r="31" spans="1:23">
      <c r="A31" s="14">
        <v>28</v>
      </c>
      <c r="B31" s="14">
        <v>581</v>
      </c>
      <c r="C31" s="15" t="s">
        <v>50</v>
      </c>
      <c r="D31" s="15" t="s">
        <v>37</v>
      </c>
      <c r="E31" s="15" t="s">
        <v>45</v>
      </c>
      <c r="F31" s="15" t="s">
        <v>41</v>
      </c>
      <c r="G31" s="15" t="s">
        <v>42</v>
      </c>
      <c r="H31" s="15">
        <v>4</v>
      </c>
      <c r="I31" s="106">
        <v>6</v>
      </c>
      <c r="J31" s="16">
        <v>12</v>
      </c>
      <c r="K31" s="16">
        <v>10</v>
      </c>
      <c r="L31" s="107">
        <v>17874.8618</v>
      </c>
      <c r="M31" s="108">
        <v>0.220779288766305</v>
      </c>
      <c r="N31" s="107">
        <v>3946.399275</v>
      </c>
      <c r="O31" s="109">
        <v>22343.57725</v>
      </c>
      <c r="P31" s="110">
        <v>0.200399662110954</v>
      </c>
      <c r="Q31" s="109">
        <v>4477.64533125</v>
      </c>
      <c r="R31" s="20">
        <v>15184.18</v>
      </c>
      <c r="S31" s="20">
        <v>3191.07</v>
      </c>
      <c r="T31" s="83">
        <f t="shared" si="0"/>
        <v>0.849471183044336</v>
      </c>
      <c r="U31" s="83">
        <f t="shared" si="1"/>
        <v>0.679576946435468</v>
      </c>
      <c r="V31" s="83">
        <f t="shared" si="2"/>
        <v>0.712666985419581</v>
      </c>
      <c r="W31" s="17">
        <v>2</v>
      </c>
    </row>
    <row r="32" spans="1:23">
      <c r="A32" s="14">
        <v>29</v>
      </c>
      <c r="B32" s="14">
        <v>347</v>
      </c>
      <c r="C32" s="15" t="s">
        <v>43</v>
      </c>
      <c r="D32" s="15" t="s">
        <v>37</v>
      </c>
      <c r="E32" s="15" t="s">
        <v>38</v>
      </c>
      <c r="F32" s="15"/>
      <c r="G32" s="15" t="s">
        <v>42</v>
      </c>
      <c r="H32" s="15">
        <v>3</v>
      </c>
      <c r="I32" s="106">
        <v>5</v>
      </c>
      <c r="J32" s="16">
        <v>9</v>
      </c>
      <c r="K32" s="16">
        <v>8</v>
      </c>
      <c r="L32" s="107">
        <v>10436.338</v>
      </c>
      <c r="M32" s="108">
        <v>0.209493397013397</v>
      </c>
      <c r="N32" s="107">
        <v>2186.3439</v>
      </c>
      <c r="O32" s="109">
        <v>13045.4225</v>
      </c>
      <c r="P32" s="110">
        <v>0.190155544981391</v>
      </c>
      <c r="Q32" s="109">
        <v>2480.659425</v>
      </c>
      <c r="R32" s="20">
        <v>8855.8</v>
      </c>
      <c r="S32" s="20">
        <v>2439.43</v>
      </c>
      <c r="T32" s="83">
        <f t="shared" si="0"/>
        <v>0.848554349236293</v>
      </c>
      <c r="U32" s="83">
        <f t="shared" si="1"/>
        <v>0.678843479389035</v>
      </c>
      <c r="V32" s="83">
        <f t="shared" si="2"/>
        <v>0.983379651158683</v>
      </c>
      <c r="W32" s="17">
        <v>0</v>
      </c>
    </row>
    <row r="33" spans="1:23">
      <c r="A33" s="14">
        <v>30</v>
      </c>
      <c r="B33" s="14">
        <v>377</v>
      </c>
      <c r="C33" s="15" t="s">
        <v>46</v>
      </c>
      <c r="D33" s="15" t="s">
        <v>40</v>
      </c>
      <c r="E33" s="15" t="s">
        <v>38</v>
      </c>
      <c r="F33" s="15"/>
      <c r="G33" s="15" t="s">
        <v>42</v>
      </c>
      <c r="H33" s="15">
        <v>4</v>
      </c>
      <c r="I33" s="106">
        <v>6</v>
      </c>
      <c r="J33" s="16">
        <v>12</v>
      </c>
      <c r="K33" s="16">
        <v>8</v>
      </c>
      <c r="L33" s="107">
        <v>11407.754</v>
      </c>
      <c r="M33" s="108">
        <v>0.218304540928916</v>
      </c>
      <c r="N33" s="107">
        <v>2490.3645</v>
      </c>
      <c r="O33" s="109">
        <v>14259.6925</v>
      </c>
      <c r="P33" s="110">
        <v>0.198153352535477</v>
      </c>
      <c r="Q33" s="109">
        <v>2825.605875</v>
      </c>
      <c r="R33" s="20">
        <v>9629.5</v>
      </c>
      <c r="S33" s="20">
        <v>2529.52</v>
      </c>
      <c r="T33" s="83">
        <f t="shared" si="0"/>
        <v>0.844118833558297</v>
      </c>
      <c r="U33" s="83">
        <f t="shared" si="1"/>
        <v>0.675295066846638</v>
      </c>
      <c r="V33" s="83">
        <f t="shared" si="2"/>
        <v>0.895213314206462</v>
      </c>
      <c r="W33" s="17">
        <v>0</v>
      </c>
    </row>
    <row r="34" spans="1:23">
      <c r="A34" s="14">
        <v>31</v>
      </c>
      <c r="B34" s="14">
        <v>572</v>
      </c>
      <c r="C34" s="15" t="s">
        <v>95</v>
      </c>
      <c r="D34" s="15" t="s">
        <v>62</v>
      </c>
      <c r="E34" s="15" t="s">
        <v>38</v>
      </c>
      <c r="F34" s="15" t="s">
        <v>41</v>
      </c>
      <c r="G34" s="15" t="s">
        <v>42</v>
      </c>
      <c r="H34" s="15">
        <v>3</v>
      </c>
      <c r="I34" s="106">
        <v>5</v>
      </c>
      <c r="J34" s="16">
        <v>9</v>
      </c>
      <c r="K34" s="16">
        <v>8</v>
      </c>
      <c r="L34" s="107">
        <v>12376.573</v>
      </c>
      <c r="M34" s="108">
        <v>0.185362909425735</v>
      </c>
      <c r="N34" s="107">
        <v>2294.15758</v>
      </c>
      <c r="O34" s="109">
        <v>15470.71625</v>
      </c>
      <c r="P34" s="110">
        <v>0.168252487017206</v>
      </c>
      <c r="Q34" s="109">
        <v>2602.986485</v>
      </c>
      <c r="R34" s="20">
        <v>10351.72</v>
      </c>
      <c r="S34" s="20">
        <v>2388.35</v>
      </c>
      <c r="T34" s="83">
        <f t="shared" si="0"/>
        <v>0.836396310998206</v>
      </c>
      <c r="U34" s="83">
        <f t="shared" si="1"/>
        <v>0.669117048798565</v>
      </c>
      <c r="V34" s="83">
        <f t="shared" si="2"/>
        <v>0.917542220738807</v>
      </c>
      <c r="W34" s="17">
        <v>1</v>
      </c>
    </row>
    <row r="35" spans="1:23">
      <c r="A35" s="14">
        <v>32</v>
      </c>
      <c r="B35" s="14">
        <v>724</v>
      </c>
      <c r="C35" s="15" t="s">
        <v>91</v>
      </c>
      <c r="D35" s="15" t="s">
        <v>40</v>
      </c>
      <c r="E35" s="15" t="s">
        <v>38</v>
      </c>
      <c r="F35" s="15"/>
      <c r="G35" s="15" t="s">
        <v>42</v>
      </c>
      <c r="H35" s="15">
        <v>4</v>
      </c>
      <c r="I35" s="106">
        <v>8</v>
      </c>
      <c r="J35" s="16">
        <v>12</v>
      </c>
      <c r="K35" s="16">
        <v>8</v>
      </c>
      <c r="L35" s="107">
        <v>14584.9225</v>
      </c>
      <c r="M35" s="108">
        <v>0.205671819990816</v>
      </c>
      <c r="N35" s="107">
        <v>2999.707555</v>
      </c>
      <c r="O35" s="109">
        <v>18231.153125</v>
      </c>
      <c r="P35" s="110">
        <v>0.186686728914741</v>
      </c>
      <c r="Q35" s="109">
        <v>3403.51434125</v>
      </c>
      <c r="R35" s="20">
        <v>12150.13</v>
      </c>
      <c r="S35" s="20">
        <v>2438.95</v>
      </c>
      <c r="T35" s="83">
        <f t="shared" si="0"/>
        <v>0.833060991582231</v>
      </c>
      <c r="U35" s="83">
        <f t="shared" si="1"/>
        <v>0.666448793265785</v>
      </c>
      <c r="V35" s="83">
        <f t="shared" si="2"/>
        <v>0.716597538738225</v>
      </c>
      <c r="W35" s="17">
        <v>4</v>
      </c>
    </row>
    <row r="36" spans="1:23">
      <c r="A36" s="14">
        <v>33</v>
      </c>
      <c r="B36" s="14">
        <v>748</v>
      </c>
      <c r="C36" s="15" t="s">
        <v>98</v>
      </c>
      <c r="D36" s="15" t="s">
        <v>55</v>
      </c>
      <c r="E36" s="15" t="s">
        <v>66</v>
      </c>
      <c r="F36" s="15" t="s">
        <v>41</v>
      </c>
      <c r="G36" s="15"/>
      <c r="H36" s="15">
        <v>3</v>
      </c>
      <c r="I36" s="106">
        <v>4</v>
      </c>
      <c r="J36" s="16">
        <v>9</v>
      </c>
      <c r="K36" s="16">
        <v>3</v>
      </c>
      <c r="L36" s="107">
        <v>10411.308</v>
      </c>
      <c r="M36" s="108">
        <v>0.207602085155871</v>
      </c>
      <c r="N36" s="107">
        <v>2161.40925</v>
      </c>
      <c r="O36" s="109">
        <v>13014.135</v>
      </c>
      <c r="P36" s="110">
        <v>0.188438815756867</v>
      </c>
      <c r="Q36" s="109">
        <v>2452.3681875</v>
      </c>
      <c r="R36" s="20">
        <v>8669.66</v>
      </c>
      <c r="S36" s="20">
        <v>1362.68</v>
      </c>
      <c r="T36" s="83">
        <f t="shared" si="0"/>
        <v>0.832715735621307</v>
      </c>
      <c r="U36" s="83">
        <f t="shared" si="1"/>
        <v>0.666172588497046</v>
      </c>
      <c r="V36" s="83">
        <f t="shared" si="2"/>
        <v>0.555658814588174</v>
      </c>
      <c r="W36" s="17">
        <v>0</v>
      </c>
    </row>
    <row r="37" spans="1:23">
      <c r="A37" s="14">
        <v>34</v>
      </c>
      <c r="B37" s="14">
        <v>740</v>
      </c>
      <c r="C37" s="15" t="s">
        <v>118</v>
      </c>
      <c r="D37" s="15" t="s">
        <v>40</v>
      </c>
      <c r="E37" s="15" t="s">
        <v>66</v>
      </c>
      <c r="F37" s="15"/>
      <c r="G37" s="15"/>
      <c r="H37" s="15">
        <v>2</v>
      </c>
      <c r="I37" s="106">
        <v>4</v>
      </c>
      <c r="J37" s="16">
        <v>6</v>
      </c>
      <c r="K37" s="16">
        <v>3</v>
      </c>
      <c r="L37" s="107">
        <v>9990.372</v>
      </c>
      <c r="M37" s="108">
        <v>0.226549356720651</v>
      </c>
      <c r="N37" s="107">
        <v>2263.31235</v>
      </c>
      <c r="O37" s="109">
        <v>12487.965</v>
      </c>
      <c r="P37" s="110">
        <v>0.205637108407975</v>
      </c>
      <c r="Q37" s="109">
        <v>2567.9890125</v>
      </c>
      <c r="R37" s="20">
        <v>8274.3</v>
      </c>
      <c r="S37" s="20">
        <v>1694.24</v>
      </c>
      <c r="T37" s="83">
        <f t="shared" si="0"/>
        <v>0.828227417357432</v>
      </c>
      <c r="U37" s="83">
        <f t="shared" si="1"/>
        <v>0.662581933885945</v>
      </c>
      <c r="V37" s="83">
        <f t="shared" ref="V37:V68" si="3">S37/Q37</f>
        <v>0.659753601652141</v>
      </c>
      <c r="W37" s="17">
        <v>2</v>
      </c>
    </row>
    <row r="38" spans="1:23">
      <c r="A38" s="14">
        <v>35</v>
      </c>
      <c r="B38" s="14">
        <v>730</v>
      </c>
      <c r="C38" s="15" t="s">
        <v>92</v>
      </c>
      <c r="D38" s="15" t="s">
        <v>37</v>
      </c>
      <c r="E38" s="15" t="s">
        <v>45</v>
      </c>
      <c r="F38" s="15"/>
      <c r="G38" s="15" t="s">
        <v>42</v>
      </c>
      <c r="H38" s="15">
        <v>4</v>
      </c>
      <c r="I38" s="106">
        <v>6</v>
      </c>
      <c r="J38" s="16">
        <v>12</v>
      </c>
      <c r="K38" s="16">
        <v>10</v>
      </c>
      <c r="L38" s="107">
        <v>16177.9148</v>
      </c>
      <c r="M38" s="108">
        <v>0.191443795030989</v>
      </c>
      <c r="N38" s="107">
        <v>3097.161405</v>
      </c>
      <c r="O38" s="109">
        <v>20222.3935</v>
      </c>
      <c r="P38" s="110">
        <v>0.173772060105051</v>
      </c>
      <c r="Q38" s="109">
        <v>3514.08697875</v>
      </c>
      <c r="R38" s="20">
        <v>13310.37</v>
      </c>
      <c r="S38" s="20">
        <v>3868.28</v>
      </c>
      <c r="T38" s="83">
        <f t="shared" si="0"/>
        <v>0.822749418855884</v>
      </c>
      <c r="U38" s="83">
        <f t="shared" si="1"/>
        <v>0.658199535084707</v>
      </c>
      <c r="V38" s="83">
        <f t="shared" si="3"/>
        <v>1.1007923319462</v>
      </c>
      <c r="W38" s="17">
        <v>0</v>
      </c>
    </row>
    <row r="39" spans="1:23">
      <c r="A39" s="14">
        <v>36</v>
      </c>
      <c r="B39" s="44">
        <v>582</v>
      </c>
      <c r="C39" s="45" t="s">
        <v>49</v>
      </c>
      <c r="D39" s="45" t="s">
        <v>37</v>
      </c>
      <c r="E39" s="15" t="s">
        <v>45</v>
      </c>
      <c r="F39" s="45"/>
      <c r="G39" s="15"/>
      <c r="H39" s="15">
        <v>8</v>
      </c>
      <c r="I39" s="106">
        <v>6</v>
      </c>
      <c r="J39" s="16">
        <v>24</v>
      </c>
      <c r="K39" s="16">
        <v>10</v>
      </c>
      <c r="L39" s="107">
        <v>31082.298</v>
      </c>
      <c r="M39" s="108">
        <v>0.172978530255388</v>
      </c>
      <c r="N39" s="107">
        <v>5376.570225</v>
      </c>
      <c r="O39" s="109">
        <v>38852.8725</v>
      </c>
      <c r="P39" s="110">
        <v>0.157011281308737</v>
      </c>
      <c r="Q39" s="109">
        <v>6100.33929375</v>
      </c>
      <c r="R39" s="20">
        <v>25447.06</v>
      </c>
      <c r="S39" s="20">
        <v>6188.33</v>
      </c>
      <c r="T39" s="83">
        <f t="shared" si="0"/>
        <v>0.818699441077362</v>
      </c>
      <c r="U39" s="83">
        <f t="shared" si="1"/>
        <v>0.654959552861889</v>
      </c>
      <c r="V39" s="83">
        <f t="shared" si="3"/>
        <v>1.01442390365732</v>
      </c>
      <c r="W39" s="17">
        <v>0</v>
      </c>
    </row>
    <row r="40" spans="1:23">
      <c r="A40" s="14">
        <v>37</v>
      </c>
      <c r="B40" s="14">
        <v>52</v>
      </c>
      <c r="C40" s="15" t="s">
        <v>68</v>
      </c>
      <c r="D40" s="15" t="s">
        <v>48</v>
      </c>
      <c r="E40" s="15" t="s">
        <v>38</v>
      </c>
      <c r="F40" s="15" t="s">
        <v>41</v>
      </c>
      <c r="G40" s="15"/>
      <c r="H40" s="15">
        <v>4</v>
      </c>
      <c r="I40" s="106">
        <v>6</v>
      </c>
      <c r="J40" s="16">
        <v>12</v>
      </c>
      <c r="K40" s="16">
        <v>8</v>
      </c>
      <c r="L40" s="107">
        <v>11273.7196</v>
      </c>
      <c r="M40" s="108">
        <v>0.214945228902092</v>
      </c>
      <c r="N40" s="107">
        <v>2423.23224</v>
      </c>
      <c r="O40" s="109">
        <v>14092.1495</v>
      </c>
      <c r="P40" s="110">
        <v>0.195104130849591</v>
      </c>
      <c r="Q40" s="109">
        <v>2749.43658</v>
      </c>
      <c r="R40" s="20">
        <v>9152.62</v>
      </c>
      <c r="S40" s="20">
        <v>2207.59</v>
      </c>
      <c r="T40" s="83">
        <f t="shared" si="0"/>
        <v>0.81185450097588</v>
      </c>
      <c r="U40" s="83">
        <f t="shared" si="1"/>
        <v>0.649483600780704</v>
      </c>
      <c r="V40" s="83">
        <f t="shared" si="3"/>
        <v>0.80292450317221</v>
      </c>
      <c r="W40" s="17">
        <v>0</v>
      </c>
    </row>
    <row r="41" spans="1:23">
      <c r="A41" s="14">
        <v>38</v>
      </c>
      <c r="B41" s="14">
        <v>399</v>
      </c>
      <c r="C41" s="15" t="s">
        <v>60</v>
      </c>
      <c r="D41" s="15" t="s">
        <v>40</v>
      </c>
      <c r="E41" s="15" t="s">
        <v>38</v>
      </c>
      <c r="F41" s="15"/>
      <c r="G41" s="15"/>
      <c r="H41" s="15">
        <v>3</v>
      </c>
      <c r="I41" s="106">
        <v>6</v>
      </c>
      <c r="J41" s="16">
        <v>9</v>
      </c>
      <c r="K41" s="16">
        <v>8</v>
      </c>
      <c r="L41" s="107">
        <v>14387.8659</v>
      </c>
      <c r="M41" s="108">
        <v>0.156755647131796</v>
      </c>
      <c r="N41" s="107">
        <v>2255.37923</v>
      </c>
      <c r="O41" s="109">
        <v>17984.832375</v>
      </c>
      <c r="P41" s="110">
        <v>0.142285895088861</v>
      </c>
      <c r="Q41" s="109">
        <v>2558.9879725</v>
      </c>
      <c r="R41" s="20">
        <v>11610.12</v>
      </c>
      <c r="S41" s="20">
        <v>3239.27</v>
      </c>
      <c r="T41" s="83">
        <f t="shared" si="0"/>
        <v>0.806938296526659</v>
      </c>
      <c r="U41" s="83">
        <f t="shared" si="1"/>
        <v>0.645550637221327</v>
      </c>
      <c r="V41" s="83">
        <f t="shared" si="3"/>
        <v>1.26584025982561</v>
      </c>
      <c r="W41" s="17">
        <v>2</v>
      </c>
    </row>
    <row r="42" spans="1:23">
      <c r="A42" s="14">
        <v>39</v>
      </c>
      <c r="B42" s="14">
        <v>745</v>
      </c>
      <c r="C42" s="15" t="s">
        <v>103</v>
      </c>
      <c r="D42" s="15" t="s">
        <v>37</v>
      </c>
      <c r="E42" s="15" t="s">
        <v>38</v>
      </c>
      <c r="F42" s="15"/>
      <c r="G42" s="15"/>
      <c r="H42" s="15">
        <v>4</v>
      </c>
      <c r="I42" s="106">
        <v>5</v>
      </c>
      <c r="J42" s="16">
        <v>12</v>
      </c>
      <c r="K42" s="16">
        <v>8</v>
      </c>
      <c r="L42" s="107">
        <v>10939.2784</v>
      </c>
      <c r="M42" s="108">
        <v>0.198050957821861</v>
      </c>
      <c r="N42" s="107">
        <v>2166.534565</v>
      </c>
      <c r="O42" s="109">
        <v>13674.098</v>
      </c>
      <c r="P42" s="110">
        <v>0.179769330945997</v>
      </c>
      <c r="Q42" s="109">
        <v>2458.18344875</v>
      </c>
      <c r="R42" s="20">
        <v>8801.67</v>
      </c>
      <c r="S42" s="20">
        <v>2512.82</v>
      </c>
      <c r="T42" s="83">
        <f t="shared" si="0"/>
        <v>0.804593290175337</v>
      </c>
      <c r="U42" s="83">
        <f t="shared" si="1"/>
        <v>0.64367463214027</v>
      </c>
      <c r="V42" s="83">
        <f t="shared" si="3"/>
        <v>1.02222639293979</v>
      </c>
      <c r="W42" s="17">
        <v>0</v>
      </c>
    </row>
    <row r="43" spans="1:23">
      <c r="A43" s="14">
        <v>40</v>
      </c>
      <c r="B43" s="14">
        <v>571</v>
      </c>
      <c r="C43" s="15" t="s">
        <v>57</v>
      </c>
      <c r="D43" s="15" t="s">
        <v>40</v>
      </c>
      <c r="E43" s="15" t="s">
        <v>45</v>
      </c>
      <c r="F43" s="15"/>
      <c r="G43" s="15" t="s">
        <v>42</v>
      </c>
      <c r="H43" s="15">
        <v>5</v>
      </c>
      <c r="I43" s="106">
        <v>10</v>
      </c>
      <c r="J43" s="16">
        <v>15</v>
      </c>
      <c r="K43" s="16">
        <v>10</v>
      </c>
      <c r="L43" s="107">
        <v>23777.4544</v>
      </c>
      <c r="M43" s="108">
        <v>0.196803674660817</v>
      </c>
      <c r="N43" s="107">
        <v>4679.4904</v>
      </c>
      <c r="O43" s="109">
        <v>29721.818</v>
      </c>
      <c r="P43" s="110">
        <v>0.178637181615203</v>
      </c>
      <c r="Q43" s="109">
        <v>5309.4218</v>
      </c>
      <c r="R43" s="20">
        <v>19045.3</v>
      </c>
      <c r="S43" s="20">
        <v>5038.89</v>
      </c>
      <c r="T43" s="83">
        <f t="shared" si="0"/>
        <v>0.800981454095439</v>
      </c>
      <c r="U43" s="83">
        <f t="shared" si="1"/>
        <v>0.640785163276351</v>
      </c>
      <c r="V43" s="83">
        <f t="shared" si="3"/>
        <v>0.949046843481149</v>
      </c>
      <c r="W43" s="17">
        <v>0</v>
      </c>
    </row>
    <row r="44" spans="1:23">
      <c r="A44" s="14">
        <v>41</v>
      </c>
      <c r="B44" s="14">
        <v>513</v>
      </c>
      <c r="C44" s="15" t="s">
        <v>52</v>
      </c>
      <c r="D44" s="15" t="s">
        <v>37</v>
      </c>
      <c r="E44" s="15" t="s">
        <v>38</v>
      </c>
      <c r="F44" s="15"/>
      <c r="G44" s="15" t="s">
        <v>42</v>
      </c>
      <c r="H44" s="15">
        <v>4</v>
      </c>
      <c r="I44" s="106">
        <v>8</v>
      </c>
      <c r="J44" s="16">
        <v>12</v>
      </c>
      <c r="K44" s="16">
        <v>8</v>
      </c>
      <c r="L44" s="107">
        <v>13648.1845</v>
      </c>
      <c r="M44" s="108">
        <v>0.219946563222383</v>
      </c>
      <c r="N44" s="107">
        <v>3001.871275</v>
      </c>
      <c r="O44" s="109">
        <v>17060.230625</v>
      </c>
      <c r="P44" s="110">
        <v>0.199643803540317</v>
      </c>
      <c r="Q44" s="109">
        <v>3405.96933125</v>
      </c>
      <c r="R44" s="20">
        <v>10701.85</v>
      </c>
      <c r="S44" s="20">
        <v>2483.45</v>
      </c>
      <c r="T44" s="83">
        <f t="shared" si="0"/>
        <v>0.784122606197183</v>
      </c>
      <c r="U44" s="83">
        <f t="shared" si="1"/>
        <v>0.627298084957747</v>
      </c>
      <c r="V44" s="83">
        <f t="shared" si="3"/>
        <v>0.7291463188509</v>
      </c>
      <c r="W44" s="17">
        <v>0</v>
      </c>
    </row>
    <row r="45" spans="1:23">
      <c r="A45" s="14">
        <v>42</v>
      </c>
      <c r="B45" s="14">
        <v>367</v>
      </c>
      <c r="C45" s="15" t="s">
        <v>109</v>
      </c>
      <c r="D45" s="15" t="s">
        <v>48</v>
      </c>
      <c r="E45" s="15" t="s">
        <v>38</v>
      </c>
      <c r="F45" s="15" t="s">
        <v>41</v>
      </c>
      <c r="G45" s="15" t="s">
        <v>42</v>
      </c>
      <c r="H45" s="15">
        <v>3</v>
      </c>
      <c r="I45" s="106">
        <v>5</v>
      </c>
      <c r="J45" s="16">
        <v>9</v>
      </c>
      <c r="K45" s="16">
        <v>8</v>
      </c>
      <c r="L45" s="107">
        <v>11460.9529</v>
      </c>
      <c r="M45" s="108">
        <v>0.178872834823359</v>
      </c>
      <c r="N45" s="107">
        <v>2050.053135</v>
      </c>
      <c r="O45" s="109">
        <v>14326.191125</v>
      </c>
      <c r="P45" s="110">
        <v>0.16236149622428</v>
      </c>
      <c r="Q45" s="109">
        <v>2326.02182625</v>
      </c>
      <c r="R45" s="20">
        <v>8931.57</v>
      </c>
      <c r="S45" s="20">
        <v>1609.61</v>
      </c>
      <c r="T45" s="83">
        <f t="shared" si="0"/>
        <v>0.779304310726205</v>
      </c>
      <c r="U45" s="83">
        <f t="shared" si="1"/>
        <v>0.623443448580964</v>
      </c>
      <c r="V45" s="83">
        <f t="shared" si="3"/>
        <v>0.692001245145238</v>
      </c>
      <c r="W45" s="17">
        <v>0</v>
      </c>
    </row>
    <row r="46" spans="1:23">
      <c r="A46" s="14">
        <v>43</v>
      </c>
      <c r="B46" s="14">
        <v>359</v>
      </c>
      <c r="C46" s="15" t="s">
        <v>84</v>
      </c>
      <c r="D46" s="15" t="s">
        <v>37</v>
      </c>
      <c r="E46" s="15" t="s">
        <v>38</v>
      </c>
      <c r="F46" s="15"/>
      <c r="G46" s="15"/>
      <c r="H46" s="15">
        <v>4</v>
      </c>
      <c r="I46" s="106">
        <v>6</v>
      </c>
      <c r="J46" s="16">
        <v>12</v>
      </c>
      <c r="K46" s="16">
        <v>8</v>
      </c>
      <c r="L46" s="107">
        <v>15289.1166</v>
      </c>
      <c r="M46" s="108">
        <v>0.218133749140222</v>
      </c>
      <c r="N46" s="107">
        <v>3335.072325</v>
      </c>
      <c r="O46" s="109">
        <v>19111.39575</v>
      </c>
      <c r="P46" s="110">
        <v>0.197998326142663</v>
      </c>
      <c r="Q46" s="109">
        <v>3784.02436875</v>
      </c>
      <c r="R46" s="20">
        <v>11766.07</v>
      </c>
      <c r="S46" s="20">
        <v>2927.9</v>
      </c>
      <c r="T46" s="83">
        <f t="shared" si="0"/>
        <v>0.769571604941518</v>
      </c>
      <c r="U46" s="83">
        <f t="shared" si="1"/>
        <v>0.615657283953214</v>
      </c>
      <c r="V46" s="83">
        <f t="shared" si="3"/>
        <v>0.773752945192367</v>
      </c>
      <c r="W46" s="17">
        <v>2</v>
      </c>
    </row>
    <row r="47" spans="1:23">
      <c r="A47" s="14">
        <v>44</v>
      </c>
      <c r="B47" s="14">
        <v>726</v>
      </c>
      <c r="C47" s="15" t="s">
        <v>78</v>
      </c>
      <c r="D47" s="15" t="s">
        <v>37</v>
      </c>
      <c r="E47" s="15" t="s">
        <v>45</v>
      </c>
      <c r="F47" s="15"/>
      <c r="G47" s="15"/>
      <c r="H47" s="15">
        <v>4</v>
      </c>
      <c r="I47" s="106">
        <v>6</v>
      </c>
      <c r="J47" s="16">
        <v>12</v>
      </c>
      <c r="K47" s="16">
        <v>10</v>
      </c>
      <c r="L47" s="107">
        <v>12852.5652</v>
      </c>
      <c r="M47" s="108">
        <v>0.205821014625158</v>
      </c>
      <c r="N47" s="107">
        <v>2645.32801</v>
      </c>
      <c r="O47" s="109">
        <v>16065.7065</v>
      </c>
      <c r="P47" s="110">
        <v>0.186822151736682</v>
      </c>
      <c r="Q47" s="109">
        <v>3001.4298575</v>
      </c>
      <c r="R47" s="20">
        <v>9871.76</v>
      </c>
      <c r="S47" s="20">
        <v>2916.18</v>
      </c>
      <c r="T47" s="83">
        <f t="shared" si="0"/>
        <v>0.768077021698361</v>
      </c>
      <c r="U47" s="83">
        <f t="shared" si="1"/>
        <v>0.614461617358689</v>
      </c>
      <c r="V47" s="83">
        <f t="shared" si="3"/>
        <v>0.97159691828647</v>
      </c>
      <c r="W47" s="17">
        <v>0</v>
      </c>
    </row>
    <row r="48" spans="1:23">
      <c r="A48" s="14">
        <v>45</v>
      </c>
      <c r="B48" s="14">
        <v>355</v>
      </c>
      <c r="C48" s="15" t="s">
        <v>72</v>
      </c>
      <c r="D48" s="15" t="s">
        <v>62</v>
      </c>
      <c r="E48" s="15" t="s">
        <v>38</v>
      </c>
      <c r="F48" s="15"/>
      <c r="G48" s="15"/>
      <c r="H48" s="15">
        <v>5</v>
      </c>
      <c r="I48" s="106">
        <v>8</v>
      </c>
      <c r="J48" s="16">
        <v>15</v>
      </c>
      <c r="K48" s="16">
        <v>8</v>
      </c>
      <c r="L48" s="107">
        <v>12601.7766</v>
      </c>
      <c r="M48" s="108">
        <v>0.207809436964626</v>
      </c>
      <c r="N48" s="107">
        <v>2618.7681</v>
      </c>
      <c r="O48" s="109">
        <v>15752.22075</v>
      </c>
      <c r="P48" s="110">
        <v>0.188627027398661</v>
      </c>
      <c r="Q48" s="109">
        <v>2971.294575</v>
      </c>
      <c r="R48" s="20">
        <v>9611.62</v>
      </c>
      <c r="S48" s="20">
        <v>2398.2</v>
      </c>
      <c r="T48" s="83">
        <f t="shared" si="0"/>
        <v>0.762719440685848</v>
      </c>
      <c r="U48" s="83">
        <f t="shared" si="1"/>
        <v>0.610175552548678</v>
      </c>
      <c r="V48" s="83">
        <f t="shared" si="3"/>
        <v>0.807122935631517</v>
      </c>
      <c r="W48" s="17">
        <v>1</v>
      </c>
    </row>
    <row r="49" spans="1:23">
      <c r="A49" s="14">
        <v>46</v>
      </c>
      <c r="B49" s="14">
        <v>385</v>
      </c>
      <c r="C49" s="15" t="s">
        <v>102</v>
      </c>
      <c r="D49" s="15" t="s">
        <v>55</v>
      </c>
      <c r="E49" s="15" t="s">
        <v>45</v>
      </c>
      <c r="F49" s="15"/>
      <c r="G49" s="15"/>
      <c r="H49" s="15">
        <v>4</v>
      </c>
      <c r="I49" s="106">
        <v>6</v>
      </c>
      <c r="J49" s="16">
        <v>12</v>
      </c>
      <c r="K49" s="16">
        <v>10</v>
      </c>
      <c r="L49" s="107">
        <v>16482.4126</v>
      </c>
      <c r="M49" s="108">
        <v>0.166555309688098</v>
      </c>
      <c r="N49" s="107">
        <v>2745.233335</v>
      </c>
      <c r="O49" s="109">
        <v>20603.01575</v>
      </c>
      <c r="P49" s="110">
        <v>0.151180973409196</v>
      </c>
      <c r="Q49" s="109">
        <v>3114.78397625</v>
      </c>
      <c r="R49" s="20">
        <v>12193.27</v>
      </c>
      <c r="S49" s="20">
        <v>2874.39</v>
      </c>
      <c r="T49" s="83">
        <f t="shared" si="0"/>
        <v>0.739774588581771</v>
      </c>
      <c r="U49" s="83">
        <f t="shared" si="1"/>
        <v>0.591819670865417</v>
      </c>
      <c r="V49" s="83">
        <f t="shared" si="3"/>
        <v>0.922821621633158</v>
      </c>
      <c r="W49" s="17">
        <v>0</v>
      </c>
    </row>
    <row r="50" spans="1:23">
      <c r="A50" s="14">
        <v>47</v>
      </c>
      <c r="B50" s="14">
        <v>578</v>
      </c>
      <c r="C50" s="15" t="s">
        <v>77</v>
      </c>
      <c r="D50" s="15" t="s">
        <v>62</v>
      </c>
      <c r="E50" s="15" t="s">
        <v>38</v>
      </c>
      <c r="F50" s="15" t="s">
        <v>41</v>
      </c>
      <c r="G50" s="15" t="s">
        <v>42</v>
      </c>
      <c r="H50" s="15">
        <v>4</v>
      </c>
      <c r="I50" s="106">
        <v>8</v>
      </c>
      <c r="J50" s="16">
        <v>12</v>
      </c>
      <c r="K50" s="16">
        <v>8</v>
      </c>
      <c r="L50" s="107">
        <v>12530.8496</v>
      </c>
      <c r="M50" s="108">
        <v>0.226536962425916</v>
      </c>
      <c r="N50" s="107">
        <v>2838.700605</v>
      </c>
      <c r="O50" s="109">
        <v>15663.562</v>
      </c>
      <c r="P50" s="110">
        <v>0.205625858201985</v>
      </c>
      <c r="Q50" s="109">
        <v>3220.83337875</v>
      </c>
      <c r="R50" s="20">
        <v>9207.72</v>
      </c>
      <c r="S50" s="20">
        <v>1895.64</v>
      </c>
      <c r="T50" s="83">
        <f t="shared" si="0"/>
        <v>0.734804126928473</v>
      </c>
      <c r="U50" s="83">
        <f t="shared" si="1"/>
        <v>0.587843301542778</v>
      </c>
      <c r="V50" s="83">
        <f t="shared" si="3"/>
        <v>0.588555748492552</v>
      </c>
      <c r="W50" s="17">
        <v>0</v>
      </c>
    </row>
    <row r="51" spans="1:23">
      <c r="A51" s="14">
        <v>48</v>
      </c>
      <c r="B51" s="14">
        <v>744</v>
      </c>
      <c r="C51" s="15" t="s">
        <v>94</v>
      </c>
      <c r="D51" s="15" t="s">
        <v>62</v>
      </c>
      <c r="E51" s="15" t="s">
        <v>38</v>
      </c>
      <c r="F51" s="15" t="s">
        <v>41</v>
      </c>
      <c r="G51" s="15" t="s">
        <v>42</v>
      </c>
      <c r="H51" s="15">
        <v>4</v>
      </c>
      <c r="I51" s="106">
        <v>6</v>
      </c>
      <c r="J51" s="16">
        <v>12</v>
      </c>
      <c r="K51" s="16">
        <v>8</v>
      </c>
      <c r="L51" s="107">
        <v>12914.7883</v>
      </c>
      <c r="M51" s="108">
        <v>0.1787044170906</v>
      </c>
      <c r="N51" s="107">
        <v>2307.929715</v>
      </c>
      <c r="O51" s="109">
        <v>16143.485375</v>
      </c>
      <c r="P51" s="110">
        <v>0.162208624743775</v>
      </c>
      <c r="Q51" s="109">
        <v>2618.61256125</v>
      </c>
      <c r="R51" s="20">
        <v>9429.36</v>
      </c>
      <c r="S51" s="20">
        <v>1664.88</v>
      </c>
      <c r="T51" s="83">
        <f t="shared" si="0"/>
        <v>0.730121143371742</v>
      </c>
      <c r="U51" s="83">
        <f t="shared" si="1"/>
        <v>0.584096914697394</v>
      </c>
      <c r="V51" s="83">
        <f t="shared" si="3"/>
        <v>0.63578706702807</v>
      </c>
      <c r="W51" s="17">
        <v>0</v>
      </c>
    </row>
    <row r="52" spans="1:23">
      <c r="A52" s="14">
        <v>49</v>
      </c>
      <c r="B52" s="14">
        <v>573</v>
      </c>
      <c r="C52" s="15" t="s">
        <v>113</v>
      </c>
      <c r="D52" s="15" t="s">
        <v>40</v>
      </c>
      <c r="E52" s="15" t="s">
        <v>66</v>
      </c>
      <c r="F52" s="15" t="s">
        <v>41</v>
      </c>
      <c r="G52" s="15" t="s">
        <v>42</v>
      </c>
      <c r="H52" s="15">
        <v>3</v>
      </c>
      <c r="I52" s="106">
        <v>4</v>
      </c>
      <c r="J52" s="16">
        <v>9</v>
      </c>
      <c r="K52" s="16">
        <v>3</v>
      </c>
      <c r="L52" s="107">
        <v>11052.7</v>
      </c>
      <c r="M52" s="108">
        <v>0.224168020031305</v>
      </c>
      <c r="N52" s="107">
        <v>2477.661875</v>
      </c>
      <c r="O52" s="109">
        <v>13815.875</v>
      </c>
      <c r="P52" s="110">
        <v>0.20347558741303</v>
      </c>
      <c r="Q52" s="109">
        <v>2811.19328125</v>
      </c>
      <c r="R52" s="20">
        <v>8052.06</v>
      </c>
      <c r="S52" s="20">
        <v>1230.8</v>
      </c>
      <c r="T52" s="83">
        <f t="shared" si="0"/>
        <v>0.728515204429687</v>
      </c>
      <c r="U52" s="83">
        <f t="shared" si="1"/>
        <v>0.58281216354375</v>
      </c>
      <c r="V52" s="83">
        <f t="shared" si="3"/>
        <v>0.437821194369362</v>
      </c>
      <c r="W52" s="17">
        <v>0</v>
      </c>
    </row>
    <row r="53" spans="1:23">
      <c r="A53" s="14">
        <v>50</v>
      </c>
      <c r="B53" s="14">
        <v>515</v>
      </c>
      <c r="C53" s="15" t="s">
        <v>93</v>
      </c>
      <c r="D53" s="15" t="s">
        <v>62</v>
      </c>
      <c r="E53" s="15" t="s">
        <v>38</v>
      </c>
      <c r="F53" s="15" t="s">
        <v>41</v>
      </c>
      <c r="G53" s="15"/>
      <c r="H53" s="15">
        <v>4</v>
      </c>
      <c r="I53" s="106">
        <v>6</v>
      </c>
      <c r="J53" s="16">
        <v>12</v>
      </c>
      <c r="K53" s="16">
        <v>8</v>
      </c>
      <c r="L53" s="107">
        <v>11213.5694</v>
      </c>
      <c r="M53" s="108">
        <v>0.22016813754236</v>
      </c>
      <c r="N53" s="107">
        <v>2468.87069</v>
      </c>
      <c r="O53" s="109">
        <v>14016.96175</v>
      </c>
      <c r="P53" s="110">
        <v>0.199844924846142</v>
      </c>
      <c r="Q53" s="109">
        <v>2801.2186675</v>
      </c>
      <c r="R53" s="20">
        <v>8121.91</v>
      </c>
      <c r="S53" s="20">
        <v>3010.79</v>
      </c>
      <c r="T53" s="83">
        <f t="shared" si="0"/>
        <v>0.724293015924082</v>
      </c>
      <c r="U53" s="83">
        <f t="shared" si="1"/>
        <v>0.579434412739266</v>
      </c>
      <c r="V53" s="83">
        <f t="shared" si="3"/>
        <v>1.07481434239014</v>
      </c>
      <c r="W53" s="17">
        <v>0</v>
      </c>
    </row>
    <row r="54" spans="1:23">
      <c r="A54" s="14">
        <v>51</v>
      </c>
      <c r="B54" s="14">
        <v>704</v>
      </c>
      <c r="C54" s="15" t="s">
        <v>85</v>
      </c>
      <c r="D54" s="15" t="s">
        <v>48</v>
      </c>
      <c r="E54" s="15" t="s">
        <v>38</v>
      </c>
      <c r="F54" s="15"/>
      <c r="G54" s="15"/>
      <c r="H54" s="15">
        <v>3</v>
      </c>
      <c r="I54" s="106">
        <v>5</v>
      </c>
      <c r="J54" s="16">
        <v>9</v>
      </c>
      <c r="K54" s="16">
        <v>8</v>
      </c>
      <c r="L54" s="107">
        <v>10229.7261</v>
      </c>
      <c r="M54" s="108">
        <v>0.212455271896283</v>
      </c>
      <c r="N54" s="107">
        <v>2173.35924</v>
      </c>
      <c r="O54" s="109">
        <v>12787.157625</v>
      </c>
      <c r="P54" s="110">
        <v>0.192844016028934</v>
      </c>
      <c r="Q54" s="109">
        <v>2465.92683</v>
      </c>
      <c r="R54" s="20">
        <v>7393.31</v>
      </c>
      <c r="S54" s="20">
        <v>1351.93</v>
      </c>
      <c r="T54" s="83">
        <f t="shared" si="0"/>
        <v>0.722728050362952</v>
      </c>
      <c r="U54" s="83">
        <f t="shared" si="1"/>
        <v>0.578182440290361</v>
      </c>
      <c r="V54" s="83">
        <f t="shared" si="3"/>
        <v>0.548244166677079</v>
      </c>
      <c r="W54" s="17">
        <v>0</v>
      </c>
    </row>
    <row r="55" spans="1:23">
      <c r="A55" s="14">
        <v>52</v>
      </c>
      <c r="B55" s="14">
        <v>549</v>
      </c>
      <c r="C55" s="15" t="s">
        <v>116</v>
      </c>
      <c r="D55" s="15" t="s">
        <v>55</v>
      </c>
      <c r="E55" s="15" t="s">
        <v>66</v>
      </c>
      <c r="F55" s="15"/>
      <c r="G55" s="15"/>
      <c r="H55" s="15">
        <v>3</v>
      </c>
      <c r="I55" s="106">
        <v>4</v>
      </c>
      <c r="J55" s="16">
        <v>9</v>
      </c>
      <c r="K55" s="16">
        <v>3</v>
      </c>
      <c r="L55" s="107">
        <v>9879.9092</v>
      </c>
      <c r="M55" s="108">
        <v>0.196206092663281</v>
      </c>
      <c r="N55" s="107">
        <v>1938.49838</v>
      </c>
      <c r="O55" s="109">
        <v>12349.8865</v>
      </c>
      <c r="P55" s="110">
        <v>0.178094761032824</v>
      </c>
      <c r="Q55" s="109">
        <v>2199.450085</v>
      </c>
      <c r="R55" s="20">
        <v>7036.89</v>
      </c>
      <c r="S55" s="20">
        <v>1523.21</v>
      </c>
      <c r="T55" s="83">
        <f t="shared" si="0"/>
        <v>0.712242375668797</v>
      </c>
      <c r="U55" s="83">
        <f t="shared" si="1"/>
        <v>0.569793900535037</v>
      </c>
      <c r="V55" s="83">
        <f t="shared" si="3"/>
        <v>0.692541290383501</v>
      </c>
      <c r="W55" s="17">
        <v>0</v>
      </c>
    </row>
    <row r="56" spans="1:23">
      <c r="A56" s="14">
        <v>53</v>
      </c>
      <c r="B56" s="14">
        <v>391</v>
      </c>
      <c r="C56" s="15" t="s">
        <v>104</v>
      </c>
      <c r="D56" s="15" t="s">
        <v>62</v>
      </c>
      <c r="E56" s="15" t="s">
        <v>38</v>
      </c>
      <c r="F56" s="15"/>
      <c r="G56" s="15"/>
      <c r="H56" s="15">
        <v>4</v>
      </c>
      <c r="I56" s="106">
        <v>6</v>
      </c>
      <c r="J56" s="16">
        <v>12</v>
      </c>
      <c r="K56" s="16">
        <v>8</v>
      </c>
      <c r="L56" s="107">
        <v>12098.246</v>
      </c>
      <c r="M56" s="108">
        <v>0.200109429085836</v>
      </c>
      <c r="N56" s="107">
        <v>2420.9731</v>
      </c>
      <c r="O56" s="109">
        <v>15122.8075</v>
      </c>
      <c r="P56" s="110">
        <v>0.181637789477913</v>
      </c>
      <c r="Q56" s="109">
        <v>2746.873325</v>
      </c>
      <c r="R56" s="20">
        <v>8371.95</v>
      </c>
      <c r="S56" s="20">
        <v>2185.05</v>
      </c>
      <c r="T56" s="83">
        <f t="shared" si="0"/>
        <v>0.691997005185711</v>
      </c>
      <c r="U56" s="83">
        <f t="shared" si="1"/>
        <v>0.553597604148568</v>
      </c>
      <c r="V56" s="83">
        <f t="shared" si="3"/>
        <v>0.795468061855382</v>
      </c>
      <c r="W56" s="17">
        <v>0</v>
      </c>
    </row>
    <row r="57" spans="1:23">
      <c r="A57" s="14">
        <v>54</v>
      </c>
      <c r="B57" s="14">
        <v>743</v>
      </c>
      <c r="C57" s="15" t="s">
        <v>111</v>
      </c>
      <c r="D57" s="15" t="s">
        <v>40</v>
      </c>
      <c r="E57" s="15" t="s">
        <v>66</v>
      </c>
      <c r="F57" s="15"/>
      <c r="G57" s="15"/>
      <c r="H57" s="15">
        <v>3</v>
      </c>
      <c r="I57" s="106">
        <v>4</v>
      </c>
      <c r="J57" s="16">
        <v>9</v>
      </c>
      <c r="K57" s="16">
        <v>3</v>
      </c>
      <c r="L57" s="107">
        <v>9959.9808</v>
      </c>
      <c r="M57" s="108">
        <v>0.21566000006747</v>
      </c>
      <c r="N57" s="107">
        <v>2147.96946</v>
      </c>
      <c r="O57" s="109">
        <v>12449.976</v>
      </c>
      <c r="P57" s="110">
        <v>0.195752923138165</v>
      </c>
      <c r="Q57" s="109">
        <v>2437.119195</v>
      </c>
      <c r="R57" s="20">
        <v>6885.25</v>
      </c>
      <c r="S57" s="20">
        <v>1658.92</v>
      </c>
      <c r="T57" s="83">
        <f t="shared" si="0"/>
        <v>0.691291493252678</v>
      </c>
      <c r="U57" s="83">
        <f t="shared" si="1"/>
        <v>0.553033194602142</v>
      </c>
      <c r="V57" s="83">
        <f t="shared" si="3"/>
        <v>0.680688906559615</v>
      </c>
      <c r="W57" s="17">
        <v>0</v>
      </c>
    </row>
    <row r="58" spans="1:23">
      <c r="A58" s="14">
        <v>55</v>
      </c>
      <c r="B58" s="14">
        <v>723</v>
      </c>
      <c r="C58" s="15" t="s">
        <v>90</v>
      </c>
      <c r="D58" s="15" t="s">
        <v>62</v>
      </c>
      <c r="E58" s="15" t="s">
        <v>66</v>
      </c>
      <c r="F58" s="15" t="s">
        <v>41</v>
      </c>
      <c r="G58" s="15"/>
      <c r="H58" s="15">
        <v>3</v>
      </c>
      <c r="I58" s="106">
        <v>4</v>
      </c>
      <c r="J58" s="16">
        <v>9</v>
      </c>
      <c r="K58" s="16">
        <v>3</v>
      </c>
      <c r="L58" s="107">
        <v>9676.608</v>
      </c>
      <c r="M58" s="108">
        <v>0.210869697315423</v>
      </c>
      <c r="N58" s="107">
        <v>2040.5034</v>
      </c>
      <c r="O58" s="109">
        <v>12095.76</v>
      </c>
      <c r="P58" s="110">
        <v>0.191404802178615</v>
      </c>
      <c r="Q58" s="109">
        <v>2315.18655</v>
      </c>
      <c r="R58" s="20">
        <v>6665.61</v>
      </c>
      <c r="S58" s="20">
        <v>1270.86</v>
      </c>
      <c r="T58" s="83">
        <f t="shared" si="0"/>
        <v>0.688837452131987</v>
      </c>
      <c r="U58" s="83">
        <f t="shared" si="1"/>
        <v>0.551069961705589</v>
      </c>
      <c r="V58" s="83">
        <f t="shared" si="3"/>
        <v>0.548923368615803</v>
      </c>
      <c r="W58" s="17">
        <v>0</v>
      </c>
    </row>
    <row r="59" spans="1:23">
      <c r="A59" s="14">
        <v>56</v>
      </c>
      <c r="B59" s="87">
        <v>584</v>
      </c>
      <c r="C59" s="88" t="s">
        <v>123</v>
      </c>
      <c r="D59" s="88" t="s">
        <v>40</v>
      </c>
      <c r="E59" s="15" t="s">
        <v>66</v>
      </c>
      <c r="F59" s="88"/>
      <c r="G59" s="15"/>
      <c r="H59" s="15">
        <v>3</v>
      </c>
      <c r="I59" s="106">
        <v>4</v>
      </c>
      <c r="J59" s="16">
        <v>9</v>
      </c>
      <c r="K59" s="16">
        <v>3</v>
      </c>
      <c r="L59" s="107">
        <v>10269.475</v>
      </c>
      <c r="M59" s="108">
        <v>0.211393084846109</v>
      </c>
      <c r="N59" s="107">
        <v>2170.896</v>
      </c>
      <c r="O59" s="109">
        <v>12836.84375</v>
      </c>
      <c r="P59" s="110">
        <v>0.191879877014161</v>
      </c>
      <c r="Q59" s="109">
        <v>2463.132</v>
      </c>
      <c r="R59" s="20">
        <v>6916.29</v>
      </c>
      <c r="S59" s="20">
        <v>1998.67</v>
      </c>
      <c r="T59" s="83">
        <f t="shared" si="0"/>
        <v>0.673480387264198</v>
      </c>
      <c r="U59" s="83">
        <f t="shared" si="1"/>
        <v>0.538784309811358</v>
      </c>
      <c r="V59" s="83">
        <f t="shared" si="3"/>
        <v>0.811434385164904</v>
      </c>
      <c r="W59" s="17">
        <v>0</v>
      </c>
    </row>
    <row r="60" spans="1:23">
      <c r="A60" s="14">
        <v>57</v>
      </c>
      <c r="B60" s="14">
        <v>709</v>
      </c>
      <c r="C60" s="15" t="s">
        <v>101</v>
      </c>
      <c r="D60" s="15" t="s">
        <v>37</v>
      </c>
      <c r="E60" s="15" t="s">
        <v>38</v>
      </c>
      <c r="F60" s="15"/>
      <c r="G60" s="15"/>
      <c r="H60" s="15">
        <v>4</v>
      </c>
      <c r="I60" s="106">
        <v>5</v>
      </c>
      <c r="J60" s="16">
        <v>12</v>
      </c>
      <c r="K60" s="16">
        <v>8</v>
      </c>
      <c r="L60" s="107">
        <v>12563.4466666667</v>
      </c>
      <c r="M60" s="108">
        <v>0.204044466919994</v>
      </c>
      <c r="N60" s="107">
        <v>2563.50177777778</v>
      </c>
      <c r="O60" s="109">
        <v>15704.3083333334</v>
      </c>
      <c r="P60" s="110">
        <v>0.185209593050456</v>
      </c>
      <c r="Q60" s="109">
        <v>2908.58855555556</v>
      </c>
      <c r="R60" s="20">
        <v>8413.04</v>
      </c>
      <c r="S60" s="20">
        <v>2201.85</v>
      </c>
      <c r="T60" s="83">
        <f t="shared" si="0"/>
        <v>0.669644264286285</v>
      </c>
      <c r="U60" s="83">
        <f t="shared" si="1"/>
        <v>0.535715411429027</v>
      </c>
      <c r="V60" s="83">
        <f t="shared" si="3"/>
        <v>0.75701666218632</v>
      </c>
      <c r="W60" s="17">
        <v>0</v>
      </c>
    </row>
    <row r="61" spans="1:23">
      <c r="A61" s="14">
        <v>58</v>
      </c>
      <c r="B61" s="14">
        <v>329</v>
      </c>
      <c r="C61" s="15" t="s">
        <v>69</v>
      </c>
      <c r="D61" s="15" t="s">
        <v>48</v>
      </c>
      <c r="E61" s="15" t="s">
        <v>38</v>
      </c>
      <c r="F61" s="15" t="s">
        <v>41</v>
      </c>
      <c r="G61" s="15" t="s">
        <v>42</v>
      </c>
      <c r="H61" s="15">
        <v>5</v>
      </c>
      <c r="I61" s="106">
        <v>8</v>
      </c>
      <c r="J61" s="16">
        <v>15</v>
      </c>
      <c r="K61" s="16">
        <v>8</v>
      </c>
      <c r="L61" s="107">
        <v>13696.0054</v>
      </c>
      <c r="M61" s="108">
        <v>0.206354055613909</v>
      </c>
      <c r="N61" s="107">
        <v>2826.22626</v>
      </c>
      <c r="O61" s="109">
        <v>17120.00675</v>
      </c>
      <c r="P61" s="110">
        <v>0.187305988941856</v>
      </c>
      <c r="Q61" s="109">
        <v>3206.679795</v>
      </c>
      <c r="R61" s="20">
        <v>9152.96</v>
      </c>
      <c r="S61" s="20">
        <v>2064.51</v>
      </c>
      <c r="T61" s="83">
        <f t="shared" si="0"/>
        <v>0.668294129031228</v>
      </c>
      <c r="U61" s="83">
        <f t="shared" si="1"/>
        <v>0.534635303224983</v>
      </c>
      <c r="V61" s="83">
        <f t="shared" si="3"/>
        <v>0.643815451489443</v>
      </c>
      <c r="W61" s="17">
        <v>0</v>
      </c>
    </row>
    <row r="62" spans="1:23">
      <c r="A62" s="14">
        <v>59</v>
      </c>
      <c r="B62" s="14">
        <v>511</v>
      </c>
      <c r="C62" s="15" t="s">
        <v>108</v>
      </c>
      <c r="D62" s="15" t="s">
        <v>62</v>
      </c>
      <c r="E62" s="15" t="s">
        <v>38</v>
      </c>
      <c r="F62" s="15" t="s">
        <v>41</v>
      </c>
      <c r="G62" s="15" t="s">
        <v>42</v>
      </c>
      <c r="H62" s="15">
        <v>3</v>
      </c>
      <c r="I62" s="106">
        <v>5</v>
      </c>
      <c r="J62" s="16">
        <v>9</v>
      </c>
      <c r="K62" s="16">
        <v>8</v>
      </c>
      <c r="L62" s="107">
        <v>12887.8706</v>
      </c>
      <c r="M62" s="108">
        <v>0.188421700944142</v>
      </c>
      <c r="N62" s="107">
        <v>2428.3545</v>
      </c>
      <c r="O62" s="109">
        <v>16109.83825</v>
      </c>
      <c r="P62" s="110">
        <v>0.171028928549298</v>
      </c>
      <c r="Q62" s="109">
        <v>2755.248375</v>
      </c>
      <c r="R62" s="20">
        <v>8313.09</v>
      </c>
      <c r="S62" s="20">
        <v>1968.54</v>
      </c>
      <c r="T62" s="83">
        <f t="shared" si="0"/>
        <v>0.645032081560471</v>
      </c>
      <c r="U62" s="83">
        <f t="shared" si="1"/>
        <v>0.516025665248377</v>
      </c>
      <c r="V62" s="83">
        <f t="shared" si="3"/>
        <v>0.71446916287538</v>
      </c>
      <c r="W62" s="17">
        <v>0</v>
      </c>
    </row>
    <row r="63" spans="1:23">
      <c r="A63" s="14">
        <v>60</v>
      </c>
      <c r="B63" s="14">
        <v>546</v>
      </c>
      <c r="C63" s="15" t="s">
        <v>70</v>
      </c>
      <c r="D63" s="15" t="s">
        <v>40</v>
      </c>
      <c r="E63" s="15" t="s">
        <v>45</v>
      </c>
      <c r="F63" s="15" t="s">
        <v>41</v>
      </c>
      <c r="G63" s="15" t="s">
        <v>42</v>
      </c>
      <c r="H63" s="15">
        <v>4</v>
      </c>
      <c r="I63" s="106">
        <v>6</v>
      </c>
      <c r="J63" s="16">
        <v>12</v>
      </c>
      <c r="K63" s="16">
        <v>10</v>
      </c>
      <c r="L63" s="107">
        <v>16171.224</v>
      </c>
      <c r="M63" s="108">
        <v>0.23126374973224</v>
      </c>
      <c r="N63" s="107">
        <v>3739.8179</v>
      </c>
      <c r="O63" s="109">
        <v>20214.03</v>
      </c>
      <c r="P63" s="110">
        <v>0.209916326680034</v>
      </c>
      <c r="Q63" s="109">
        <v>4243.254925</v>
      </c>
      <c r="R63" s="20">
        <v>10343.04</v>
      </c>
      <c r="S63" s="20">
        <v>3390.83</v>
      </c>
      <c r="T63" s="83">
        <f t="shared" si="0"/>
        <v>0.639595370146379</v>
      </c>
      <c r="U63" s="83">
        <f t="shared" si="1"/>
        <v>0.511676296117103</v>
      </c>
      <c r="V63" s="83">
        <f t="shared" si="3"/>
        <v>0.799110602575922</v>
      </c>
      <c r="W63" s="17">
        <v>0</v>
      </c>
    </row>
    <row r="64" spans="1:23">
      <c r="A64" s="14">
        <v>61</v>
      </c>
      <c r="B64" s="14">
        <v>351</v>
      </c>
      <c r="C64" s="15" t="s">
        <v>100</v>
      </c>
      <c r="D64" s="15" t="s">
        <v>48</v>
      </c>
      <c r="E64" s="15" t="s">
        <v>38</v>
      </c>
      <c r="F64" s="15"/>
      <c r="G64" s="15"/>
      <c r="H64" s="15">
        <v>4</v>
      </c>
      <c r="I64" s="106">
        <v>5</v>
      </c>
      <c r="J64" s="16">
        <v>12</v>
      </c>
      <c r="K64" s="16">
        <v>8</v>
      </c>
      <c r="L64" s="107">
        <v>10035.454</v>
      </c>
      <c r="M64" s="108">
        <v>0.192189691667163</v>
      </c>
      <c r="N64" s="107">
        <v>1928.71081</v>
      </c>
      <c r="O64" s="109">
        <v>12544.3175</v>
      </c>
      <c r="P64" s="110">
        <v>0.17444910474404</v>
      </c>
      <c r="Q64" s="109">
        <v>2188.3449575</v>
      </c>
      <c r="R64" s="20">
        <v>6397.91</v>
      </c>
      <c r="S64" s="20">
        <v>854.4</v>
      </c>
      <c r="T64" s="83">
        <f t="shared" si="0"/>
        <v>0.637530698660967</v>
      </c>
      <c r="U64" s="83">
        <f t="shared" si="1"/>
        <v>0.510024558928774</v>
      </c>
      <c r="V64" s="83">
        <f t="shared" si="3"/>
        <v>0.390432046406468</v>
      </c>
      <c r="W64" s="17">
        <v>0</v>
      </c>
    </row>
    <row r="65" spans="1:23">
      <c r="A65" s="14">
        <v>62</v>
      </c>
      <c r="B65" s="14">
        <v>539</v>
      </c>
      <c r="C65" s="15" t="s">
        <v>97</v>
      </c>
      <c r="D65" s="15" t="s">
        <v>55</v>
      </c>
      <c r="E65" s="15" t="s">
        <v>66</v>
      </c>
      <c r="F65" s="15"/>
      <c r="G65" s="15"/>
      <c r="H65" s="15">
        <v>2</v>
      </c>
      <c r="I65" s="106">
        <v>4</v>
      </c>
      <c r="J65" s="16">
        <v>6</v>
      </c>
      <c r="K65" s="16">
        <v>3</v>
      </c>
      <c r="L65" s="107">
        <v>9908.5784</v>
      </c>
      <c r="M65" s="108">
        <v>0.205571951673713</v>
      </c>
      <c r="N65" s="107">
        <v>2036.9258</v>
      </c>
      <c r="O65" s="109">
        <v>12385.723</v>
      </c>
      <c r="P65" s="110">
        <v>0.186596079211524</v>
      </c>
      <c r="Q65" s="109">
        <v>2311.12735</v>
      </c>
      <c r="R65" s="20">
        <v>6170.48</v>
      </c>
      <c r="S65" s="20">
        <v>1837.65</v>
      </c>
      <c r="T65" s="83">
        <f t="shared" si="0"/>
        <v>0.622741199686122</v>
      </c>
      <c r="U65" s="83">
        <f t="shared" si="1"/>
        <v>0.498192959748898</v>
      </c>
      <c r="V65" s="83">
        <f t="shared" si="3"/>
        <v>0.795131432285633</v>
      </c>
      <c r="W65" s="17">
        <v>0</v>
      </c>
    </row>
    <row r="66" spans="1:23">
      <c r="A66" s="14">
        <v>63</v>
      </c>
      <c r="B66" s="14">
        <v>738</v>
      </c>
      <c r="C66" s="15" t="s">
        <v>106</v>
      </c>
      <c r="D66" s="15" t="s">
        <v>48</v>
      </c>
      <c r="E66" s="15" t="s">
        <v>66</v>
      </c>
      <c r="F66" s="15"/>
      <c r="G66" s="15"/>
      <c r="H66" s="15">
        <v>3</v>
      </c>
      <c r="I66" s="106">
        <v>4</v>
      </c>
      <c r="J66" s="16">
        <v>9</v>
      </c>
      <c r="K66" s="16">
        <v>3</v>
      </c>
      <c r="L66" s="107">
        <v>8445.6736</v>
      </c>
      <c r="M66" s="108">
        <v>0.189296181183227</v>
      </c>
      <c r="N66" s="107">
        <v>1598.73376</v>
      </c>
      <c r="O66" s="109">
        <v>10557.092</v>
      </c>
      <c r="P66" s="110">
        <v>0.171822687535545</v>
      </c>
      <c r="Q66" s="109">
        <v>1813.94792</v>
      </c>
      <c r="R66" s="20">
        <v>5183.54</v>
      </c>
      <c r="S66" s="20">
        <v>1014.59</v>
      </c>
      <c r="T66" s="83">
        <f t="shared" si="0"/>
        <v>0.613750926865087</v>
      </c>
      <c r="U66" s="83">
        <f t="shared" si="1"/>
        <v>0.49100074149207</v>
      </c>
      <c r="V66" s="83">
        <f t="shared" si="3"/>
        <v>0.559326973400648</v>
      </c>
      <c r="W66" s="17">
        <v>0</v>
      </c>
    </row>
    <row r="67" spans="1:23">
      <c r="A67" s="14">
        <v>64</v>
      </c>
      <c r="B67" s="14">
        <v>713</v>
      </c>
      <c r="C67" s="15" t="s">
        <v>122</v>
      </c>
      <c r="D67" s="15" t="s">
        <v>48</v>
      </c>
      <c r="E67" s="15" t="s">
        <v>66</v>
      </c>
      <c r="F67" s="15"/>
      <c r="G67" s="15"/>
      <c r="H67" s="15">
        <v>2</v>
      </c>
      <c r="I67" s="106">
        <v>4</v>
      </c>
      <c r="J67" s="16">
        <v>6</v>
      </c>
      <c r="K67" s="16">
        <v>3</v>
      </c>
      <c r="L67" s="107">
        <v>6147.9104</v>
      </c>
      <c r="M67" s="108">
        <v>0.213232541580307</v>
      </c>
      <c r="N67" s="107">
        <v>1310.93456</v>
      </c>
      <c r="O67" s="109">
        <v>7684.888</v>
      </c>
      <c r="P67" s="110">
        <v>0.193549537742125</v>
      </c>
      <c r="Q67" s="109">
        <v>1487.40652</v>
      </c>
      <c r="R67" s="20">
        <v>3733.46</v>
      </c>
      <c r="S67" s="20">
        <v>950.47</v>
      </c>
      <c r="T67" s="83">
        <f t="shared" si="0"/>
        <v>0.607273001246082</v>
      </c>
      <c r="U67" s="83">
        <f t="shared" si="1"/>
        <v>0.485818400996866</v>
      </c>
      <c r="V67" s="83">
        <f t="shared" si="3"/>
        <v>0.639011586422251</v>
      </c>
      <c r="W67" s="17">
        <v>3</v>
      </c>
    </row>
    <row r="68" spans="1:23">
      <c r="A68" s="14">
        <v>65</v>
      </c>
      <c r="B68" s="14">
        <v>755</v>
      </c>
      <c r="C68" s="15" t="s">
        <v>71</v>
      </c>
      <c r="D68" s="15" t="s">
        <v>48</v>
      </c>
      <c r="E68" s="15" t="s">
        <v>66</v>
      </c>
      <c r="F68" s="15" t="s">
        <v>41</v>
      </c>
      <c r="G68" s="15"/>
      <c r="H68" s="15">
        <v>6</v>
      </c>
      <c r="I68" s="106">
        <v>3</v>
      </c>
      <c r="J68" s="16">
        <v>6</v>
      </c>
      <c r="K68" s="16">
        <v>3</v>
      </c>
      <c r="L68" s="107">
        <v>5134.176</v>
      </c>
      <c r="M68" s="108">
        <v>0.185455962164133</v>
      </c>
      <c r="N68" s="107">
        <v>952.16355</v>
      </c>
      <c r="O68" s="109">
        <v>6417.72</v>
      </c>
      <c r="P68" s="110">
        <v>0.168336950272059</v>
      </c>
      <c r="Q68" s="109">
        <v>1080.3394125</v>
      </c>
      <c r="R68" s="20">
        <v>3070.52</v>
      </c>
      <c r="S68" s="20">
        <v>812.16</v>
      </c>
      <c r="T68" s="83">
        <f t="shared" ref="T68:T89" si="4">R68/L68</f>
        <v>0.598055072517966</v>
      </c>
      <c r="U68" s="83">
        <f t="shared" ref="U68:U89" si="5">R68/O68</f>
        <v>0.478444058014373</v>
      </c>
      <c r="V68" s="83">
        <f t="shared" si="3"/>
        <v>0.751763742582149</v>
      </c>
      <c r="W68" s="17">
        <v>0</v>
      </c>
    </row>
    <row r="69" spans="1:23">
      <c r="A69" s="14">
        <v>66</v>
      </c>
      <c r="B69" s="14">
        <v>56</v>
      </c>
      <c r="C69" s="15" t="s">
        <v>81</v>
      </c>
      <c r="D69" s="15" t="s">
        <v>48</v>
      </c>
      <c r="E69" s="15" t="s">
        <v>66</v>
      </c>
      <c r="F69" s="15" t="s">
        <v>41</v>
      </c>
      <c r="G69" s="15"/>
      <c r="H69" s="15">
        <v>3</v>
      </c>
      <c r="I69" s="106">
        <v>4</v>
      </c>
      <c r="J69" s="16">
        <v>9</v>
      </c>
      <c r="K69" s="16">
        <v>3</v>
      </c>
      <c r="L69" s="107">
        <v>9354.486</v>
      </c>
      <c r="M69" s="108">
        <v>0.23011910542172</v>
      </c>
      <c r="N69" s="107">
        <v>2152.64595</v>
      </c>
      <c r="O69" s="109">
        <v>11693.1075</v>
      </c>
      <c r="P69" s="110">
        <v>0.20887734184433</v>
      </c>
      <c r="Q69" s="109">
        <v>2442.4252125</v>
      </c>
      <c r="R69" s="20">
        <v>5581.08</v>
      </c>
      <c r="S69" s="20">
        <v>1776.75</v>
      </c>
      <c r="T69" s="83">
        <f t="shared" si="4"/>
        <v>0.596620701554313</v>
      </c>
      <c r="U69" s="83">
        <f t="shared" si="5"/>
        <v>0.47729656124345</v>
      </c>
      <c r="V69" s="83">
        <f t="shared" ref="V69:V89" si="6">S69/Q69</f>
        <v>0.727453185017431</v>
      </c>
      <c r="W69" s="17">
        <v>0</v>
      </c>
    </row>
    <row r="70" spans="1:23">
      <c r="A70" s="14">
        <v>67</v>
      </c>
      <c r="B70" s="14">
        <v>594</v>
      </c>
      <c r="C70" s="15" t="s">
        <v>119</v>
      </c>
      <c r="D70" s="15" t="s">
        <v>55</v>
      </c>
      <c r="E70" s="15" t="s">
        <v>66</v>
      </c>
      <c r="F70" s="15"/>
      <c r="G70" s="15"/>
      <c r="H70" s="15">
        <v>2</v>
      </c>
      <c r="I70" s="106">
        <v>4</v>
      </c>
      <c r="J70" s="16">
        <v>6</v>
      </c>
      <c r="K70" s="16">
        <v>3</v>
      </c>
      <c r="L70" s="107">
        <v>9476.64</v>
      </c>
      <c r="M70" s="108">
        <v>0.230407874520927</v>
      </c>
      <c r="N70" s="107">
        <v>2183.49248</v>
      </c>
      <c r="O70" s="109">
        <v>11845.8</v>
      </c>
      <c r="P70" s="110">
        <v>0.20913945533438</v>
      </c>
      <c r="Q70" s="109">
        <v>2477.42416</v>
      </c>
      <c r="R70" s="20">
        <v>5556.06</v>
      </c>
      <c r="S70" s="20">
        <v>921.67</v>
      </c>
      <c r="T70" s="83">
        <f t="shared" si="4"/>
        <v>0.586290077495821</v>
      </c>
      <c r="U70" s="83">
        <f t="shared" si="5"/>
        <v>0.469032061996657</v>
      </c>
      <c r="V70" s="83">
        <f t="shared" si="6"/>
        <v>0.37202753362993</v>
      </c>
      <c r="W70" s="17">
        <v>0</v>
      </c>
    </row>
    <row r="71" spans="1:23">
      <c r="A71" s="14">
        <v>68</v>
      </c>
      <c r="B71" s="14">
        <v>591</v>
      </c>
      <c r="C71" s="15" t="s">
        <v>105</v>
      </c>
      <c r="D71" s="15" t="s">
        <v>55</v>
      </c>
      <c r="E71" s="15" t="s">
        <v>38</v>
      </c>
      <c r="F71" s="15" t="s">
        <v>41</v>
      </c>
      <c r="G71" s="15"/>
      <c r="H71" s="15">
        <v>3</v>
      </c>
      <c r="I71" s="106">
        <v>5</v>
      </c>
      <c r="J71" s="16">
        <v>9</v>
      </c>
      <c r="K71" s="16">
        <v>8</v>
      </c>
      <c r="L71" s="107">
        <v>10583.6136</v>
      </c>
      <c r="M71" s="108">
        <v>0.213887041378759</v>
      </c>
      <c r="N71" s="107">
        <v>2263.6978</v>
      </c>
      <c r="O71" s="109">
        <v>13229.517</v>
      </c>
      <c r="P71" s="110">
        <v>0.194143622174566</v>
      </c>
      <c r="Q71" s="109">
        <v>2568.42635</v>
      </c>
      <c r="R71" s="20">
        <v>6070.11</v>
      </c>
      <c r="S71" s="20">
        <v>1784.26</v>
      </c>
      <c r="T71" s="83">
        <f t="shared" si="4"/>
        <v>0.573538512403741</v>
      </c>
      <c r="U71" s="83">
        <f t="shared" si="5"/>
        <v>0.458830809922993</v>
      </c>
      <c r="V71" s="83">
        <f t="shared" si="6"/>
        <v>0.694689960644579</v>
      </c>
      <c r="W71" s="17">
        <v>0</v>
      </c>
    </row>
    <row r="72" spans="1:23">
      <c r="A72" s="14">
        <v>69</v>
      </c>
      <c r="B72" s="14">
        <v>706</v>
      </c>
      <c r="C72" s="15" t="s">
        <v>128</v>
      </c>
      <c r="D72" s="15" t="s">
        <v>48</v>
      </c>
      <c r="E72" s="15" t="s">
        <v>66</v>
      </c>
      <c r="F72" s="15"/>
      <c r="G72" s="15"/>
      <c r="H72" s="15">
        <v>2</v>
      </c>
      <c r="I72" s="106">
        <v>4</v>
      </c>
      <c r="J72" s="16">
        <v>6</v>
      </c>
      <c r="K72" s="16">
        <v>3</v>
      </c>
      <c r="L72" s="107">
        <v>8688.7904</v>
      </c>
      <c r="M72" s="108">
        <v>0.221184094853986</v>
      </c>
      <c r="N72" s="107">
        <v>1921.82224</v>
      </c>
      <c r="O72" s="109">
        <v>10860.988</v>
      </c>
      <c r="P72" s="110">
        <v>0.200767101482849</v>
      </c>
      <c r="Q72" s="109">
        <v>2180.52908</v>
      </c>
      <c r="R72" s="20">
        <v>4977.03</v>
      </c>
      <c r="S72" s="20">
        <v>1138.18</v>
      </c>
      <c r="T72" s="83">
        <f t="shared" si="4"/>
        <v>0.572810457022879</v>
      </c>
      <c r="U72" s="83">
        <f t="shared" si="5"/>
        <v>0.458248365618303</v>
      </c>
      <c r="V72" s="83">
        <f t="shared" si="6"/>
        <v>0.52197423572081</v>
      </c>
      <c r="W72" s="17">
        <v>0</v>
      </c>
    </row>
    <row r="73" spans="1:23">
      <c r="A73" s="14">
        <v>70</v>
      </c>
      <c r="B73" s="14">
        <v>727</v>
      </c>
      <c r="C73" s="15" t="s">
        <v>110</v>
      </c>
      <c r="D73" s="15" t="s">
        <v>37</v>
      </c>
      <c r="E73" s="15" t="s">
        <v>66</v>
      </c>
      <c r="F73" s="15"/>
      <c r="G73" s="15"/>
      <c r="H73" s="15">
        <v>3</v>
      </c>
      <c r="I73" s="106">
        <v>4</v>
      </c>
      <c r="J73" s="16">
        <v>9</v>
      </c>
      <c r="K73" s="16">
        <v>3</v>
      </c>
      <c r="L73" s="107">
        <v>10282.536</v>
      </c>
      <c r="M73" s="108">
        <v>0.210144690959506</v>
      </c>
      <c r="N73" s="107">
        <v>2160.82035</v>
      </c>
      <c r="O73" s="109">
        <v>12853.17</v>
      </c>
      <c r="P73" s="110">
        <v>0.190746719486321</v>
      </c>
      <c r="Q73" s="109">
        <v>2451.7000125</v>
      </c>
      <c r="R73" s="20">
        <v>5824.03</v>
      </c>
      <c r="S73" s="20">
        <v>1814.09</v>
      </c>
      <c r="T73" s="83">
        <f t="shared" si="4"/>
        <v>0.566400156537259</v>
      </c>
      <c r="U73" s="83">
        <f t="shared" si="5"/>
        <v>0.453120125229807</v>
      </c>
      <c r="V73" s="83">
        <f t="shared" si="6"/>
        <v>0.739931472346069</v>
      </c>
      <c r="W73" s="17">
        <v>0</v>
      </c>
    </row>
    <row r="74" spans="1:23">
      <c r="A74" s="14">
        <v>71</v>
      </c>
      <c r="B74" s="14">
        <v>717</v>
      </c>
      <c r="C74" s="15" t="s">
        <v>114</v>
      </c>
      <c r="D74" s="15" t="s">
        <v>55</v>
      </c>
      <c r="E74" s="15" t="s">
        <v>66</v>
      </c>
      <c r="F74" s="15"/>
      <c r="G74" s="15"/>
      <c r="H74" s="15">
        <v>3</v>
      </c>
      <c r="I74" s="106">
        <v>4</v>
      </c>
      <c r="J74" s="16">
        <v>9</v>
      </c>
      <c r="K74" s="16">
        <v>3</v>
      </c>
      <c r="L74" s="107">
        <v>10668.0225</v>
      </c>
      <c r="M74" s="108">
        <v>0.202643378845517</v>
      </c>
      <c r="N74" s="107">
        <v>2161.804125</v>
      </c>
      <c r="O74" s="109">
        <v>13335.028125</v>
      </c>
      <c r="P74" s="110">
        <v>0.183937836182854</v>
      </c>
      <c r="Q74" s="109">
        <v>2452.81621875</v>
      </c>
      <c r="R74" s="20">
        <v>6036.09</v>
      </c>
      <c r="S74" s="20">
        <v>1056.5</v>
      </c>
      <c r="T74" s="83">
        <f t="shared" si="4"/>
        <v>0.565811517551636</v>
      </c>
      <c r="U74" s="83">
        <f t="shared" si="5"/>
        <v>0.452649214041309</v>
      </c>
      <c r="V74" s="83">
        <f t="shared" si="6"/>
        <v>0.430729376267094</v>
      </c>
      <c r="W74" s="17">
        <v>0</v>
      </c>
    </row>
    <row r="75" spans="1:23">
      <c r="A75" s="14">
        <v>72</v>
      </c>
      <c r="B75" s="14">
        <v>339</v>
      </c>
      <c r="C75" s="15" t="s">
        <v>126</v>
      </c>
      <c r="D75" s="15" t="s">
        <v>37</v>
      </c>
      <c r="E75" s="15" t="s">
        <v>38</v>
      </c>
      <c r="F75" s="15"/>
      <c r="G75" s="15"/>
      <c r="H75" s="15">
        <v>2</v>
      </c>
      <c r="I75" s="106">
        <v>5</v>
      </c>
      <c r="J75" s="16">
        <v>6</v>
      </c>
      <c r="K75" s="16">
        <v>8</v>
      </c>
      <c r="L75" s="107">
        <v>10594.7436</v>
      </c>
      <c r="M75" s="108">
        <v>0.183174420568328</v>
      </c>
      <c r="N75" s="107">
        <v>1940.68602</v>
      </c>
      <c r="O75" s="109">
        <v>13243.4295</v>
      </c>
      <c r="P75" s="110">
        <v>0.166266012515867</v>
      </c>
      <c r="Q75" s="109">
        <v>2201.932215</v>
      </c>
      <c r="R75" s="20">
        <v>5919.53</v>
      </c>
      <c r="S75" s="20">
        <v>1405.13</v>
      </c>
      <c r="T75" s="83">
        <f t="shared" si="4"/>
        <v>0.558723289915199</v>
      </c>
      <c r="U75" s="83">
        <f t="shared" si="5"/>
        <v>0.446978631932159</v>
      </c>
      <c r="V75" s="83">
        <f t="shared" si="6"/>
        <v>0.638134993633308</v>
      </c>
      <c r="W75" s="17">
        <v>0</v>
      </c>
    </row>
    <row r="76" spans="1:23">
      <c r="A76" s="14">
        <v>73</v>
      </c>
      <c r="B76" s="14">
        <v>545</v>
      </c>
      <c r="C76" s="15" t="s">
        <v>115</v>
      </c>
      <c r="D76" s="15" t="s">
        <v>40</v>
      </c>
      <c r="E76" s="15" t="s">
        <v>66</v>
      </c>
      <c r="F76" s="15"/>
      <c r="G76" s="15"/>
      <c r="H76" s="15">
        <v>3</v>
      </c>
      <c r="I76" s="106">
        <v>4</v>
      </c>
      <c r="J76" s="16">
        <v>9</v>
      </c>
      <c r="K76" s="16">
        <v>3</v>
      </c>
      <c r="L76" s="107">
        <v>8675.9136</v>
      </c>
      <c r="M76" s="108">
        <v>0.219301455468621</v>
      </c>
      <c r="N76" s="107">
        <v>1902.64048</v>
      </c>
      <c r="O76" s="109">
        <v>10844.892</v>
      </c>
      <c r="P76" s="110">
        <v>0.199058244194594</v>
      </c>
      <c r="Q76" s="109">
        <v>2158.76516</v>
      </c>
      <c r="R76" s="20">
        <v>4800.72</v>
      </c>
      <c r="S76" s="20">
        <v>1086.47</v>
      </c>
      <c r="T76" s="83">
        <f t="shared" si="4"/>
        <v>0.553338843761653</v>
      </c>
      <c r="U76" s="83">
        <f t="shared" si="5"/>
        <v>0.442671075009322</v>
      </c>
      <c r="V76" s="83">
        <f t="shared" si="6"/>
        <v>0.503283089856796</v>
      </c>
      <c r="W76" s="17">
        <v>0</v>
      </c>
    </row>
    <row r="77" spans="1:23">
      <c r="A77" s="14">
        <v>74</v>
      </c>
      <c r="B77" s="14">
        <v>720</v>
      </c>
      <c r="C77" s="15" t="s">
        <v>112</v>
      </c>
      <c r="D77" s="15" t="s">
        <v>55</v>
      </c>
      <c r="E77" s="15" t="s">
        <v>66</v>
      </c>
      <c r="F77" s="15" t="s">
        <v>41</v>
      </c>
      <c r="G77" s="15"/>
      <c r="H77" s="15">
        <v>3</v>
      </c>
      <c r="I77" s="106">
        <v>4</v>
      </c>
      <c r="J77" s="16">
        <v>9</v>
      </c>
      <c r="K77" s="16">
        <v>3</v>
      </c>
      <c r="L77" s="107">
        <v>9439.536</v>
      </c>
      <c r="M77" s="108">
        <v>0.189610133379437</v>
      </c>
      <c r="N77" s="107">
        <v>1789.83168</v>
      </c>
      <c r="O77" s="109">
        <v>11799.42</v>
      </c>
      <c r="P77" s="110">
        <v>0.172107659529028</v>
      </c>
      <c r="Q77" s="109">
        <v>2030.77056</v>
      </c>
      <c r="R77" s="20">
        <v>5113.4</v>
      </c>
      <c r="S77" s="20">
        <v>1362.84</v>
      </c>
      <c r="T77" s="83">
        <f t="shared" si="4"/>
        <v>0.5417003547632</v>
      </c>
      <c r="U77" s="83">
        <f t="shared" si="5"/>
        <v>0.43336028381056</v>
      </c>
      <c r="V77" s="83">
        <f t="shared" si="6"/>
        <v>0.671095015283263</v>
      </c>
      <c r="W77" s="17">
        <v>0</v>
      </c>
    </row>
    <row r="78" spans="1:23">
      <c r="A78" s="14">
        <v>75</v>
      </c>
      <c r="B78" s="14">
        <v>349</v>
      </c>
      <c r="C78" s="15" t="s">
        <v>121</v>
      </c>
      <c r="D78" s="15" t="s">
        <v>62</v>
      </c>
      <c r="E78" s="15" t="s">
        <v>38</v>
      </c>
      <c r="F78" s="15"/>
      <c r="G78" s="15"/>
      <c r="H78" s="15">
        <v>4</v>
      </c>
      <c r="I78" s="106">
        <v>6</v>
      </c>
      <c r="J78" s="16">
        <v>12</v>
      </c>
      <c r="K78" s="16">
        <v>8</v>
      </c>
      <c r="L78" s="107">
        <v>12510.692</v>
      </c>
      <c r="M78" s="108">
        <v>0.216202461062905</v>
      </c>
      <c r="N78" s="107">
        <v>2704.8424</v>
      </c>
      <c r="O78" s="109">
        <v>15638.365</v>
      </c>
      <c r="P78" s="110">
        <v>0.196245310810945</v>
      </c>
      <c r="Q78" s="109">
        <v>3068.9558</v>
      </c>
      <c r="R78" s="20">
        <v>6660.49</v>
      </c>
      <c r="S78" s="20">
        <v>1738.29</v>
      </c>
      <c r="T78" s="83">
        <f t="shared" si="4"/>
        <v>0.532383820175575</v>
      </c>
      <c r="U78" s="83">
        <f t="shared" si="5"/>
        <v>0.42590705614046</v>
      </c>
      <c r="V78" s="83">
        <f t="shared" si="6"/>
        <v>0.566410894545956</v>
      </c>
      <c r="W78" s="17">
        <v>0</v>
      </c>
    </row>
    <row r="79" spans="1:23">
      <c r="A79" s="14">
        <v>76</v>
      </c>
      <c r="B79" s="14">
        <v>710</v>
      </c>
      <c r="C79" s="15" t="s">
        <v>129</v>
      </c>
      <c r="D79" s="15" t="s">
        <v>48</v>
      </c>
      <c r="E79" s="15" t="s">
        <v>66</v>
      </c>
      <c r="F79" s="15"/>
      <c r="G79" s="15"/>
      <c r="H79" s="15">
        <v>3</v>
      </c>
      <c r="I79" s="106">
        <v>4</v>
      </c>
      <c r="J79" s="16">
        <v>9</v>
      </c>
      <c r="K79" s="16">
        <v>3</v>
      </c>
      <c r="L79" s="107">
        <v>8369.6256</v>
      </c>
      <c r="M79" s="108">
        <v>0.230889582444405</v>
      </c>
      <c r="N79" s="107">
        <v>1932.45936</v>
      </c>
      <c r="O79" s="109">
        <v>10462.032</v>
      </c>
      <c r="P79" s="110">
        <v>0.209576697911075</v>
      </c>
      <c r="Q79" s="109">
        <v>2192.59812</v>
      </c>
      <c r="R79" s="20">
        <v>4449.1</v>
      </c>
      <c r="S79" s="20">
        <v>1369.25</v>
      </c>
      <c r="T79" s="83">
        <f t="shared" si="4"/>
        <v>0.531576944134753</v>
      </c>
      <c r="U79" s="83">
        <f t="shared" si="5"/>
        <v>0.425261555307803</v>
      </c>
      <c r="V79" s="83">
        <f t="shared" si="6"/>
        <v>0.624487445971175</v>
      </c>
      <c r="W79" s="17">
        <v>0</v>
      </c>
    </row>
    <row r="80" spans="1:23">
      <c r="A80" s="14">
        <v>77</v>
      </c>
      <c r="B80" s="14">
        <v>732</v>
      </c>
      <c r="C80" s="15" t="s">
        <v>127</v>
      </c>
      <c r="D80" s="15" t="s">
        <v>55</v>
      </c>
      <c r="E80" s="15" t="s">
        <v>66</v>
      </c>
      <c r="F80" s="15"/>
      <c r="G80" s="15"/>
      <c r="H80" s="15">
        <v>2</v>
      </c>
      <c r="I80" s="106">
        <v>4</v>
      </c>
      <c r="J80" s="16">
        <v>6</v>
      </c>
      <c r="K80" s="16">
        <v>3</v>
      </c>
      <c r="L80" s="107">
        <v>8311.968</v>
      </c>
      <c r="M80" s="108">
        <v>0.201572344840596</v>
      </c>
      <c r="N80" s="107">
        <v>1675.46288</v>
      </c>
      <c r="O80" s="109">
        <v>10389.96</v>
      </c>
      <c r="P80" s="110">
        <v>0.18296566685531</v>
      </c>
      <c r="Q80" s="109">
        <v>1901.00596</v>
      </c>
      <c r="R80" s="20">
        <v>4404.73</v>
      </c>
      <c r="S80" s="20">
        <v>1101.23</v>
      </c>
      <c r="T80" s="83">
        <f t="shared" si="4"/>
        <v>0.529926246106818</v>
      </c>
      <c r="U80" s="83">
        <f t="shared" si="5"/>
        <v>0.423940996885455</v>
      </c>
      <c r="V80" s="83">
        <f t="shared" si="6"/>
        <v>0.579288031269507</v>
      </c>
      <c r="W80" s="17">
        <v>0</v>
      </c>
    </row>
    <row r="81" spans="1:23">
      <c r="A81" s="14">
        <v>78</v>
      </c>
      <c r="B81" s="14">
        <v>716</v>
      </c>
      <c r="C81" s="15" t="s">
        <v>120</v>
      </c>
      <c r="D81" s="15" t="s">
        <v>55</v>
      </c>
      <c r="E81" s="15" t="s">
        <v>66</v>
      </c>
      <c r="F81" s="15" t="s">
        <v>41</v>
      </c>
      <c r="G81" s="15"/>
      <c r="H81" s="15">
        <v>3</v>
      </c>
      <c r="I81" s="106">
        <v>4</v>
      </c>
      <c r="J81" s="16">
        <v>9</v>
      </c>
      <c r="K81" s="16">
        <v>3</v>
      </c>
      <c r="L81" s="107">
        <v>9504.678</v>
      </c>
      <c r="M81" s="108">
        <v>0.222054976507358</v>
      </c>
      <c r="N81" s="107">
        <v>2110.56105</v>
      </c>
      <c r="O81" s="109">
        <v>11880.8475</v>
      </c>
      <c r="P81" s="110">
        <v>0.201557594060525</v>
      </c>
      <c r="Q81" s="109">
        <v>2394.6750375</v>
      </c>
      <c r="R81" s="20">
        <v>4992.5</v>
      </c>
      <c r="S81" s="20">
        <v>1504.72</v>
      </c>
      <c r="T81" s="83">
        <f t="shared" si="4"/>
        <v>0.525267662933978</v>
      </c>
      <c r="U81" s="83">
        <f t="shared" si="5"/>
        <v>0.420214130347183</v>
      </c>
      <c r="V81" s="83">
        <f t="shared" si="6"/>
        <v>0.628360832445517</v>
      </c>
      <c r="W81" s="17">
        <v>0</v>
      </c>
    </row>
    <row r="82" spans="1:23">
      <c r="A82" s="14">
        <v>79</v>
      </c>
      <c r="B82" s="14">
        <v>570</v>
      </c>
      <c r="C82" s="15" t="s">
        <v>117</v>
      </c>
      <c r="D82" s="15" t="s">
        <v>37</v>
      </c>
      <c r="E82" s="15" t="s">
        <v>66</v>
      </c>
      <c r="F82" s="15"/>
      <c r="G82" s="15"/>
      <c r="H82" s="15">
        <v>3</v>
      </c>
      <c r="I82" s="106">
        <v>4</v>
      </c>
      <c r="J82" s="16">
        <v>9</v>
      </c>
      <c r="K82" s="16">
        <v>3</v>
      </c>
      <c r="L82" s="107">
        <v>10323.69</v>
      </c>
      <c r="M82" s="108">
        <v>0.203685983403221</v>
      </c>
      <c r="N82" s="107">
        <v>2102.79095</v>
      </c>
      <c r="O82" s="109">
        <v>12904.6125</v>
      </c>
      <c r="P82" s="110">
        <v>0.184884200319847</v>
      </c>
      <c r="Q82" s="109">
        <v>2385.8589625</v>
      </c>
      <c r="R82" s="20">
        <v>5151.64</v>
      </c>
      <c r="S82" s="20">
        <v>1333.19</v>
      </c>
      <c r="T82" s="83">
        <f t="shared" si="4"/>
        <v>0.499011496858197</v>
      </c>
      <c r="U82" s="83">
        <f t="shared" si="5"/>
        <v>0.399209197486558</v>
      </c>
      <c r="V82" s="83">
        <f t="shared" si="6"/>
        <v>0.558788269111695</v>
      </c>
      <c r="W82" s="17">
        <v>0</v>
      </c>
    </row>
    <row r="83" spans="1:23">
      <c r="A83" s="14">
        <v>80</v>
      </c>
      <c r="B83" s="14">
        <v>733</v>
      </c>
      <c r="C83" s="15" t="s">
        <v>131</v>
      </c>
      <c r="D83" s="15" t="s">
        <v>40</v>
      </c>
      <c r="E83" s="15" t="s">
        <v>66</v>
      </c>
      <c r="F83" s="15"/>
      <c r="G83" s="15"/>
      <c r="H83" s="15">
        <v>3</v>
      </c>
      <c r="I83" s="106">
        <v>4</v>
      </c>
      <c r="J83" s="16">
        <v>9</v>
      </c>
      <c r="K83" s="16">
        <v>3</v>
      </c>
      <c r="L83" s="107">
        <v>9106.5184</v>
      </c>
      <c r="M83" s="108">
        <v>0.192704250177543</v>
      </c>
      <c r="N83" s="107">
        <v>1754.8648</v>
      </c>
      <c r="O83" s="109">
        <v>11383.148</v>
      </c>
      <c r="P83" s="110">
        <v>0.17491616554577</v>
      </c>
      <c r="Q83" s="109">
        <v>1991.0966</v>
      </c>
      <c r="R83" s="20">
        <v>4408.7</v>
      </c>
      <c r="S83" s="20">
        <v>1019.77</v>
      </c>
      <c r="T83" s="83">
        <f t="shared" si="4"/>
        <v>0.484125744477714</v>
      </c>
      <c r="U83" s="83">
        <f t="shared" si="5"/>
        <v>0.387300595582171</v>
      </c>
      <c r="V83" s="83">
        <f t="shared" si="6"/>
        <v>0.512165004952547</v>
      </c>
      <c r="W83" s="17">
        <v>0</v>
      </c>
    </row>
    <row r="84" spans="1:23">
      <c r="A84" s="14">
        <v>81</v>
      </c>
      <c r="B84" s="14">
        <v>746</v>
      </c>
      <c r="C84" s="15" t="s">
        <v>96</v>
      </c>
      <c r="D84" s="15" t="s">
        <v>55</v>
      </c>
      <c r="E84" s="15" t="s">
        <v>38</v>
      </c>
      <c r="F84" s="15" t="s">
        <v>41</v>
      </c>
      <c r="G84" s="15" t="s">
        <v>42</v>
      </c>
      <c r="H84" s="15">
        <v>4</v>
      </c>
      <c r="I84" s="106">
        <v>5</v>
      </c>
      <c r="J84" s="16">
        <v>12</v>
      </c>
      <c r="K84" s="16">
        <v>8</v>
      </c>
      <c r="L84" s="107">
        <v>13061.1118</v>
      </c>
      <c r="M84" s="108">
        <v>0.206511538320957</v>
      </c>
      <c r="N84" s="107">
        <v>2697.27029</v>
      </c>
      <c r="O84" s="109">
        <v>16326.38975</v>
      </c>
      <c r="P84" s="110">
        <v>0.187448934783638</v>
      </c>
      <c r="Q84" s="109">
        <v>3060.3643675</v>
      </c>
      <c r="R84" s="20">
        <v>6235.13</v>
      </c>
      <c r="S84" s="20">
        <v>1358.52</v>
      </c>
      <c r="T84" s="83">
        <f t="shared" si="4"/>
        <v>0.477381259380997</v>
      </c>
      <c r="U84" s="83">
        <f t="shared" si="5"/>
        <v>0.381905007504798</v>
      </c>
      <c r="V84" s="83">
        <f t="shared" si="6"/>
        <v>0.443907926267541</v>
      </c>
      <c r="W84" s="17">
        <v>0</v>
      </c>
    </row>
    <row r="85" spans="1:23">
      <c r="A85" s="14">
        <v>82</v>
      </c>
      <c r="B85" s="14">
        <v>718</v>
      </c>
      <c r="C85" s="15" t="s">
        <v>124</v>
      </c>
      <c r="D85" s="15" t="s">
        <v>62</v>
      </c>
      <c r="E85" s="15" t="s">
        <v>66</v>
      </c>
      <c r="F85" s="15"/>
      <c r="G85" s="15"/>
      <c r="H85" s="15">
        <v>4</v>
      </c>
      <c r="I85" s="106">
        <v>4</v>
      </c>
      <c r="J85" s="16">
        <v>12</v>
      </c>
      <c r="K85" s="16">
        <v>3</v>
      </c>
      <c r="L85" s="107">
        <v>8712.2112</v>
      </c>
      <c r="M85" s="108">
        <v>0.189756244660368</v>
      </c>
      <c r="N85" s="107">
        <v>1653.19648</v>
      </c>
      <c r="O85" s="109">
        <v>10890.264</v>
      </c>
      <c r="P85" s="110">
        <v>0.172240283614796</v>
      </c>
      <c r="Q85" s="109">
        <v>1875.74216</v>
      </c>
      <c r="R85" s="20">
        <v>4134.86</v>
      </c>
      <c r="S85" s="20">
        <v>978.43</v>
      </c>
      <c r="T85" s="83">
        <f t="shared" si="4"/>
        <v>0.474605115174435</v>
      </c>
      <c r="U85" s="83">
        <f t="shared" si="5"/>
        <v>0.379684092139548</v>
      </c>
      <c r="V85" s="83">
        <f t="shared" si="6"/>
        <v>0.521622865266301</v>
      </c>
      <c r="W85" s="17">
        <v>0</v>
      </c>
    </row>
    <row r="86" spans="1:23">
      <c r="A86" s="14">
        <v>83</v>
      </c>
      <c r="B86" s="14">
        <v>752</v>
      </c>
      <c r="C86" s="15" t="s">
        <v>125</v>
      </c>
      <c r="D86" s="15" t="s">
        <v>37</v>
      </c>
      <c r="E86" s="15" t="s">
        <v>66</v>
      </c>
      <c r="F86" s="15" t="s">
        <v>41</v>
      </c>
      <c r="G86" s="15" t="s">
        <v>42</v>
      </c>
      <c r="H86" s="15">
        <v>2</v>
      </c>
      <c r="I86" s="106">
        <v>4</v>
      </c>
      <c r="J86" s="16">
        <v>6</v>
      </c>
      <c r="K86" s="16">
        <v>3</v>
      </c>
      <c r="L86" s="107">
        <v>6383.6928</v>
      </c>
      <c r="M86" s="108">
        <v>0.176090052453652</v>
      </c>
      <c r="N86" s="107">
        <v>1124.1048</v>
      </c>
      <c r="O86" s="109">
        <v>7979.616</v>
      </c>
      <c r="P86" s="110">
        <v>0.159835586073315</v>
      </c>
      <c r="Q86" s="109">
        <v>1275.4266</v>
      </c>
      <c r="R86" s="20">
        <v>3017.62</v>
      </c>
      <c r="S86" s="20">
        <v>494.75</v>
      </c>
      <c r="T86" s="83">
        <f t="shared" si="4"/>
        <v>0.472707583923838</v>
      </c>
      <c r="U86" s="83">
        <f t="shared" si="5"/>
        <v>0.37816606713907</v>
      </c>
      <c r="V86" s="83">
        <f t="shared" si="6"/>
        <v>0.387909425756057</v>
      </c>
      <c r="W86" s="17">
        <v>0</v>
      </c>
    </row>
    <row r="87" spans="1:23">
      <c r="A87" s="14">
        <v>84</v>
      </c>
      <c r="B87" s="14">
        <v>371</v>
      </c>
      <c r="C87" s="15" t="s">
        <v>130</v>
      </c>
      <c r="D87" s="15" t="s">
        <v>55</v>
      </c>
      <c r="E87" s="15" t="s">
        <v>66</v>
      </c>
      <c r="F87" s="15"/>
      <c r="G87" s="15"/>
      <c r="H87" s="15">
        <v>2</v>
      </c>
      <c r="I87" s="106">
        <v>4</v>
      </c>
      <c r="J87" s="16">
        <v>6</v>
      </c>
      <c r="K87" s="16">
        <v>3</v>
      </c>
      <c r="L87" s="107">
        <v>9508.4128</v>
      </c>
      <c r="M87" s="108">
        <v>0.207772434953602</v>
      </c>
      <c r="N87" s="107">
        <v>1975.58608</v>
      </c>
      <c r="O87" s="109">
        <v>11885.516</v>
      </c>
      <c r="P87" s="110">
        <v>0.188593440957885</v>
      </c>
      <c r="Q87" s="109">
        <v>2241.53036</v>
      </c>
      <c r="R87" s="20">
        <v>2139.71</v>
      </c>
      <c r="S87" s="20">
        <v>366.6</v>
      </c>
      <c r="T87" s="83">
        <f t="shared" si="4"/>
        <v>0.225033351517932</v>
      </c>
      <c r="U87" s="83">
        <f t="shared" si="5"/>
        <v>0.180026681214345</v>
      </c>
      <c r="V87" s="83">
        <f t="shared" si="6"/>
        <v>0.163548978207906</v>
      </c>
      <c r="W87" s="17">
        <v>0</v>
      </c>
    </row>
    <row r="88" spans="1:23">
      <c r="A88" s="14">
        <v>85</v>
      </c>
      <c r="B88" s="14">
        <v>741</v>
      </c>
      <c r="C88" s="15" t="s">
        <v>132</v>
      </c>
      <c r="D88" s="15" t="s">
        <v>37</v>
      </c>
      <c r="E88" s="15" t="s">
        <v>66</v>
      </c>
      <c r="F88" s="15"/>
      <c r="G88" s="15" t="s">
        <v>42</v>
      </c>
      <c r="H88" s="15">
        <v>4</v>
      </c>
      <c r="I88" s="106">
        <v>4</v>
      </c>
      <c r="J88" s="16">
        <v>12</v>
      </c>
      <c r="K88" s="16">
        <v>3</v>
      </c>
      <c r="L88" s="107">
        <v>8699.696</v>
      </c>
      <c r="M88" s="108">
        <v>0.180904638506909</v>
      </c>
      <c r="N88" s="107">
        <v>1573.81536</v>
      </c>
      <c r="O88" s="109">
        <v>10874.62</v>
      </c>
      <c r="P88" s="110">
        <v>0.164205748798579</v>
      </c>
      <c r="Q88" s="109">
        <v>1785.67512</v>
      </c>
      <c r="R88" s="20">
        <v>1916.07</v>
      </c>
      <c r="S88" s="20">
        <v>530.24</v>
      </c>
      <c r="T88" s="83">
        <f t="shared" si="4"/>
        <v>0.220245626973632</v>
      </c>
      <c r="U88" s="83">
        <f t="shared" si="5"/>
        <v>0.176196501578906</v>
      </c>
      <c r="V88" s="83">
        <f t="shared" si="6"/>
        <v>0.296940912745651</v>
      </c>
      <c r="W88" s="17">
        <v>0</v>
      </c>
    </row>
    <row r="89" spans="1:23">
      <c r="A89" s="131" t="s">
        <v>133</v>
      </c>
      <c r="B89" s="90"/>
      <c r="C89" s="91"/>
      <c r="D89" s="91"/>
      <c r="E89" s="91"/>
      <c r="F89" s="92"/>
      <c r="G89" s="92"/>
      <c r="H89" s="92">
        <v>346</v>
      </c>
      <c r="I89" s="10">
        <v>485</v>
      </c>
      <c r="J89" s="26">
        <v>1011</v>
      </c>
      <c r="K89" s="26">
        <v>587</v>
      </c>
      <c r="L89" s="132">
        <f>SUM(L4:L88)</f>
        <v>1207116.22611667</v>
      </c>
      <c r="M89" s="105">
        <v>0.198916092363773</v>
      </c>
      <c r="N89" s="132">
        <f>SUM(N4:N88)</f>
        <v>241647.817605278</v>
      </c>
      <c r="O89" s="133">
        <f>SUM(O4:O88)</f>
        <v>1507279.39428083</v>
      </c>
      <c r="P89" s="134">
        <v>0.180554606914809</v>
      </c>
      <c r="Q89" s="133">
        <f>SUM(Q4:Q88)</f>
        <v>273895.221588831</v>
      </c>
      <c r="R89" s="78">
        <f>SUM(R4:R88)</f>
        <v>1010637.49</v>
      </c>
      <c r="S89" s="78">
        <f>SUM(S4:S88)</f>
        <v>241015.58</v>
      </c>
      <c r="T89" s="79">
        <f t="shared" si="4"/>
        <v>0.837232959125448</v>
      </c>
      <c r="U89" s="79">
        <f t="shared" si="5"/>
        <v>0.670504415992633</v>
      </c>
      <c r="V89" s="79">
        <f t="shared" si="6"/>
        <v>0.87995540266055</v>
      </c>
      <c r="W89" s="17">
        <f>SUM(W4:W88)</f>
        <v>65</v>
      </c>
    </row>
  </sheetData>
  <sortState ref="A1:U89">
    <sortCondition ref="U1" descending="1"/>
  </sortState>
  <mergeCells count="7">
    <mergeCell ref="A1:X1"/>
    <mergeCell ref="R2:W2"/>
    <mergeCell ref="A2:A3"/>
    <mergeCell ref="B2:B3"/>
    <mergeCell ref="C2:C3"/>
    <mergeCell ref="D2:D3"/>
    <mergeCell ref="X2:X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"/>
  <sheetViews>
    <sheetView workbookViewId="0">
      <selection activeCell="A4" sqref="A4:Y7"/>
    </sheetView>
  </sheetViews>
  <sheetFormatPr defaultColWidth="9" defaultRowHeight="13.5"/>
  <cols>
    <col min="1" max="1" width="3.875" style="1" customWidth="1"/>
    <col min="2" max="2" width="4.625" style="2" customWidth="1"/>
    <col min="3" max="3" width="23.75" style="1" customWidth="1"/>
    <col min="4" max="4" width="6.625" style="1" customWidth="1"/>
    <col min="5" max="5" width="3.875" style="1" hidden="1" customWidth="1"/>
    <col min="6" max="7" width="5.625" style="1" hidden="1" customWidth="1"/>
    <col min="8" max="8" width="4.375" style="1" hidden="1" customWidth="1"/>
    <col min="9" max="9" width="6.875" style="98" hidden="1" customWidth="1"/>
    <col min="10" max="10" width="7.125" style="3" hidden="1" customWidth="1"/>
    <col min="11" max="11" width="7.25" style="3" hidden="1" customWidth="1"/>
    <col min="12" max="12" width="10.375" style="99" hidden="1" customWidth="1"/>
    <col min="13" max="13" width="7.25" style="100" hidden="1" customWidth="1"/>
    <col min="14" max="14" width="9.25" style="99" hidden="1" customWidth="1"/>
    <col min="15" max="15" width="9.875" style="99" hidden="1" customWidth="1"/>
    <col min="16" max="16" width="7.625" style="100" hidden="1" customWidth="1"/>
    <col min="17" max="17" width="8.5" style="99" hidden="1" customWidth="1"/>
    <col min="18" max="18" width="10.375" style="101" hidden="1" customWidth="1"/>
    <col min="19" max="19" width="9.375" style="101" hidden="1" customWidth="1"/>
    <col min="20" max="20" width="9.5" style="102" customWidth="1"/>
    <col min="21" max="21" width="9.25" style="102" customWidth="1"/>
    <col min="22" max="22" width="9.75" style="102" customWidth="1"/>
    <col min="23" max="24" width="7.25" style="101" customWidth="1"/>
    <col min="25" max="25" width="9" style="6"/>
    <col min="26" max="16384" width="9" style="30"/>
  </cols>
  <sheetData>
    <row r="1" s="30" customFormat="1" spans="1: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72"/>
    </row>
    <row r="2" s="30" customFormat="1" ht="22.5" spans="1:25">
      <c r="A2" s="38" t="s">
        <v>1</v>
      </c>
      <c r="B2" s="38" t="s">
        <v>2</v>
      </c>
      <c r="C2" s="38" t="s">
        <v>3</v>
      </c>
      <c r="D2" s="3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s="10"/>
      <c r="K2" s="10"/>
      <c r="L2" s="103" t="s">
        <v>10</v>
      </c>
      <c r="M2" s="103"/>
      <c r="N2" s="103"/>
      <c r="O2" s="104" t="s">
        <v>11</v>
      </c>
      <c r="P2" s="104"/>
      <c r="Q2" s="104"/>
      <c r="R2" s="121">
        <v>43140</v>
      </c>
      <c r="S2" s="122"/>
      <c r="T2" s="122"/>
      <c r="U2" s="122"/>
      <c r="V2" s="122"/>
      <c r="W2" s="123"/>
      <c r="X2" s="123"/>
      <c r="Y2" s="76" t="s">
        <v>31</v>
      </c>
    </row>
    <row r="3" s="30" customFormat="1" ht="21" customHeight="1" spans="1:25">
      <c r="A3" s="39"/>
      <c r="B3" s="39"/>
      <c r="C3" s="39"/>
      <c r="D3" s="39"/>
      <c r="E3" s="8"/>
      <c r="F3" s="8"/>
      <c r="G3" s="8"/>
      <c r="H3" s="8"/>
      <c r="I3" s="10" t="s">
        <v>15</v>
      </c>
      <c r="J3" s="10" t="s">
        <v>16</v>
      </c>
      <c r="K3" s="10" t="s">
        <v>17</v>
      </c>
      <c r="L3" s="103" t="s">
        <v>18</v>
      </c>
      <c r="M3" s="105" t="s">
        <v>20</v>
      </c>
      <c r="N3" s="103" t="s">
        <v>21</v>
      </c>
      <c r="O3" s="104" t="s">
        <v>18</v>
      </c>
      <c r="P3" s="104" t="s">
        <v>20</v>
      </c>
      <c r="Q3" s="104" t="s">
        <v>21</v>
      </c>
      <c r="R3" s="124" t="s">
        <v>18</v>
      </c>
      <c r="S3" s="125" t="s">
        <v>21</v>
      </c>
      <c r="T3" s="126" t="s">
        <v>157</v>
      </c>
      <c r="U3" s="126" t="s">
        <v>158</v>
      </c>
      <c r="V3" s="126" t="s">
        <v>30</v>
      </c>
      <c r="W3" s="125" t="s">
        <v>159</v>
      </c>
      <c r="X3" s="125" t="s">
        <v>167</v>
      </c>
      <c r="Y3" s="80"/>
    </row>
    <row r="4" s="30" customFormat="1" spans="1:26">
      <c r="A4" s="40">
        <v>1</v>
      </c>
      <c r="B4" s="40">
        <v>755</v>
      </c>
      <c r="C4" s="41" t="s">
        <v>71</v>
      </c>
      <c r="D4" s="41" t="s">
        <v>48</v>
      </c>
      <c r="E4" s="15" t="s">
        <v>66</v>
      </c>
      <c r="F4" s="15" t="s">
        <v>41</v>
      </c>
      <c r="G4" s="15"/>
      <c r="H4" s="15">
        <v>6</v>
      </c>
      <c r="I4" s="106">
        <v>3</v>
      </c>
      <c r="J4" s="16">
        <v>6</v>
      </c>
      <c r="K4" s="16">
        <v>3</v>
      </c>
      <c r="L4" s="107">
        <v>5134.176</v>
      </c>
      <c r="M4" s="108">
        <v>0.185455962164133</v>
      </c>
      <c r="N4" s="107">
        <v>952.16355</v>
      </c>
      <c r="O4" s="109">
        <v>6417.72</v>
      </c>
      <c r="P4" s="110">
        <v>0.168336950272059</v>
      </c>
      <c r="Q4" s="109">
        <v>1080.3394125</v>
      </c>
      <c r="R4" s="127">
        <v>9002.3</v>
      </c>
      <c r="S4" s="127">
        <v>1836.6</v>
      </c>
      <c r="T4" s="82">
        <f t="shared" ref="T4:T67" si="0">R4/L4</f>
        <v>1.75340697319297</v>
      </c>
      <c r="U4" s="82">
        <f t="shared" ref="U4:U67" si="1">R4/O4</f>
        <v>1.40272557855438</v>
      </c>
      <c r="V4" s="82">
        <f>S4/Q4</f>
        <v>1.70002128844855</v>
      </c>
      <c r="W4" s="20">
        <v>2</v>
      </c>
      <c r="X4" s="101"/>
      <c r="Y4" s="21" t="s">
        <v>165</v>
      </c>
      <c r="Z4" s="30" t="s">
        <v>166</v>
      </c>
    </row>
    <row r="5" s="30" customFormat="1" spans="1:26">
      <c r="A5" s="40">
        <v>2</v>
      </c>
      <c r="B5" s="40">
        <v>726</v>
      </c>
      <c r="C5" s="41" t="s">
        <v>78</v>
      </c>
      <c r="D5" s="41" t="s">
        <v>37</v>
      </c>
      <c r="E5" s="15" t="s">
        <v>45</v>
      </c>
      <c r="F5" s="15"/>
      <c r="G5" s="15"/>
      <c r="H5" s="15">
        <v>4</v>
      </c>
      <c r="I5" s="106">
        <v>6</v>
      </c>
      <c r="J5" s="16">
        <v>12</v>
      </c>
      <c r="K5" s="16">
        <v>10</v>
      </c>
      <c r="L5" s="107">
        <v>12852.5652</v>
      </c>
      <c r="M5" s="108">
        <v>0.205821014625158</v>
      </c>
      <c r="N5" s="107">
        <v>2645.32801</v>
      </c>
      <c r="O5" s="109">
        <v>16065.7065</v>
      </c>
      <c r="P5" s="110">
        <v>0.186822151736682</v>
      </c>
      <c r="Q5" s="109">
        <v>3001.4298575</v>
      </c>
      <c r="R5" s="127">
        <v>18397.91</v>
      </c>
      <c r="S5" s="127">
        <v>4814.41</v>
      </c>
      <c r="T5" s="82">
        <f t="shared" si="0"/>
        <v>1.43145821193733</v>
      </c>
      <c r="U5" s="82">
        <f t="shared" si="1"/>
        <v>1.14516656954987</v>
      </c>
      <c r="V5" s="82">
        <f t="shared" ref="V5:V36" si="2">S5/Q5</f>
        <v>1.60403881768875</v>
      </c>
      <c r="W5" s="20">
        <v>13</v>
      </c>
      <c r="X5" s="101"/>
      <c r="Y5" s="21" t="s">
        <v>165</v>
      </c>
      <c r="Z5" s="30" t="s">
        <v>166</v>
      </c>
    </row>
    <row r="6" s="30" customFormat="1" spans="1:26">
      <c r="A6" s="40">
        <v>3</v>
      </c>
      <c r="B6" s="40">
        <v>571</v>
      </c>
      <c r="C6" s="41" t="s">
        <v>57</v>
      </c>
      <c r="D6" s="41" t="s">
        <v>40</v>
      </c>
      <c r="E6" s="15" t="s">
        <v>45</v>
      </c>
      <c r="F6" s="15"/>
      <c r="G6" s="15" t="s">
        <v>42</v>
      </c>
      <c r="H6" s="15">
        <v>5</v>
      </c>
      <c r="I6" s="106">
        <v>10</v>
      </c>
      <c r="J6" s="16">
        <v>15</v>
      </c>
      <c r="K6" s="16">
        <v>10</v>
      </c>
      <c r="L6" s="107">
        <v>23777.4544</v>
      </c>
      <c r="M6" s="108">
        <v>0.196803674660817</v>
      </c>
      <c r="N6" s="107">
        <v>4679.4904</v>
      </c>
      <c r="O6" s="109">
        <v>29721.818</v>
      </c>
      <c r="P6" s="110">
        <v>0.178637181615203</v>
      </c>
      <c r="Q6" s="109">
        <v>5309.4218</v>
      </c>
      <c r="R6" s="127">
        <v>33265.3</v>
      </c>
      <c r="S6" s="127">
        <v>5819.56</v>
      </c>
      <c r="T6" s="82">
        <f t="shared" si="0"/>
        <v>1.39902697069204</v>
      </c>
      <c r="U6" s="82">
        <f t="shared" si="1"/>
        <v>1.11922157655363</v>
      </c>
      <c r="V6" s="82">
        <f t="shared" si="2"/>
        <v>1.09608168633353</v>
      </c>
      <c r="W6" s="20">
        <v>6</v>
      </c>
      <c r="X6" s="101"/>
      <c r="Y6" s="21" t="s">
        <v>165</v>
      </c>
      <c r="Z6" s="30" t="s">
        <v>166</v>
      </c>
    </row>
    <row r="7" s="30" customFormat="1" spans="1:26">
      <c r="A7" s="40">
        <v>4</v>
      </c>
      <c r="B7" s="40">
        <v>377</v>
      </c>
      <c r="C7" s="41" t="s">
        <v>46</v>
      </c>
      <c r="D7" s="41" t="s">
        <v>40</v>
      </c>
      <c r="E7" s="15" t="s">
        <v>38</v>
      </c>
      <c r="F7" s="15"/>
      <c r="G7" s="15" t="s">
        <v>42</v>
      </c>
      <c r="H7" s="15">
        <v>4</v>
      </c>
      <c r="I7" s="106">
        <v>6</v>
      </c>
      <c r="J7" s="16">
        <v>12</v>
      </c>
      <c r="K7" s="16">
        <v>8</v>
      </c>
      <c r="L7" s="107">
        <v>11407.754</v>
      </c>
      <c r="M7" s="108">
        <v>0.218304540928916</v>
      </c>
      <c r="N7" s="107">
        <v>2490.3645</v>
      </c>
      <c r="O7" s="109">
        <v>14259.6925</v>
      </c>
      <c r="P7" s="110">
        <v>0.198153352535477</v>
      </c>
      <c r="Q7" s="109">
        <v>2825.605875</v>
      </c>
      <c r="R7" s="127">
        <v>15510.16</v>
      </c>
      <c r="S7" s="127">
        <v>3531.55</v>
      </c>
      <c r="T7" s="82">
        <f t="shared" si="0"/>
        <v>1.35961557375799</v>
      </c>
      <c r="U7" s="82">
        <f t="shared" si="1"/>
        <v>1.08769245900639</v>
      </c>
      <c r="V7" s="82">
        <f t="shared" si="2"/>
        <v>1.24983814312037</v>
      </c>
      <c r="W7" s="20">
        <v>2</v>
      </c>
      <c r="X7" s="101"/>
      <c r="Y7" s="21" t="s">
        <v>168</v>
      </c>
      <c r="Z7" s="30" t="s">
        <v>166</v>
      </c>
    </row>
    <row r="8" s="97" customFormat="1" spans="1:25">
      <c r="A8" s="14">
        <v>5</v>
      </c>
      <c r="B8" s="14">
        <v>343</v>
      </c>
      <c r="C8" s="15" t="s">
        <v>44</v>
      </c>
      <c r="D8" s="15" t="s">
        <v>37</v>
      </c>
      <c r="E8" s="15" t="s">
        <v>45</v>
      </c>
      <c r="F8" s="15" t="s">
        <v>41</v>
      </c>
      <c r="G8" s="15" t="s">
        <v>42</v>
      </c>
      <c r="H8" s="15">
        <v>8</v>
      </c>
      <c r="I8" s="106">
        <v>10</v>
      </c>
      <c r="J8" s="16">
        <v>24</v>
      </c>
      <c r="K8" s="16">
        <v>10</v>
      </c>
      <c r="L8" s="107">
        <v>31539.3605</v>
      </c>
      <c r="M8" s="108">
        <v>0.166495484586633</v>
      </c>
      <c r="N8" s="107">
        <v>5251.16111</v>
      </c>
      <c r="O8" s="109">
        <v>39424.200625</v>
      </c>
      <c r="P8" s="110">
        <v>0.15112667062479</v>
      </c>
      <c r="Q8" s="109">
        <v>5958.0481825</v>
      </c>
      <c r="R8" s="127">
        <v>40761.16</v>
      </c>
      <c r="S8" s="127">
        <v>7872.24</v>
      </c>
      <c r="T8" s="86">
        <f t="shared" si="0"/>
        <v>1.29239018654167</v>
      </c>
      <c r="U8" s="86">
        <f t="shared" si="1"/>
        <v>1.03391214923334</v>
      </c>
      <c r="V8" s="86">
        <f t="shared" si="2"/>
        <v>1.32127833795006</v>
      </c>
      <c r="W8" s="128">
        <v>5</v>
      </c>
      <c r="X8" s="101">
        <v>4</v>
      </c>
      <c r="Y8" s="6"/>
    </row>
    <row r="9" s="97" customFormat="1" spans="1:25">
      <c r="A9" s="44">
        <v>6</v>
      </c>
      <c r="B9" s="44">
        <v>357</v>
      </c>
      <c r="C9" s="45" t="s">
        <v>36</v>
      </c>
      <c r="D9" s="45" t="s">
        <v>37</v>
      </c>
      <c r="E9" s="45" t="s">
        <v>38</v>
      </c>
      <c r="F9" s="45"/>
      <c r="G9" s="45"/>
      <c r="H9" s="45">
        <v>5</v>
      </c>
      <c r="I9" s="111">
        <v>5</v>
      </c>
      <c r="J9" s="112">
        <v>15</v>
      </c>
      <c r="K9" s="112">
        <v>8</v>
      </c>
      <c r="L9" s="113">
        <v>10923.522</v>
      </c>
      <c r="M9" s="114">
        <v>0.187848104301891</v>
      </c>
      <c r="N9" s="113">
        <v>2051.9629</v>
      </c>
      <c r="O9" s="113">
        <v>13654.4025</v>
      </c>
      <c r="P9" s="115">
        <v>0.170508279289409</v>
      </c>
      <c r="Q9" s="113">
        <v>2328.188675</v>
      </c>
      <c r="R9" s="127">
        <v>13853.22</v>
      </c>
      <c r="S9" s="127">
        <v>2733.91</v>
      </c>
      <c r="T9" s="129">
        <f t="shared" si="0"/>
        <v>1.2682008604917</v>
      </c>
      <c r="U9" s="129">
        <f t="shared" si="1"/>
        <v>1.01456068839336</v>
      </c>
      <c r="V9" s="86">
        <f t="shared" si="2"/>
        <v>1.17426479621545</v>
      </c>
      <c r="W9" s="128">
        <v>5</v>
      </c>
      <c r="X9" s="101">
        <v>4</v>
      </c>
      <c r="Y9" s="130"/>
    </row>
    <row r="10" s="30" customFormat="1" spans="1:25">
      <c r="A10" s="14">
        <v>7</v>
      </c>
      <c r="B10" s="14">
        <v>351</v>
      </c>
      <c r="C10" s="15" t="s">
        <v>100</v>
      </c>
      <c r="D10" s="15" t="s">
        <v>48</v>
      </c>
      <c r="E10" s="15" t="s">
        <v>38</v>
      </c>
      <c r="F10" s="15"/>
      <c r="G10" s="15"/>
      <c r="H10" s="15">
        <v>4</v>
      </c>
      <c r="I10" s="106">
        <v>5</v>
      </c>
      <c r="J10" s="16">
        <v>12</v>
      </c>
      <c r="K10" s="16">
        <v>8</v>
      </c>
      <c r="L10" s="107">
        <v>10035.454</v>
      </c>
      <c r="M10" s="108">
        <v>0.192189691667163</v>
      </c>
      <c r="N10" s="107">
        <v>1928.71081</v>
      </c>
      <c r="O10" s="109">
        <v>12544.3175</v>
      </c>
      <c r="P10" s="110">
        <v>0.17444910474404</v>
      </c>
      <c r="Q10" s="109">
        <v>2188.3449575</v>
      </c>
      <c r="R10" s="127">
        <v>12322.42</v>
      </c>
      <c r="S10" s="127">
        <v>323.45</v>
      </c>
      <c r="T10" s="86">
        <f t="shared" si="0"/>
        <v>1.22788864360297</v>
      </c>
      <c r="U10" s="86">
        <f t="shared" si="1"/>
        <v>0.982310914882376</v>
      </c>
      <c r="V10" s="86">
        <f t="shared" si="2"/>
        <v>0.147805764759096</v>
      </c>
      <c r="W10" s="128">
        <v>0</v>
      </c>
      <c r="X10" s="101"/>
      <c r="Y10" s="6"/>
    </row>
    <row r="11" s="30" customFormat="1" spans="1:25">
      <c r="A11" s="14">
        <v>8</v>
      </c>
      <c r="B11" s="14">
        <v>347</v>
      </c>
      <c r="C11" s="15" t="s">
        <v>43</v>
      </c>
      <c r="D11" s="15" t="s">
        <v>37</v>
      </c>
      <c r="E11" s="15" t="s">
        <v>38</v>
      </c>
      <c r="F11" s="15"/>
      <c r="G11" s="15" t="s">
        <v>42</v>
      </c>
      <c r="H11" s="15">
        <v>3</v>
      </c>
      <c r="I11" s="106">
        <v>5</v>
      </c>
      <c r="J11" s="16">
        <v>9</v>
      </c>
      <c r="K11" s="16">
        <v>8</v>
      </c>
      <c r="L11" s="107">
        <v>10436.338</v>
      </c>
      <c r="M11" s="108">
        <v>0.209493397013397</v>
      </c>
      <c r="N11" s="107">
        <v>2186.3439</v>
      </c>
      <c r="O11" s="109">
        <v>13045.4225</v>
      </c>
      <c r="P11" s="110">
        <v>0.190155544981391</v>
      </c>
      <c r="Q11" s="109">
        <v>2480.659425</v>
      </c>
      <c r="R11" s="127">
        <v>12647.6</v>
      </c>
      <c r="S11" s="127">
        <v>2939.97</v>
      </c>
      <c r="T11" s="86">
        <f t="shared" si="0"/>
        <v>1.21188102570078</v>
      </c>
      <c r="U11" s="86">
        <f t="shared" si="1"/>
        <v>0.969504820560622</v>
      </c>
      <c r="V11" s="86">
        <f t="shared" si="2"/>
        <v>1.18515664438701</v>
      </c>
      <c r="W11" s="128">
        <v>1</v>
      </c>
      <c r="X11" s="101"/>
      <c r="Y11" s="6"/>
    </row>
    <row r="12" s="30" customFormat="1" spans="1:25">
      <c r="A12" s="14">
        <v>9</v>
      </c>
      <c r="B12" s="14">
        <v>750</v>
      </c>
      <c r="C12" s="15" t="s">
        <v>39</v>
      </c>
      <c r="D12" s="15" t="s">
        <v>40</v>
      </c>
      <c r="E12" s="15" t="s">
        <v>38</v>
      </c>
      <c r="F12" s="15" t="s">
        <v>41</v>
      </c>
      <c r="G12" s="15" t="s">
        <v>42</v>
      </c>
      <c r="H12" s="15">
        <v>5</v>
      </c>
      <c r="I12" s="106">
        <v>8</v>
      </c>
      <c r="J12" s="16">
        <v>15</v>
      </c>
      <c r="K12" s="16">
        <v>8</v>
      </c>
      <c r="L12" s="107">
        <v>16585.92</v>
      </c>
      <c r="M12" s="108">
        <v>0.241083270629546</v>
      </c>
      <c r="N12" s="107">
        <v>3998.58784</v>
      </c>
      <c r="O12" s="109">
        <v>20732.4</v>
      </c>
      <c r="P12" s="110">
        <v>0.218829430263742</v>
      </c>
      <c r="Q12" s="109">
        <v>4536.85928</v>
      </c>
      <c r="R12" s="127">
        <v>19874.44</v>
      </c>
      <c r="S12" s="127">
        <v>3988.18</v>
      </c>
      <c r="T12" s="86">
        <f t="shared" si="0"/>
        <v>1.19827178715441</v>
      </c>
      <c r="U12" s="86">
        <f t="shared" si="1"/>
        <v>0.958617429723524</v>
      </c>
      <c r="V12" s="86">
        <f t="shared" si="2"/>
        <v>0.879061869426111</v>
      </c>
      <c r="W12" s="128">
        <v>3</v>
      </c>
      <c r="X12" s="101"/>
      <c r="Y12" s="6"/>
    </row>
    <row r="13" s="30" customFormat="1" spans="1:25">
      <c r="A13" s="14">
        <v>10</v>
      </c>
      <c r="B13" s="14">
        <v>514</v>
      </c>
      <c r="C13" s="15" t="s">
        <v>54</v>
      </c>
      <c r="D13" s="15" t="s">
        <v>55</v>
      </c>
      <c r="E13" s="15" t="s">
        <v>45</v>
      </c>
      <c r="F13" s="15" t="s">
        <v>41</v>
      </c>
      <c r="G13" s="15" t="s">
        <v>42</v>
      </c>
      <c r="H13" s="15">
        <v>4</v>
      </c>
      <c r="I13" s="106">
        <v>6</v>
      </c>
      <c r="J13" s="16">
        <v>12</v>
      </c>
      <c r="K13" s="16">
        <v>10</v>
      </c>
      <c r="L13" s="107">
        <v>14881.234</v>
      </c>
      <c r="M13" s="108">
        <v>0.228528823617719</v>
      </c>
      <c r="N13" s="107">
        <v>3400.7909</v>
      </c>
      <c r="O13" s="109">
        <v>18601.5425</v>
      </c>
      <c r="P13" s="110">
        <v>0.207433855283776</v>
      </c>
      <c r="Q13" s="109">
        <v>3858.589675</v>
      </c>
      <c r="R13" s="127">
        <v>17448.65</v>
      </c>
      <c r="S13" s="127">
        <v>3580.31</v>
      </c>
      <c r="T13" s="86">
        <f t="shared" si="0"/>
        <v>1.17252709015932</v>
      </c>
      <c r="U13" s="86">
        <f t="shared" si="1"/>
        <v>0.938021672127459</v>
      </c>
      <c r="V13" s="86">
        <f t="shared" si="2"/>
        <v>0.927880469695187</v>
      </c>
      <c r="W13" s="128">
        <v>2</v>
      </c>
      <c r="X13" s="101"/>
      <c r="Y13" s="6"/>
    </row>
    <row r="14" s="30" customFormat="1" spans="1:26">
      <c r="A14" s="14">
        <v>11</v>
      </c>
      <c r="B14" s="14">
        <v>337</v>
      </c>
      <c r="C14" s="15" t="s">
        <v>61</v>
      </c>
      <c r="D14" s="15" t="s">
        <v>62</v>
      </c>
      <c r="E14" s="15" t="s">
        <v>45</v>
      </c>
      <c r="F14" s="15"/>
      <c r="G14" s="15"/>
      <c r="H14" s="15">
        <v>7</v>
      </c>
      <c r="I14" s="106">
        <v>6</v>
      </c>
      <c r="J14" s="16">
        <v>21</v>
      </c>
      <c r="K14" s="16">
        <v>10</v>
      </c>
      <c r="L14" s="107">
        <v>32317.7673</v>
      </c>
      <c r="M14" s="108">
        <v>0.192339444037027</v>
      </c>
      <c r="N14" s="107">
        <v>6215.981395</v>
      </c>
      <c r="O14" s="109">
        <v>38781.32076</v>
      </c>
      <c r="P14" s="110">
        <v>0.174585033818224</v>
      </c>
      <c r="Q14" s="109">
        <v>6770.6381964</v>
      </c>
      <c r="R14" s="127">
        <v>35339.87</v>
      </c>
      <c r="S14" s="127">
        <v>9615.57</v>
      </c>
      <c r="T14" s="86">
        <f t="shared" si="0"/>
        <v>1.09351211276281</v>
      </c>
      <c r="U14" s="86">
        <f t="shared" si="1"/>
        <v>0.911260093969012</v>
      </c>
      <c r="V14" s="86">
        <f t="shared" si="2"/>
        <v>1.42018665317439</v>
      </c>
      <c r="W14" s="128">
        <v>4</v>
      </c>
      <c r="X14" s="101"/>
      <c r="Y14" s="6"/>
      <c r="Z14" s="30" t="s">
        <v>169</v>
      </c>
    </row>
    <row r="15" s="30" customFormat="1" spans="1:25">
      <c r="A15" s="14">
        <v>12</v>
      </c>
      <c r="B15" s="14">
        <v>598</v>
      </c>
      <c r="C15" s="15" t="s">
        <v>51</v>
      </c>
      <c r="D15" s="15" t="s">
        <v>40</v>
      </c>
      <c r="E15" s="15" t="s">
        <v>38</v>
      </c>
      <c r="F15" s="15"/>
      <c r="G15" s="15"/>
      <c r="H15" s="15">
        <v>4</v>
      </c>
      <c r="I15" s="106">
        <v>6</v>
      </c>
      <c r="J15" s="16">
        <v>12</v>
      </c>
      <c r="K15" s="16">
        <v>8</v>
      </c>
      <c r="L15" s="107">
        <v>11734.734</v>
      </c>
      <c r="M15" s="108">
        <v>0.233525063286479</v>
      </c>
      <c r="N15" s="107">
        <v>2740.3545</v>
      </c>
      <c r="O15" s="109">
        <v>14668.4175</v>
      </c>
      <c r="P15" s="110">
        <v>0.211968903598497</v>
      </c>
      <c r="Q15" s="109">
        <v>3109.248375</v>
      </c>
      <c r="R15" s="127">
        <v>13298.56</v>
      </c>
      <c r="S15" s="127">
        <v>3401.87</v>
      </c>
      <c r="T15" s="86">
        <f t="shared" si="0"/>
        <v>1.13326471652446</v>
      </c>
      <c r="U15" s="86">
        <f t="shared" si="1"/>
        <v>0.906611773219572</v>
      </c>
      <c r="V15" s="86">
        <f t="shared" si="2"/>
        <v>1.09411329997077</v>
      </c>
      <c r="W15" s="128">
        <v>0</v>
      </c>
      <c r="X15" s="101"/>
      <c r="Y15" s="6"/>
    </row>
    <row r="16" s="30" customFormat="1" spans="1:25">
      <c r="A16" s="14">
        <v>13</v>
      </c>
      <c r="B16" s="44">
        <v>582</v>
      </c>
      <c r="C16" s="45" t="s">
        <v>49</v>
      </c>
      <c r="D16" s="45" t="s">
        <v>37</v>
      </c>
      <c r="E16" s="15" t="s">
        <v>45</v>
      </c>
      <c r="F16" s="45"/>
      <c r="G16" s="15"/>
      <c r="H16" s="15">
        <v>8</v>
      </c>
      <c r="I16" s="106">
        <v>6</v>
      </c>
      <c r="J16" s="16">
        <v>24</v>
      </c>
      <c r="K16" s="16">
        <v>10</v>
      </c>
      <c r="L16" s="107">
        <v>31082.298</v>
      </c>
      <c r="M16" s="108">
        <v>0.172978530255388</v>
      </c>
      <c r="N16" s="107">
        <v>5376.570225</v>
      </c>
      <c r="O16" s="109">
        <v>38852.8725</v>
      </c>
      <c r="P16" s="110">
        <v>0.157011281308737</v>
      </c>
      <c r="Q16" s="109">
        <v>6100.33929375</v>
      </c>
      <c r="R16" s="127">
        <v>34469.96</v>
      </c>
      <c r="S16" s="127">
        <v>7782.83</v>
      </c>
      <c r="T16" s="86">
        <f t="shared" si="0"/>
        <v>1.10899007531554</v>
      </c>
      <c r="U16" s="86">
        <f t="shared" si="1"/>
        <v>0.887192060252431</v>
      </c>
      <c r="V16" s="86">
        <f t="shared" si="2"/>
        <v>1.27580280788214</v>
      </c>
      <c r="W16" s="128">
        <v>0</v>
      </c>
      <c r="X16" s="101"/>
      <c r="Y16" s="6"/>
    </row>
    <row r="17" s="30" customFormat="1" spans="1:25">
      <c r="A17" s="14">
        <v>14</v>
      </c>
      <c r="B17" s="14">
        <v>365</v>
      </c>
      <c r="C17" s="15" t="s">
        <v>59</v>
      </c>
      <c r="D17" s="15" t="s">
        <v>37</v>
      </c>
      <c r="E17" s="15" t="s">
        <v>45</v>
      </c>
      <c r="F17" s="15" t="s">
        <v>41</v>
      </c>
      <c r="G17" s="15" t="s">
        <v>42</v>
      </c>
      <c r="H17" s="15">
        <v>4</v>
      </c>
      <c r="I17" s="106">
        <v>6</v>
      </c>
      <c r="J17" s="16">
        <v>12</v>
      </c>
      <c r="K17" s="16">
        <v>10</v>
      </c>
      <c r="L17" s="107">
        <v>15586.342</v>
      </c>
      <c r="M17" s="108">
        <v>0.196231469834295</v>
      </c>
      <c r="N17" s="107">
        <v>3058.5308</v>
      </c>
      <c r="O17" s="109">
        <v>19482.9275</v>
      </c>
      <c r="P17" s="110">
        <v>0.178117795695744</v>
      </c>
      <c r="Q17" s="109">
        <v>3470.2561</v>
      </c>
      <c r="R17" s="127">
        <v>17069.53</v>
      </c>
      <c r="S17" s="127">
        <v>3752.86</v>
      </c>
      <c r="T17" s="86">
        <f t="shared" si="0"/>
        <v>1.09515946717966</v>
      </c>
      <c r="U17" s="86">
        <f t="shared" si="1"/>
        <v>0.87612757374373</v>
      </c>
      <c r="V17" s="86">
        <f t="shared" si="2"/>
        <v>1.08143603580151</v>
      </c>
      <c r="W17" s="128">
        <v>2</v>
      </c>
      <c r="X17" s="101"/>
      <c r="Y17" s="6"/>
    </row>
    <row r="18" s="30" customFormat="1" spans="1:25">
      <c r="A18" s="14">
        <v>15</v>
      </c>
      <c r="B18" s="14">
        <v>513</v>
      </c>
      <c r="C18" s="15" t="s">
        <v>52</v>
      </c>
      <c r="D18" s="15" t="s">
        <v>37</v>
      </c>
      <c r="E18" s="15" t="s">
        <v>38</v>
      </c>
      <c r="F18" s="15"/>
      <c r="G18" s="15" t="s">
        <v>42</v>
      </c>
      <c r="H18" s="15">
        <v>4</v>
      </c>
      <c r="I18" s="106">
        <v>8</v>
      </c>
      <c r="J18" s="16">
        <v>12</v>
      </c>
      <c r="K18" s="16">
        <v>8</v>
      </c>
      <c r="L18" s="107">
        <v>13648.1845</v>
      </c>
      <c r="M18" s="108">
        <v>0.219946563222383</v>
      </c>
      <c r="N18" s="107">
        <v>3001.871275</v>
      </c>
      <c r="O18" s="109">
        <v>17060.230625</v>
      </c>
      <c r="P18" s="110">
        <v>0.199643803540317</v>
      </c>
      <c r="Q18" s="109">
        <v>3405.96933125</v>
      </c>
      <c r="R18" s="127">
        <v>14863.67</v>
      </c>
      <c r="S18" s="127">
        <v>4134.81</v>
      </c>
      <c r="T18" s="86">
        <f t="shared" si="0"/>
        <v>1.08905840187023</v>
      </c>
      <c r="U18" s="86">
        <f t="shared" si="1"/>
        <v>0.871246721496181</v>
      </c>
      <c r="V18" s="86">
        <f t="shared" si="2"/>
        <v>1.2139892047949</v>
      </c>
      <c r="W18" s="128">
        <v>4</v>
      </c>
      <c r="X18" s="101"/>
      <c r="Y18" s="6"/>
    </row>
    <row r="19" s="30" customFormat="1" spans="1:25">
      <c r="A19" s="14">
        <v>16</v>
      </c>
      <c r="B19" s="14">
        <v>359</v>
      </c>
      <c r="C19" s="15" t="s">
        <v>84</v>
      </c>
      <c r="D19" s="15" t="s">
        <v>37</v>
      </c>
      <c r="E19" s="15" t="s">
        <v>38</v>
      </c>
      <c r="F19" s="15"/>
      <c r="G19" s="15"/>
      <c r="H19" s="15">
        <v>4</v>
      </c>
      <c r="I19" s="106">
        <v>6</v>
      </c>
      <c r="J19" s="16">
        <v>12</v>
      </c>
      <c r="K19" s="16">
        <v>8</v>
      </c>
      <c r="L19" s="107">
        <v>15289.1166</v>
      </c>
      <c r="M19" s="108">
        <v>0.218133749140222</v>
      </c>
      <c r="N19" s="107">
        <v>3335.072325</v>
      </c>
      <c r="O19" s="109">
        <v>19111.39575</v>
      </c>
      <c r="P19" s="110">
        <v>0.197998326142663</v>
      </c>
      <c r="Q19" s="109">
        <v>3784.02436875</v>
      </c>
      <c r="R19" s="127">
        <v>16395.45</v>
      </c>
      <c r="S19" s="127">
        <v>4434.63</v>
      </c>
      <c r="T19" s="86">
        <f t="shared" si="0"/>
        <v>1.07236084523026</v>
      </c>
      <c r="U19" s="86">
        <f t="shared" si="1"/>
        <v>0.857888676184208</v>
      </c>
      <c r="V19" s="86">
        <f t="shared" si="2"/>
        <v>1.171934841811</v>
      </c>
      <c r="W19" s="128">
        <v>3</v>
      </c>
      <c r="X19" s="101"/>
      <c r="Y19" s="6"/>
    </row>
    <row r="20" s="30" customFormat="1" spans="1:25">
      <c r="A20" s="14">
        <v>17</v>
      </c>
      <c r="B20" s="14">
        <v>570</v>
      </c>
      <c r="C20" s="15" t="s">
        <v>117</v>
      </c>
      <c r="D20" s="15" t="s">
        <v>37</v>
      </c>
      <c r="E20" s="15" t="s">
        <v>66</v>
      </c>
      <c r="F20" s="15"/>
      <c r="G20" s="15"/>
      <c r="H20" s="15">
        <v>3</v>
      </c>
      <c r="I20" s="106">
        <v>4</v>
      </c>
      <c r="J20" s="16">
        <v>9</v>
      </c>
      <c r="K20" s="16">
        <v>3</v>
      </c>
      <c r="L20" s="107">
        <v>10323.69</v>
      </c>
      <c r="M20" s="108">
        <v>0.203685983403221</v>
      </c>
      <c r="N20" s="107">
        <v>2102.79095</v>
      </c>
      <c r="O20" s="109">
        <v>12904.6125</v>
      </c>
      <c r="P20" s="110">
        <v>0.184884200319847</v>
      </c>
      <c r="Q20" s="109">
        <v>2385.8589625</v>
      </c>
      <c r="R20" s="127">
        <v>11038.04</v>
      </c>
      <c r="S20" s="127">
        <v>2578.09</v>
      </c>
      <c r="T20" s="86">
        <f t="shared" si="0"/>
        <v>1.06919521992621</v>
      </c>
      <c r="U20" s="86">
        <f t="shared" si="1"/>
        <v>0.855356175940967</v>
      </c>
      <c r="V20" s="86">
        <f t="shared" si="2"/>
        <v>1.0805709979179</v>
      </c>
      <c r="W20" s="128">
        <v>4</v>
      </c>
      <c r="X20" s="101"/>
      <c r="Y20" s="6"/>
    </row>
    <row r="21" s="30" customFormat="1" spans="1:25">
      <c r="A21" s="14">
        <v>18</v>
      </c>
      <c r="B21" s="14">
        <v>541</v>
      </c>
      <c r="C21" s="15" t="s">
        <v>74</v>
      </c>
      <c r="D21" s="15" t="s">
        <v>40</v>
      </c>
      <c r="E21" s="15" t="s">
        <v>45</v>
      </c>
      <c r="F21" s="15"/>
      <c r="G21" s="15"/>
      <c r="H21" s="15">
        <v>4</v>
      </c>
      <c r="I21" s="106">
        <v>6</v>
      </c>
      <c r="J21" s="16">
        <v>12</v>
      </c>
      <c r="K21" s="16">
        <v>10</v>
      </c>
      <c r="L21" s="107">
        <v>17080.0512</v>
      </c>
      <c r="M21" s="108">
        <v>0.186765599391178</v>
      </c>
      <c r="N21" s="107">
        <v>3189.966</v>
      </c>
      <c r="O21" s="109">
        <v>21350.064</v>
      </c>
      <c r="P21" s="110">
        <v>0.169525697908915</v>
      </c>
      <c r="Q21" s="109">
        <v>3619.3845</v>
      </c>
      <c r="R21" s="127">
        <v>18230.56</v>
      </c>
      <c r="S21" s="127">
        <v>4416.86</v>
      </c>
      <c r="T21" s="86">
        <f t="shared" si="0"/>
        <v>1.06735979807836</v>
      </c>
      <c r="U21" s="86">
        <f t="shared" si="1"/>
        <v>0.853887838462686</v>
      </c>
      <c r="V21" s="86">
        <f t="shared" si="2"/>
        <v>1.22033456240971</v>
      </c>
      <c r="W21" s="128">
        <v>0</v>
      </c>
      <c r="X21" s="101"/>
      <c r="Y21" s="6"/>
    </row>
    <row r="22" s="30" customFormat="1" spans="1:25">
      <c r="A22" s="14">
        <v>19</v>
      </c>
      <c r="B22" s="14">
        <v>52</v>
      </c>
      <c r="C22" s="15" t="s">
        <v>68</v>
      </c>
      <c r="D22" s="15" t="s">
        <v>48</v>
      </c>
      <c r="E22" s="15" t="s">
        <v>38</v>
      </c>
      <c r="F22" s="15" t="s">
        <v>41</v>
      </c>
      <c r="G22" s="15"/>
      <c r="H22" s="15">
        <v>4</v>
      </c>
      <c r="I22" s="106">
        <v>6</v>
      </c>
      <c r="J22" s="16">
        <v>12</v>
      </c>
      <c r="K22" s="16">
        <v>8</v>
      </c>
      <c r="L22" s="107">
        <v>11273.7196</v>
      </c>
      <c r="M22" s="108">
        <v>0.214945228902092</v>
      </c>
      <c r="N22" s="107">
        <v>2423.23224</v>
      </c>
      <c r="O22" s="109">
        <v>14092.1495</v>
      </c>
      <c r="P22" s="110">
        <v>0.195104130849591</v>
      </c>
      <c r="Q22" s="109">
        <v>2749.43658</v>
      </c>
      <c r="R22" s="127">
        <v>11724.81</v>
      </c>
      <c r="S22" s="127">
        <v>2139.83</v>
      </c>
      <c r="T22" s="86">
        <f t="shared" si="0"/>
        <v>1.04001256160389</v>
      </c>
      <c r="U22" s="86">
        <f t="shared" si="1"/>
        <v>0.832010049283113</v>
      </c>
      <c r="V22" s="86">
        <f t="shared" si="2"/>
        <v>0.778279453894514</v>
      </c>
      <c r="W22" s="128">
        <v>0</v>
      </c>
      <c r="X22" s="101"/>
      <c r="Y22" s="6"/>
    </row>
    <row r="23" s="30" customFormat="1" spans="1:25">
      <c r="A23" s="14">
        <v>20</v>
      </c>
      <c r="B23" s="14">
        <v>355</v>
      </c>
      <c r="C23" s="15" t="s">
        <v>72</v>
      </c>
      <c r="D23" s="15" t="s">
        <v>62</v>
      </c>
      <c r="E23" s="15" t="s">
        <v>38</v>
      </c>
      <c r="F23" s="15"/>
      <c r="G23" s="15"/>
      <c r="H23" s="15">
        <v>5</v>
      </c>
      <c r="I23" s="106">
        <v>8</v>
      </c>
      <c r="J23" s="16">
        <v>15</v>
      </c>
      <c r="K23" s="16">
        <v>8</v>
      </c>
      <c r="L23" s="107">
        <v>12601.7766</v>
      </c>
      <c r="M23" s="108">
        <v>0.207809436964626</v>
      </c>
      <c r="N23" s="107">
        <v>2618.7681</v>
      </c>
      <c r="O23" s="109">
        <v>15752.22075</v>
      </c>
      <c r="P23" s="110">
        <v>0.188627027398661</v>
      </c>
      <c r="Q23" s="109">
        <v>2971.294575</v>
      </c>
      <c r="R23" s="127">
        <v>13051.17</v>
      </c>
      <c r="S23" s="127">
        <v>2468.64</v>
      </c>
      <c r="T23" s="86">
        <f t="shared" si="0"/>
        <v>1.03566111463998</v>
      </c>
      <c r="U23" s="86">
        <f t="shared" si="1"/>
        <v>0.828528891711983</v>
      </c>
      <c r="V23" s="86">
        <f t="shared" si="2"/>
        <v>0.830829773921019</v>
      </c>
      <c r="W23" s="128">
        <v>1</v>
      </c>
      <c r="X23" s="101"/>
      <c r="Y23" s="6"/>
    </row>
    <row r="24" s="30" customFormat="1" spans="1:25">
      <c r="A24" s="14">
        <v>21</v>
      </c>
      <c r="B24" s="14">
        <v>754</v>
      </c>
      <c r="C24" s="15" t="s">
        <v>83</v>
      </c>
      <c r="D24" s="15" t="s">
        <v>48</v>
      </c>
      <c r="E24" s="15" t="s">
        <v>66</v>
      </c>
      <c r="F24" s="15"/>
      <c r="G24" s="15"/>
      <c r="H24" s="15">
        <v>3</v>
      </c>
      <c r="I24" s="106">
        <v>4</v>
      </c>
      <c r="J24" s="16">
        <v>9</v>
      </c>
      <c r="K24" s="16">
        <v>3</v>
      </c>
      <c r="L24" s="107">
        <v>7790.758</v>
      </c>
      <c r="M24" s="108">
        <v>0.221519138445835</v>
      </c>
      <c r="N24" s="107">
        <v>1725.802</v>
      </c>
      <c r="O24" s="109">
        <v>9738.4475</v>
      </c>
      <c r="P24" s="110">
        <v>0.201071217973912</v>
      </c>
      <c r="Q24" s="109">
        <v>1958.1215</v>
      </c>
      <c r="R24" s="127">
        <v>8032.29</v>
      </c>
      <c r="S24" s="127">
        <v>1977.16</v>
      </c>
      <c r="T24" s="86">
        <f t="shared" si="0"/>
        <v>1.03100237486519</v>
      </c>
      <c r="U24" s="86">
        <f t="shared" si="1"/>
        <v>0.824801899892154</v>
      </c>
      <c r="V24" s="86">
        <f t="shared" si="2"/>
        <v>1.0097228389556</v>
      </c>
      <c r="W24" s="128">
        <v>0</v>
      </c>
      <c r="X24" s="101"/>
      <c r="Y24" s="6"/>
    </row>
    <row r="25" s="30" customFormat="1" spans="1:25">
      <c r="A25" s="14">
        <v>22</v>
      </c>
      <c r="B25" s="14">
        <v>54</v>
      </c>
      <c r="C25" s="15" t="s">
        <v>47</v>
      </c>
      <c r="D25" s="15" t="s">
        <v>48</v>
      </c>
      <c r="E25" s="15" t="s">
        <v>38</v>
      </c>
      <c r="F25" s="15" t="s">
        <v>41</v>
      </c>
      <c r="G25" s="15"/>
      <c r="H25" s="15">
        <v>4</v>
      </c>
      <c r="I25" s="116">
        <v>6</v>
      </c>
      <c r="J25" s="117">
        <v>12</v>
      </c>
      <c r="K25" s="117">
        <v>8</v>
      </c>
      <c r="L25" s="118">
        <v>11854.1742</v>
      </c>
      <c r="M25" s="119">
        <v>0.220358386499837</v>
      </c>
      <c r="N25" s="118">
        <v>2612.1667</v>
      </c>
      <c r="O25" s="118">
        <v>14817.71775</v>
      </c>
      <c r="P25" s="120">
        <v>0.200017612361391</v>
      </c>
      <c r="Q25" s="118">
        <v>2963.804525</v>
      </c>
      <c r="R25" s="127">
        <v>12042.02</v>
      </c>
      <c r="S25" s="127">
        <v>3024.78</v>
      </c>
      <c r="T25" s="86">
        <f t="shared" si="0"/>
        <v>1.01584638430571</v>
      </c>
      <c r="U25" s="86">
        <f t="shared" si="1"/>
        <v>0.812677107444566</v>
      </c>
      <c r="V25" s="86">
        <f t="shared" si="2"/>
        <v>1.02057337941341</v>
      </c>
      <c r="W25" s="128">
        <v>2</v>
      </c>
      <c r="X25" s="128"/>
      <c r="Y25" s="18"/>
    </row>
    <row r="26" s="30" customFormat="1" spans="1:25">
      <c r="A26" s="14">
        <v>23</v>
      </c>
      <c r="B26" s="14">
        <v>707</v>
      </c>
      <c r="C26" s="15" t="s">
        <v>53</v>
      </c>
      <c r="D26" s="15" t="s">
        <v>40</v>
      </c>
      <c r="E26" s="15" t="s">
        <v>45</v>
      </c>
      <c r="F26" s="15" t="s">
        <v>41</v>
      </c>
      <c r="G26" s="15" t="s">
        <v>42</v>
      </c>
      <c r="H26" s="15">
        <v>5</v>
      </c>
      <c r="I26" s="106">
        <v>6</v>
      </c>
      <c r="J26" s="16">
        <v>15</v>
      </c>
      <c r="K26" s="16">
        <v>10</v>
      </c>
      <c r="L26" s="107">
        <v>17633.784</v>
      </c>
      <c r="M26" s="108">
        <v>0.202469407587163</v>
      </c>
      <c r="N26" s="107">
        <v>3570.3018</v>
      </c>
      <c r="O26" s="109">
        <v>22042.23</v>
      </c>
      <c r="P26" s="110">
        <v>0.183779923809887</v>
      </c>
      <c r="Q26" s="109">
        <v>4050.91935</v>
      </c>
      <c r="R26" s="127">
        <v>17871.36</v>
      </c>
      <c r="S26" s="127">
        <v>3744.76</v>
      </c>
      <c r="T26" s="86">
        <f t="shared" si="0"/>
        <v>1.01347277476009</v>
      </c>
      <c r="U26" s="86">
        <f t="shared" si="1"/>
        <v>0.810778219808068</v>
      </c>
      <c r="V26" s="86">
        <f t="shared" si="2"/>
        <v>0.924422254913567</v>
      </c>
      <c r="W26" s="128">
        <v>4</v>
      </c>
      <c r="X26" s="101"/>
      <c r="Y26" s="6"/>
    </row>
    <row r="27" s="30" customFormat="1" spans="1:25">
      <c r="A27" s="14">
        <v>24</v>
      </c>
      <c r="B27" s="14">
        <v>329</v>
      </c>
      <c r="C27" s="15" t="s">
        <v>69</v>
      </c>
      <c r="D27" s="15" t="s">
        <v>48</v>
      </c>
      <c r="E27" s="15" t="s">
        <v>38</v>
      </c>
      <c r="F27" s="15" t="s">
        <v>41</v>
      </c>
      <c r="G27" s="15" t="s">
        <v>42</v>
      </c>
      <c r="H27" s="15">
        <v>5</v>
      </c>
      <c r="I27" s="106">
        <v>8</v>
      </c>
      <c r="J27" s="16">
        <v>15</v>
      </c>
      <c r="K27" s="16">
        <v>8</v>
      </c>
      <c r="L27" s="107">
        <v>13696.0054</v>
      </c>
      <c r="M27" s="108">
        <v>0.206354055613909</v>
      </c>
      <c r="N27" s="107">
        <v>2826.22626</v>
      </c>
      <c r="O27" s="109">
        <v>17120.00675</v>
      </c>
      <c r="P27" s="110">
        <v>0.187305988941856</v>
      </c>
      <c r="Q27" s="109">
        <v>3206.679795</v>
      </c>
      <c r="R27" s="127">
        <v>13873.78</v>
      </c>
      <c r="S27" s="127">
        <v>3194.57</v>
      </c>
      <c r="T27" s="86">
        <f t="shared" si="0"/>
        <v>1.01298003284958</v>
      </c>
      <c r="U27" s="86">
        <f t="shared" si="1"/>
        <v>0.810384026279663</v>
      </c>
      <c r="V27" s="86">
        <f t="shared" si="2"/>
        <v>0.996223572113785</v>
      </c>
      <c r="W27" s="128">
        <v>0</v>
      </c>
      <c r="X27" s="101"/>
      <c r="Y27" s="6"/>
    </row>
    <row r="28" s="30" customFormat="1" spans="1:25">
      <c r="A28" s="14">
        <v>25</v>
      </c>
      <c r="B28" s="14">
        <v>721</v>
      </c>
      <c r="C28" s="15" t="s">
        <v>58</v>
      </c>
      <c r="D28" s="15" t="s">
        <v>55</v>
      </c>
      <c r="E28" s="15" t="s">
        <v>38</v>
      </c>
      <c r="F28" s="15" t="s">
        <v>41</v>
      </c>
      <c r="G28" s="15"/>
      <c r="H28" s="15">
        <v>3</v>
      </c>
      <c r="I28" s="106">
        <v>5</v>
      </c>
      <c r="J28" s="16">
        <v>9</v>
      </c>
      <c r="K28" s="16">
        <v>8</v>
      </c>
      <c r="L28" s="107">
        <v>10864.1525</v>
      </c>
      <c r="M28" s="108">
        <v>0.221958960903761</v>
      </c>
      <c r="N28" s="107">
        <v>2411.396</v>
      </c>
      <c r="O28" s="109">
        <v>13580.190625</v>
      </c>
      <c r="P28" s="110">
        <v>0.201470441435722</v>
      </c>
      <c r="Q28" s="109">
        <v>2736.007</v>
      </c>
      <c r="R28" s="127">
        <v>10888.77</v>
      </c>
      <c r="S28" s="127">
        <v>2527.41</v>
      </c>
      <c r="T28" s="86">
        <f t="shared" si="0"/>
        <v>1.00226593836933</v>
      </c>
      <c r="U28" s="86">
        <f t="shared" si="1"/>
        <v>0.801812750695464</v>
      </c>
      <c r="V28" s="86">
        <f t="shared" si="2"/>
        <v>0.923758601494806</v>
      </c>
      <c r="W28" s="128">
        <v>0</v>
      </c>
      <c r="X28" s="101"/>
      <c r="Y28" s="6"/>
    </row>
    <row r="29" s="30" customFormat="1" spans="1:25">
      <c r="A29" s="14">
        <v>26</v>
      </c>
      <c r="B29" s="14">
        <v>746</v>
      </c>
      <c r="C29" s="15" t="s">
        <v>96</v>
      </c>
      <c r="D29" s="15" t="s">
        <v>55</v>
      </c>
      <c r="E29" s="15" t="s">
        <v>38</v>
      </c>
      <c r="F29" s="15" t="s">
        <v>41</v>
      </c>
      <c r="G29" s="15" t="s">
        <v>42</v>
      </c>
      <c r="H29" s="15">
        <v>4</v>
      </c>
      <c r="I29" s="106">
        <v>5</v>
      </c>
      <c r="J29" s="16">
        <v>12</v>
      </c>
      <c r="K29" s="16">
        <v>8</v>
      </c>
      <c r="L29" s="107">
        <v>13061.1118</v>
      </c>
      <c r="M29" s="108">
        <v>0.206511538320957</v>
      </c>
      <c r="N29" s="107">
        <v>2697.27029</v>
      </c>
      <c r="O29" s="109">
        <v>16326.38975</v>
      </c>
      <c r="P29" s="110">
        <v>0.187448934783638</v>
      </c>
      <c r="Q29" s="109">
        <v>3060.3643675</v>
      </c>
      <c r="R29" s="127">
        <v>13078.76</v>
      </c>
      <c r="S29" s="127">
        <v>3350.96</v>
      </c>
      <c r="T29" s="86">
        <f t="shared" si="0"/>
        <v>1.00135120197042</v>
      </c>
      <c r="U29" s="86">
        <f t="shared" si="1"/>
        <v>0.801080961576334</v>
      </c>
      <c r="V29" s="86">
        <f t="shared" si="2"/>
        <v>1.09495458631855</v>
      </c>
      <c r="W29" s="128">
        <v>0</v>
      </c>
      <c r="X29" s="101"/>
      <c r="Y29" s="6"/>
    </row>
    <row r="30" s="30" customFormat="1" spans="1:25">
      <c r="A30" s="14">
        <v>27</v>
      </c>
      <c r="B30" s="14">
        <v>515</v>
      </c>
      <c r="C30" s="15" t="s">
        <v>93</v>
      </c>
      <c r="D30" s="15" t="s">
        <v>62</v>
      </c>
      <c r="E30" s="15" t="s">
        <v>38</v>
      </c>
      <c r="F30" s="15" t="s">
        <v>41</v>
      </c>
      <c r="G30" s="15"/>
      <c r="H30" s="15">
        <v>4</v>
      </c>
      <c r="I30" s="106">
        <v>6</v>
      </c>
      <c r="J30" s="16">
        <v>12</v>
      </c>
      <c r="K30" s="16">
        <v>8</v>
      </c>
      <c r="L30" s="107">
        <v>11213.5694</v>
      </c>
      <c r="M30" s="108">
        <v>0.22016813754236</v>
      </c>
      <c r="N30" s="107">
        <v>2468.87069</v>
      </c>
      <c r="O30" s="109">
        <v>14016.96175</v>
      </c>
      <c r="P30" s="110">
        <v>0.199844924846142</v>
      </c>
      <c r="Q30" s="109">
        <v>2801.2186675</v>
      </c>
      <c r="R30" s="127">
        <v>11084.38</v>
      </c>
      <c r="S30" s="127">
        <v>3382.5</v>
      </c>
      <c r="T30" s="86">
        <f t="shared" si="0"/>
        <v>0.98847919022109</v>
      </c>
      <c r="U30" s="86">
        <f t="shared" si="1"/>
        <v>0.790783352176872</v>
      </c>
      <c r="V30" s="86">
        <f t="shared" si="2"/>
        <v>1.20751015950453</v>
      </c>
      <c r="W30" s="128">
        <v>0</v>
      </c>
      <c r="X30" s="101"/>
      <c r="Y30" s="6"/>
    </row>
    <row r="31" s="30" customFormat="1" spans="1:25">
      <c r="A31" s="14">
        <v>28</v>
      </c>
      <c r="B31" s="14">
        <v>387</v>
      </c>
      <c r="C31" s="15" t="s">
        <v>64</v>
      </c>
      <c r="D31" s="15" t="s">
        <v>40</v>
      </c>
      <c r="E31" s="15" t="s">
        <v>45</v>
      </c>
      <c r="F31" s="15"/>
      <c r="G31" s="15" t="s">
        <v>42</v>
      </c>
      <c r="H31" s="15">
        <v>4</v>
      </c>
      <c r="I31" s="106">
        <v>6</v>
      </c>
      <c r="J31" s="16">
        <v>12</v>
      </c>
      <c r="K31" s="16">
        <v>10</v>
      </c>
      <c r="L31" s="107">
        <v>17419.8438</v>
      </c>
      <c r="M31" s="108">
        <v>0.191910534237971</v>
      </c>
      <c r="N31" s="107">
        <v>3343.05153</v>
      </c>
      <c r="O31" s="109">
        <v>21774.80475</v>
      </c>
      <c r="P31" s="110">
        <v>0.174195715692927</v>
      </c>
      <c r="Q31" s="109">
        <v>3793.0776975</v>
      </c>
      <c r="R31" s="127">
        <v>17125.15</v>
      </c>
      <c r="S31" s="127">
        <v>3658.17</v>
      </c>
      <c r="T31" s="86">
        <f t="shared" si="0"/>
        <v>0.983082867826863</v>
      </c>
      <c r="U31" s="86">
        <f t="shared" si="1"/>
        <v>0.786466294261491</v>
      </c>
      <c r="V31" s="86">
        <f t="shared" si="2"/>
        <v>0.964433183747088</v>
      </c>
      <c r="W31" s="128">
        <v>2</v>
      </c>
      <c r="X31" s="101"/>
      <c r="Y31" s="6"/>
    </row>
    <row r="32" s="30" customFormat="1" spans="1:25">
      <c r="A32" s="14">
        <v>29</v>
      </c>
      <c r="B32" s="14">
        <v>737</v>
      </c>
      <c r="C32" s="15" t="s">
        <v>86</v>
      </c>
      <c r="D32" s="15" t="s">
        <v>40</v>
      </c>
      <c r="E32" s="15" t="s">
        <v>38</v>
      </c>
      <c r="F32" s="15"/>
      <c r="G32" s="15"/>
      <c r="H32" s="15">
        <v>4</v>
      </c>
      <c r="I32" s="106">
        <v>5</v>
      </c>
      <c r="J32" s="16">
        <v>12</v>
      </c>
      <c r="K32" s="16">
        <v>8</v>
      </c>
      <c r="L32" s="107">
        <v>11157.626</v>
      </c>
      <c r="M32" s="108">
        <v>0.216046200150462</v>
      </c>
      <c r="N32" s="107">
        <v>2410.5627</v>
      </c>
      <c r="O32" s="109">
        <v>13947.0325</v>
      </c>
      <c r="P32" s="110">
        <v>0.196103473982727</v>
      </c>
      <c r="Q32" s="109">
        <v>2735.061525</v>
      </c>
      <c r="R32" s="127">
        <v>10717.69</v>
      </c>
      <c r="S32" s="127">
        <v>1949.67</v>
      </c>
      <c r="T32" s="86">
        <f t="shared" si="0"/>
        <v>0.96057082393692</v>
      </c>
      <c r="U32" s="86">
        <f t="shared" si="1"/>
        <v>0.768456659149536</v>
      </c>
      <c r="V32" s="86">
        <f t="shared" si="2"/>
        <v>0.712843196461549</v>
      </c>
      <c r="W32" s="128">
        <v>0</v>
      </c>
      <c r="X32" s="101"/>
      <c r="Y32" s="6"/>
    </row>
    <row r="33" s="30" customFormat="1" spans="1:25">
      <c r="A33" s="14">
        <v>30</v>
      </c>
      <c r="B33" s="14">
        <v>311</v>
      </c>
      <c r="C33" s="15" t="s">
        <v>75</v>
      </c>
      <c r="D33" s="15" t="s">
        <v>37</v>
      </c>
      <c r="E33" s="15" t="s">
        <v>45</v>
      </c>
      <c r="F33" s="15"/>
      <c r="G33" s="15"/>
      <c r="H33" s="15">
        <v>2</v>
      </c>
      <c r="I33" s="106">
        <v>3</v>
      </c>
      <c r="J33" s="16">
        <v>6</v>
      </c>
      <c r="K33" s="16">
        <v>5</v>
      </c>
      <c r="L33" s="107">
        <v>10111.1946</v>
      </c>
      <c r="M33" s="108">
        <v>0.151106759432758</v>
      </c>
      <c r="N33" s="107">
        <v>1527.86985</v>
      </c>
      <c r="O33" s="109">
        <v>12638.99325</v>
      </c>
      <c r="P33" s="110">
        <v>0.137158443177426</v>
      </c>
      <c r="Q33" s="109">
        <v>1733.5446375</v>
      </c>
      <c r="R33" s="127">
        <v>9644.62</v>
      </c>
      <c r="S33" s="127">
        <v>2353.33</v>
      </c>
      <c r="T33" s="86">
        <f t="shared" si="0"/>
        <v>0.953855640361229</v>
      </c>
      <c r="U33" s="86">
        <f t="shared" si="1"/>
        <v>0.763084512288983</v>
      </c>
      <c r="V33" s="86">
        <f t="shared" si="2"/>
        <v>1.35752489384629</v>
      </c>
      <c r="W33" s="128">
        <v>0</v>
      </c>
      <c r="X33" s="101"/>
      <c r="Y33" s="6"/>
    </row>
    <row r="34" s="30" customFormat="1" spans="1:25">
      <c r="A34" s="14">
        <v>31</v>
      </c>
      <c r="B34" s="14">
        <v>572</v>
      </c>
      <c r="C34" s="15" t="s">
        <v>95</v>
      </c>
      <c r="D34" s="15" t="s">
        <v>62</v>
      </c>
      <c r="E34" s="15" t="s">
        <v>38</v>
      </c>
      <c r="F34" s="15" t="s">
        <v>41</v>
      </c>
      <c r="G34" s="15" t="s">
        <v>42</v>
      </c>
      <c r="H34" s="15">
        <v>3</v>
      </c>
      <c r="I34" s="106">
        <v>5</v>
      </c>
      <c r="J34" s="16">
        <v>9</v>
      </c>
      <c r="K34" s="16">
        <v>8</v>
      </c>
      <c r="L34" s="107">
        <v>12376.573</v>
      </c>
      <c r="M34" s="108">
        <v>0.185362909425735</v>
      </c>
      <c r="N34" s="107">
        <v>2294.15758</v>
      </c>
      <c r="O34" s="109">
        <v>15470.71625</v>
      </c>
      <c r="P34" s="110">
        <v>0.168252487017206</v>
      </c>
      <c r="Q34" s="109">
        <v>2602.986485</v>
      </c>
      <c r="R34" s="127">
        <v>11414.21</v>
      </c>
      <c r="S34" s="127">
        <v>2989.11</v>
      </c>
      <c r="T34" s="86">
        <f t="shared" si="0"/>
        <v>0.922243176685501</v>
      </c>
      <c r="U34" s="86">
        <f t="shared" si="1"/>
        <v>0.737794541348401</v>
      </c>
      <c r="V34" s="86">
        <f t="shared" si="2"/>
        <v>1.1483386553196</v>
      </c>
      <c r="W34" s="128">
        <v>0</v>
      </c>
      <c r="X34" s="101"/>
      <c r="Y34" s="6"/>
    </row>
    <row r="35" s="30" customFormat="1" spans="1:25">
      <c r="A35" s="14">
        <v>32</v>
      </c>
      <c r="B35" s="14">
        <v>587</v>
      </c>
      <c r="C35" s="15" t="s">
        <v>56</v>
      </c>
      <c r="D35" s="15" t="s">
        <v>48</v>
      </c>
      <c r="E35" s="15" t="s">
        <v>38</v>
      </c>
      <c r="F35" s="15"/>
      <c r="G35" s="15" t="s">
        <v>42</v>
      </c>
      <c r="H35" s="15">
        <v>3</v>
      </c>
      <c r="I35" s="106">
        <v>5</v>
      </c>
      <c r="J35" s="16">
        <v>9</v>
      </c>
      <c r="K35" s="16">
        <v>8</v>
      </c>
      <c r="L35" s="107">
        <v>10839.8356</v>
      </c>
      <c r="M35" s="108">
        <v>0.202435172540809</v>
      </c>
      <c r="N35" s="107">
        <v>2194.36399</v>
      </c>
      <c r="O35" s="109">
        <v>13549.7945</v>
      </c>
      <c r="P35" s="110">
        <v>0.183748848921657</v>
      </c>
      <c r="Q35" s="109">
        <v>2489.7591425</v>
      </c>
      <c r="R35" s="127">
        <v>9984.71</v>
      </c>
      <c r="S35" s="127">
        <v>1943.95</v>
      </c>
      <c r="T35" s="86">
        <f t="shared" si="0"/>
        <v>0.921112678129546</v>
      </c>
      <c r="U35" s="86">
        <f t="shared" si="1"/>
        <v>0.736890142503637</v>
      </c>
      <c r="V35" s="86">
        <f t="shared" si="2"/>
        <v>0.780778335870696</v>
      </c>
      <c r="W35" s="128">
        <v>0</v>
      </c>
      <c r="X35" s="101"/>
      <c r="Y35" s="6"/>
    </row>
    <row r="36" s="30" customFormat="1" spans="1:25">
      <c r="A36" s="14">
        <v>33</v>
      </c>
      <c r="B36" s="14">
        <v>712</v>
      </c>
      <c r="C36" s="15" t="s">
        <v>67</v>
      </c>
      <c r="D36" s="15" t="s">
        <v>40</v>
      </c>
      <c r="E36" s="15" t="s">
        <v>45</v>
      </c>
      <c r="F36" s="15" t="s">
        <v>41</v>
      </c>
      <c r="G36" s="15" t="s">
        <v>42</v>
      </c>
      <c r="H36" s="15">
        <v>5</v>
      </c>
      <c r="I36" s="106">
        <v>10</v>
      </c>
      <c r="J36" s="16">
        <v>15</v>
      </c>
      <c r="K36" s="16">
        <v>10</v>
      </c>
      <c r="L36" s="107">
        <v>19434.488</v>
      </c>
      <c r="M36" s="108">
        <v>0.218042506702518</v>
      </c>
      <c r="N36" s="107">
        <v>4237.54448</v>
      </c>
      <c r="O36" s="109">
        <v>24293.11</v>
      </c>
      <c r="P36" s="110">
        <v>0.197915506083824</v>
      </c>
      <c r="Q36" s="109">
        <v>4807.98316</v>
      </c>
      <c r="R36" s="127">
        <v>17585.16</v>
      </c>
      <c r="S36" s="127">
        <v>5654.61</v>
      </c>
      <c r="T36" s="86">
        <f t="shared" si="0"/>
        <v>0.904842978111901</v>
      </c>
      <c r="U36" s="86">
        <f t="shared" si="1"/>
        <v>0.723874382489521</v>
      </c>
      <c r="V36" s="86">
        <f t="shared" si="2"/>
        <v>1.1760877298913</v>
      </c>
      <c r="W36" s="128">
        <v>0</v>
      </c>
      <c r="X36" s="101"/>
      <c r="Y36" s="6"/>
    </row>
    <row r="37" s="30" customFormat="1" spans="1:25">
      <c r="A37" s="14">
        <v>34</v>
      </c>
      <c r="B37" s="14">
        <v>745</v>
      </c>
      <c r="C37" s="15" t="s">
        <v>103</v>
      </c>
      <c r="D37" s="15" t="s">
        <v>37</v>
      </c>
      <c r="E37" s="15" t="s">
        <v>38</v>
      </c>
      <c r="F37" s="15"/>
      <c r="G37" s="15"/>
      <c r="H37" s="15">
        <v>4</v>
      </c>
      <c r="I37" s="106">
        <v>5</v>
      </c>
      <c r="J37" s="16">
        <v>12</v>
      </c>
      <c r="K37" s="16">
        <v>8</v>
      </c>
      <c r="L37" s="107">
        <v>10939.2784</v>
      </c>
      <c r="M37" s="108">
        <v>0.198050957821861</v>
      </c>
      <c r="N37" s="107">
        <v>2166.534565</v>
      </c>
      <c r="O37" s="109">
        <v>13674.098</v>
      </c>
      <c r="P37" s="110">
        <v>0.179769330945997</v>
      </c>
      <c r="Q37" s="109">
        <v>2458.18344875</v>
      </c>
      <c r="R37" s="127">
        <v>9741.38</v>
      </c>
      <c r="S37" s="127">
        <v>1836.9</v>
      </c>
      <c r="T37" s="86">
        <f t="shared" si="0"/>
        <v>0.890495665600758</v>
      </c>
      <c r="U37" s="86">
        <f t="shared" si="1"/>
        <v>0.712396532480607</v>
      </c>
      <c r="V37" s="86">
        <f t="shared" ref="V37:V68" si="3">S37/Q37</f>
        <v>0.747259119710563</v>
      </c>
      <c r="W37" s="128">
        <v>0</v>
      </c>
      <c r="X37" s="101"/>
      <c r="Y37" s="6"/>
    </row>
    <row r="38" s="30" customFormat="1" spans="1:25">
      <c r="A38" s="14">
        <v>35</v>
      </c>
      <c r="B38" s="14">
        <v>585</v>
      </c>
      <c r="C38" s="15" t="s">
        <v>82</v>
      </c>
      <c r="D38" s="15" t="s">
        <v>37</v>
      </c>
      <c r="E38" s="15" t="s">
        <v>45</v>
      </c>
      <c r="F38" s="15"/>
      <c r="G38" s="15" t="s">
        <v>42</v>
      </c>
      <c r="H38" s="15">
        <v>4</v>
      </c>
      <c r="I38" s="106">
        <v>6</v>
      </c>
      <c r="J38" s="16">
        <v>12</v>
      </c>
      <c r="K38" s="16">
        <v>10</v>
      </c>
      <c r="L38" s="107">
        <v>17997.219</v>
      </c>
      <c r="M38" s="108">
        <v>0.219227845702161</v>
      </c>
      <c r="N38" s="107">
        <v>3945.49155</v>
      </c>
      <c r="O38" s="109">
        <v>22496.52375</v>
      </c>
      <c r="P38" s="110">
        <v>0.198991429175808</v>
      </c>
      <c r="Q38" s="109">
        <v>4476.6154125</v>
      </c>
      <c r="R38" s="127">
        <v>15974.46</v>
      </c>
      <c r="S38" s="127">
        <v>3811.72</v>
      </c>
      <c r="T38" s="86">
        <f t="shared" si="0"/>
        <v>0.887607135302404</v>
      </c>
      <c r="U38" s="86">
        <f t="shared" si="1"/>
        <v>0.710085708241923</v>
      </c>
      <c r="V38" s="86">
        <f t="shared" si="3"/>
        <v>0.851473635496268</v>
      </c>
      <c r="W38" s="128">
        <v>0</v>
      </c>
      <c r="X38" s="101"/>
      <c r="Y38" s="6"/>
    </row>
    <row r="39" s="30" customFormat="1" spans="1:25">
      <c r="A39" s="14">
        <v>36</v>
      </c>
      <c r="B39" s="14">
        <v>399</v>
      </c>
      <c r="C39" s="15" t="s">
        <v>60</v>
      </c>
      <c r="D39" s="15" t="s">
        <v>40</v>
      </c>
      <c r="E39" s="15" t="s">
        <v>38</v>
      </c>
      <c r="F39" s="15"/>
      <c r="G39" s="15"/>
      <c r="H39" s="15">
        <v>3</v>
      </c>
      <c r="I39" s="106">
        <v>6</v>
      </c>
      <c r="J39" s="16">
        <v>9</v>
      </c>
      <c r="K39" s="16">
        <v>8</v>
      </c>
      <c r="L39" s="107">
        <v>14387.8659</v>
      </c>
      <c r="M39" s="108">
        <v>0.156755647131796</v>
      </c>
      <c r="N39" s="107">
        <v>2255.37923</v>
      </c>
      <c r="O39" s="109">
        <v>17984.832375</v>
      </c>
      <c r="P39" s="110">
        <v>0.142285895088861</v>
      </c>
      <c r="Q39" s="109">
        <v>2558.9879725</v>
      </c>
      <c r="R39" s="127">
        <v>12683.43</v>
      </c>
      <c r="S39" s="127">
        <v>3158.96</v>
      </c>
      <c r="T39" s="86">
        <f t="shared" si="0"/>
        <v>0.881536573120271</v>
      </c>
      <c r="U39" s="86">
        <f t="shared" si="1"/>
        <v>0.705229258496217</v>
      </c>
      <c r="V39" s="86">
        <f t="shared" si="3"/>
        <v>1.23445675944849</v>
      </c>
      <c r="W39" s="128">
        <v>1</v>
      </c>
      <c r="X39" s="101"/>
      <c r="Y39" s="6"/>
    </row>
    <row r="40" s="30" customFormat="1" spans="1:25">
      <c r="A40" s="14">
        <v>37</v>
      </c>
      <c r="B40" s="14">
        <v>723</v>
      </c>
      <c r="C40" s="15" t="s">
        <v>90</v>
      </c>
      <c r="D40" s="15" t="s">
        <v>62</v>
      </c>
      <c r="E40" s="15" t="s">
        <v>66</v>
      </c>
      <c r="F40" s="15" t="s">
        <v>41</v>
      </c>
      <c r="G40" s="15"/>
      <c r="H40" s="15">
        <v>3</v>
      </c>
      <c r="I40" s="106">
        <v>4</v>
      </c>
      <c r="J40" s="16">
        <v>9</v>
      </c>
      <c r="K40" s="16">
        <v>3</v>
      </c>
      <c r="L40" s="107">
        <v>9676.608</v>
      </c>
      <c r="M40" s="108">
        <v>0.210869697315423</v>
      </c>
      <c r="N40" s="107">
        <v>2040.5034</v>
      </c>
      <c r="O40" s="109">
        <v>12095.76</v>
      </c>
      <c r="P40" s="110">
        <v>0.191404802178615</v>
      </c>
      <c r="Q40" s="109">
        <v>2315.18655</v>
      </c>
      <c r="R40" s="127">
        <v>8287.48</v>
      </c>
      <c r="S40" s="127">
        <v>2177.83</v>
      </c>
      <c r="T40" s="86">
        <f t="shared" si="0"/>
        <v>0.856444737660139</v>
      </c>
      <c r="U40" s="86">
        <f t="shared" si="1"/>
        <v>0.685155790128111</v>
      </c>
      <c r="V40" s="86">
        <f t="shared" si="3"/>
        <v>0.940671497940414</v>
      </c>
      <c r="W40" s="128">
        <v>0</v>
      </c>
      <c r="X40" s="101"/>
      <c r="Y40" s="6"/>
    </row>
    <row r="41" s="30" customFormat="1" spans="1:25">
      <c r="A41" s="14">
        <v>38</v>
      </c>
      <c r="B41" s="14">
        <v>341</v>
      </c>
      <c r="C41" s="15" t="s">
        <v>80</v>
      </c>
      <c r="D41" s="15" t="s">
        <v>55</v>
      </c>
      <c r="E41" s="15" t="s">
        <v>45</v>
      </c>
      <c r="F41" s="15" t="s">
        <v>41</v>
      </c>
      <c r="G41" s="15" t="s">
        <v>42</v>
      </c>
      <c r="H41" s="15">
        <v>9</v>
      </c>
      <c r="I41" s="106">
        <v>10</v>
      </c>
      <c r="J41" s="16">
        <v>27</v>
      </c>
      <c r="K41" s="16">
        <v>10</v>
      </c>
      <c r="L41" s="107">
        <v>29500.083</v>
      </c>
      <c r="M41" s="108">
        <v>0.202325492609631</v>
      </c>
      <c r="N41" s="107">
        <v>5968.618825</v>
      </c>
      <c r="O41" s="109">
        <v>36875.10375</v>
      </c>
      <c r="P41" s="110">
        <v>0.183649293291819</v>
      </c>
      <c r="Q41" s="109">
        <v>6772.08674375</v>
      </c>
      <c r="R41" s="127">
        <v>25196.59</v>
      </c>
      <c r="S41" s="127">
        <v>5209.63</v>
      </c>
      <c r="T41" s="86">
        <f t="shared" si="0"/>
        <v>0.854119291799959</v>
      </c>
      <c r="U41" s="86">
        <f t="shared" si="1"/>
        <v>0.683295433439967</v>
      </c>
      <c r="V41" s="86">
        <f t="shared" si="3"/>
        <v>0.769279868543917</v>
      </c>
      <c r="W41" s="128">
        <v>4</v>
      </c>
      <c r="X41" s="101"/>
      <c r="Y41" s="6"/>
    </row>
    <row r="42" s="30" customFormat="1" spans="1:25">
      <c r="A42" s="14">
        <v>39</v>
      </c>
      <c r="B42" s="14">
        <v>748</v>
      </c>
      <c r="C42" s="15" t="s">
        <v>98</v>
      </c>
      <c r="D42" s="15" t="s">
        <v>55</v>
      </c>
      <c r="E42" s="15" t="s">
        <v>66</v>
      </c>
      <c r="F42" s="15" t="s">
        <v>41</v>
      </c>
      <c r="G42" s="15"/>
      <c r="H42" s="15">
        <v>3</v>
      </c>
      <c r="I42" s="106">
        <v>4</v>
      </c>
      <c r="J42" s="16">
        <v>9</v>
      </c>
      <c r="K42" s="16">
        <v>3</v>
      </c>
      <c r="L42" s="107">
        <v>10411.308</v>
      </c>
      <c r="M42" s="108">
        <v>0.207602085155871</v>
      </c>
      <c r="N42" s="107">
        <v>2161.40925</v>
      </c>
      <c r="O42" s="109">
        <v>13014.135</v>
      </c>
      <c r="P42" s="110">
        <v>0.188438815756867</v>
      </c>
      <c r="Q42" s="109">
        <v>2452.3681875</v>
      </c>
      <c r="R42" s="127">
        <v>8837.21</v>
      </c>
      <c r="S42" s="127">
        <v>2201.78</v>
      </c>
      <c r="T42" s="86">
        <f t="shared" si="0"/>
        <v>0.848808814416018</v>
      </c>
      <c r="U42" s="86">
        <f t="shared" si="1"/>
        <v>0.679047051532814</v>
      </c>
      <c r="V42" s="86">
        <f t="shared" si="3"/>
        <v>0.897817877112712</v>
      </c>
      <c r="W42" s="128">
        <v>0</v>
      </c>
      <c r="X42" s="101"/>
      <c r="Y42" s="6"/>
    </row>
    <row r="43" s="30" customFormat="1" spans="1:25">
      <c r="A43" s="14">
        <v>40</v>
      </c>
      <c r="B43" s="14">
        <v>730</v>
      </c>
      <c r="C43" s="15" t="s">
        <v>92</v>
      </c>
      <c r="D43" s="15" t="s">
        <v>37</v>
      </c>
      <c r="E43" s="15" t="s">
        <v>45</v>
      </c>
      <c r="F43" s="15"/>
      <c r="G43" s="15" t="s">
        <v>42</v>
      </c>
      <c r="H43" s="15">
        <v>4</v>
      </c>
      <c r="I43" s="106">
        <v>6</v>
      </c>
      <c r="J43" s="16">
        <v>12</v>
      </c>
      <c r="K43" s="16">
        <v>10</v>
      </c>
      <c r="L43" s="107">
        <v>16177.9148</v>
      </c>
      <c r="M43" s="108">
        <v>0.191443795030989</v>
      </c>
      <c r="N43" s="107">
        <v>3097.161405</v>
      </c>
      <c r="O43" s="109">
        <v>20222.3935</v>
      </c>
      <c r="P43" s="110">
        <v>0.173772060105051</v>
      </c>
      <c r="Q43" s="109">
        <v>3514.08697875</v>
      </c>
      <c r="R43" s="127">
        <v>13609.06</v>
      </c>
      <c r="S43" s="127">
        <v>3349.57</v>
      </c>
      <c r="T43" s="86">
        <f t="shared" si="0"/>
        <v>0.84121224324905</v>
      </c>
      <c r="U43" s="86">
        <f t="shared" si="1"/>
        <v>0.67296979459924</v>
      </c>
      <c r="V43" s="86">
        <f t="shared" si="3"/>
        <v>0.953183578054599</v>
      </c>
      <c r="W43" s="128">
        <v>0</v>
      </c>
      <c r="X43" s="101"/>
      <c r="Y43" s="6"/>
    </row>
    <row r="44" s="30" customFormat="1" spans="1:25">
      <c r="A44" s="14">
        <v>41</v>
      </c>
      <c r="B44" s="14">
        <v>511</v>
      </c>
      <c r="C44" s="15" t="s">
        <v>108</v>
      </c>
      <c r="D44" s="15" t="s">
        <v>62</v>
      </c>
      <c r="E44" s="15" t="s">
        <v>38</v>
      </c>
      <c r="F44" s="15" t="s">
        <v>41</v>
      </c>
      <c r="G44" s="15" t="s">
        <v>42</v>
      </c>
      <c r="H44" s="15">
        <v>3</v>
      </c>
      <c r="I44" s="106">
        <v>5</v>
      </c>
      <c r="J44" s="16">
        <v>9</v>
      </c>
      <c r="K44" s="16">
        <v>8</v>
      </c>
      <c r="L44" s="107">
        <v>12887.8706</v>
      </c>
      <c r="M44" s="108">
        <v>0.188421700944142</v>
      </c>
      <c r="N44" s="107">
        <v>2428.3545</v>
      </c>
      <c r="O44" s="109">
        <v>16109.83825</v>
      </c>
      <c r="P44" s="110">
        <v>0.171028928549298</v>
      </c>
      <c r="Q44" s="109">
        <v>2755.248375</v>
      </c>
      <c r="R44" s="127">
        <v>10800.77</v>
      </c>
      <c r="S44" s="127">
        <v>2145.75</v>
      </c>
      <c r="T44" s="86">
        <f t="shared" si="0"/>
        <v>0.838056986698796</v>
      </c>
      <c r="U44" s="86">
        <f t="shared" si="1"/>
        <v>0.670445589359037</v>
      </c>
      <c r="V44" s="86">
        <f t="shared" si="3"/>
        <v>0.778786413402748</v>
      </c>
      <c r="W44" s="128">
        <v>3</v>
      </c>
      <c r="X44" s="101"/>
      <c r="Y44" s="6"/>
    </row>
    <row r="45" s="30" customFormat="1" spans="1:25">
      <c r="A45" s="14">
        <v>42</v>
      </c>
      <c r="B45" s="14">
        <v>391</v>
      </c>
      <c r="C45" s="15" t="s">
        <v>104</v>
      </c>
      <c r="D45" s="15" t="s">
        <v>62</v>
      </c>
      <c r="E45" s="15" t="s">
        <v>38</v>
      </c>
      <c r="F45" s="15"/>
      <c r="G45" s="15"/>
      <c r="H45" s="15">
        <v>4</v>
      </c>
      <c r="I45" s="106">
        <v>6</v>
      </c>
      <c r="J45" s="16">
        <v>12</v>
      </c>
      <c r="K45" s="16">
        <v>8</v>
      </c>
      <c r="L45" s="107">
        <v>12098.246</v>
      </c>
      <c r="M45" s="108">
        <v>0.200109429085836</v>
      </c>
      <c r="N45" s="107">
        <v>2420.9731</v>
      </c>
      <c r="O45" s="109">
        <v>15122.8075</v>
      </c>
      <c r="P45" s="110">
        <v>0.181637789477913</v>
      </c>
      <c r="Q45" s="109">
        <v>2746.873325</v>
      </c>
      <c r="R45" s="127">
        <v>10007.63</v>
      </c>
      <c r="S45" s="127">
        <v>2458.37</v>
      </c>
      <c r="T45" s="86">
        <f t="shared" si="0"/>
        <v>0.827196768853931</v>
      </c>
      <c r="U45" s="86">
        <f t="shared" si="1"/>
        <v>0.661757415083145</v>
      </c>
      <c r="V45" s="86">
        <f t="shared" si="3"/>
        <v>0.894970284077443</v>
      </c>
      <c r="W45" s="128">
        <v>0</v>
      </c>
      <c r="X45" s="101"/>
      <c r="Y45" s="6"/>
    </row>
    <row r="46" s="30" customFormat="1" spans="1:25">
      <c r="A46" s="14">
        <v>43</v>
      </c>
      <c r="B46" s="14">
        <v>709</v>
      </c>
      <c r="C46" s="15" t="s">
        <v>101</v>
      </c>
      <c r="D46" s="15" t="s">
        <v>37</v>
      </c>
      <c r="E46" s="15" t="s">
        <v>38</v>
      </c>
      <c r="F46" s="15"/>
      <c r="G46" s="15"/>
      <c r="H46" s="15">
        <v>4</v>
      </c>
      <c r="I46" s="106">
        <v>5</v>
      </c>
      <c r="J46" s="16">
        <v>12</v>
      </c>
      <c r="K46" s="16">
        <v>8</v>
      </c>
      <c r="L46" s="107">
        <v>12563.4466666667</v>
      </c>
      <c r="M46" s="108">
        <v>0.204044466919994</v>
      </c>
      <c r="N46" s="107">
        <v>2563.50177777778</v>
      </c>
      <c r="O46" s="109">
        <v>15704.3083333334</v>
      </c>
      <c r="P46" s="110">
        <v>0.185209593050456</v>
      </c>
      <c r="Q46" s="109">
        <v>2908.58855555556</v>
      </c>
      <c r="R46" s="127">
        <v>10089.69</v>
      </c>
      <c r="S46" s="127">
        <v>1821.91</v>
      </c>
      <c r="T46" s="86">
        <f t="shared" si="0"/>
        <v>0.803098884223382</v>
      </c>
      <c r="U46" s="86">
        <f t="shared" si="1"/>
        <v>0.642479107378705</v>
      </c>
      <c r="V46" s="86">
        <f t="shared" si="3"/>
        <v>0.626389730001534</v>
      </c>
      <c r="W46" s="128">
        <v>0</v>
      </c>
      <c r="X46" s="101"/>
      <c r="Y46" s="6"/>
    </row>
    <row r="47" s="30" customFormat="1" spans="1:25">
      <c r="A47" s="14">
        <v>44</v>
      </c>
      <c r="B47" s="14">
        <v>373</v>
      </c>
      <c r="C47" s="15" t="s">
        <v>63</v>
      </c>
      <c r="D47" s="15" t="s">
        <v>62</v>
      </c>
      <c r="E47" s="15" t="s">
        <v>38</v>
      </c>
      <c r="F47" s="15"/>
      <c r="G47" s="15" t="s">
        <v>42</v>
      </c>
      <c r="H47" s="15">
        <v>4</v>
      </c>
      <c r="I47" s="106">
        <v>8</v>
      </c>
      <c r="J47" s="16">
        <v>12</v>
      </c>
      <c r="K47" s="16">
        <v>8</v>
      </c>
      <c r="L47" s="107">
        <v>12815.804</v>
      </c>
      <c r="M47" s="108">
        <v>0.219740947583156</v>
      </c>
      <c r="N47" s="107">
        <v>2816.156915</v>
      </c>
      <c r="O47" s="109">
        <v>16019.755</v>
      </c>
      <c r="P47" s="110">
        <v>0.199457167806249</v>
      </c>
      <c r="Q47" s="109">
        <v>3195.25496125</v>
      </c>
      <c r="R47" s="127">
        <v>10197.8</v>
      </c>
      <c r="S47" s="127">
        <v>2243.89</v>
      </c>
      <c r="T47" s="86">
        <f t="shared" si="0"/>
        <v>0.795720658649274</v>
      </c>
      <c r="U47" s="86">
        <f t="shared" si="1"/>
        <v>0.636576526919419</v>
      </c>
      <c r="V47" s="86">
        <f t="shared" si="3"/>
        <v>0.702256948885913</v>
      </c>
      <c r="W47" s="128">
        <v>0</v>
      </c>
      <c r="X47" s="101"/>
      <c r="Y47" s="6"/>
    </row>
    <row r="48" s="30" customFormat="1" spans="1:25">
      <c r="A48" s="14">
        <v>45</v>
      </c>
      <c r="B48" s="14">
        <v>733</v>
      </c>
      <c r="C48" s="15" t="s">
        <v>131</v>
      </c>
      <c r="D48" s="15" t="s">
        <v>40</v>
      </c>
      <c r="E48" s="15" t="s">
        <v>66</v>
      </c>
      <c r="F48" s="15"/>
      <c r="G48" s="15"/>
      <c r="H48" s="15">
        <v>3</v>
      </c>
      <c r="I48" s="106">
        <v>4</v>
      </c>
      <c r="J48" s="16">
        <v>9</v>
      </c>
      <c r="K48" s="16">
        <v>3</v>
      </c>
      <c r="L48" s="107">
        <v>9106.5184</v>
      </c>
      <c r="M48" s="108">
        <v>0.192704250177543</v>
      </c>
      <c r="N48" s="107">
        <v>1754.8648</v>
      </c>
      <c r="O48" s="109">
        <v>11383.148</v>
      </c>
      <c r="P48" s="110">
        <v>0.17491616554577</v>
      </c>
      <c r="Q48" s="109">
        <v>1991.0966</v>
      </c>
      <c r="R48" s="127">
        <v>7079.47</v>
      </c>
      <c r="S48" s="127">
        <v>1522.42</v>
      </c>
      <c r="T48" s="86">
        <f t="shared" si="0"/>
        <v>0.777406873740023</v>
      </c>
      <c r="U48" s="86">
        <f t="shared" si="1"/>
        <v>0.621925498992019</v>
      </c>
      <c r="V48" s="86">
        <f t="shared" si="3"/>
        <v>0.764613831393213</v>
      </c>
      <c r="W48" s="128">
        <v>0</v>
      </c>
      <c r="X48" s="101"/>
      <c r="Y48" s="6"/>
    </row>
    <row r="49" s="30" customFormat="1" spans="1:25">
      <c r="A49" s="14">
        <v>46</v>
      </c>
      <c r="B49" s="14">
        <v>545</v>
      </c>
      <c r="C49" s="15" t="s">
        <v>115</v>
      </c>
      <c r="D49" s="15" t="s">
        <v>40</v>
      </c>
      <c r="E49" s="15" t="s">
        <v>66</v>
      </c>
      <c r="F49" s="15"/>
      <c r="G49" s="15"/>
      <c r="H49" s="15">
        <v>3</v>
      </c>
      <c r="I49" s="106">
        <v>4</v>
      </c>
      <c r="J49" s="16">
        <v>9</v>
      </c>
      <c r="K49" s="16">
        <v>3</v>
      </c>
      <c r="L49" s="107">
        <v>8675.9136</v>
      </c>
      <c r="M49" s="108">
        <v>0.219301455468621</v>
      </c>
      <c r="N49" s="107">
        <v>1902.64048</v>
      </c>
      <c r="O49" s="109">
        <v>10844.892</v>
      </c>
      <c r="P49" s="110">
        <v>0.199058244194594</v>
      </c>
      <c r="Q49" s="109">
        <v>2158.76516</v>
      </c>
      <c r="R49" s="127">
        <v>6644.32</v>
      </c>
      <c r="S49" s="127">
        <v>2132.62</v>
      </c>
      <c r="T49" s="86">
        <f t="shared" si="0"/>
        <v>0.765835196883473</v>
      </c>
      <c r="U49" s="86">
        <f t="shared" si="1"/>
        <v>0.612668157506778</v>
      </c>
      <c r="V49" s="86">
        <f t="shared" si="3"/>
        <v>0.987888835485931</v>
      </c>
      <c r="W49" s="128">
        <v>3</v>
      </c>
      <c r="X49" s="101"/>
      <c r="Y49" s="6"/>
    </row>
    <row r="50" s="30" customFormat="1" spans="1:25">
      <c r="A50" s="14">
        <v>47</v>
      </c>
      <c r="B50" s="14">
        <v>704</v>
      </c>
      <c r="C50" s="15" t="s">
        <v>85</v>
      </c>
      <c r="D50" s="15" t="s">
        <v>48</v>
      </c>
      <c r="E50" s="15" t="s">
        <v>38</v>
      </c>
      <c r="F50" s="15"/>
      <c r="G50" s="15"/>
      <c r="H50" s="15">
        <v>3</v>
      </c>
      <c r="I50" s="106">
        <v>5</v>
      </c>
      <c r="J50" s="16">
        <v>9</v>
      </c>
      <c r="K50" s="16">
        <v>8</v>
      </c>
      <c r="L50" s="107">
        <v>10229.7261</v>
      </c>
      <c r="M50" s="108">
        <v>0.212455271896283</v>
      </c>
      <c r="N50" s="107">
        <v>2173.35924</v>
      </c>
      <c r="O50" s="109">
        <v>12787.157625</v>
      </c>
      <c r="P50" s="110">
        <v>0.192844016028934</v>
      </c>
      <c r="Q50" s="109">
        <v>2465.92683</v>
      </c>
      <c r="R50" s="127">
        <v>7780.27</v>
      </c>
      <c r="S50" s="127">
        <v>1525.8</v>
      </c>
      <c r="T50" s="86">
        <f t="shared" si="0"/>
        <v>0.7605550651058</v>
      </c>
      <c r="U50" s="86">
        <f t="shared" si="1"/>
        <v>0.60844405208464</v>
      </c>
      <c r="V50" s="86">
        <f t="shared" si="3"/>
        <v>0.618753152541838</v>
      </c>
      <c r="W50" s="128">
        <v>0</v>
      </c>
      <c r="X50" s="101"/>
      <c r="Y50" s="6"/>
    </row>
    <row r="51" s="30" customFormat="1" spans="1:25">
      <c r="A51" s="14">
        <v>48</v>
      </c>
      <c r="B51" s="14">
        <v>744</v>
      </c>
      <c r="C51" s="15" t="s">
        <v>94</v>
      </c>
      <c r="D51" s="15" t="s">
        <v>62</v>
      </c>
      <c r="E51" s="15" t="s">
        <v>38</v>
      </c>
      <c r="F51" s="15" t="s">
        <v>41</v>
      </c>
      <c r="G51" s="15" t="s">
        <v>42</v>
      </c>
      <c r="H51" s="15">
        <v>4</v>
      </c>
      <c r="I51" s="106">
        <v>6</v>
      </c>
      <c r="J51" s="16">
        <v>12</v>
      </c>
      <c r="K51" s="16">
        <v>8</v>
      </c>
      <c r="L51" s="107">
        <v>12914.7883</v>
      </c>
      <c r="M51" s="108">
        <v>0.1787044170906</v>
      </c>
      <c r="N51" s="107">
        <v>2307.929715</v>
      </c>
      <c r="O51" s="109">
        <v>16143.485375</v>
      </c>
      <c r="P51" s="110">
        <v>0.162208624743775</v>
      </c>
      <c r="Q51" s="109">
        <v>2618.61256125</v>
      </c>
      <c r="R51" s="127">
        <v>9798.05</v>
      </c>
      <c r="S51" s="127">
        <v>2167.77</v>
      </c>
      <c r="T51" s="86">
        <f t="shared" si="0"/>
        <v>0.758669036797142</v>
      </c>
      <c r="U51" s="86">
        <f t="shared" si="1"/>
        <v>0.606935229437714</v>
      </c>
      <c r="V51" s="86">
        <f t="shared" si="3"/>
        <v>0.827831513557397</v>
      </c>
      <c r="W51" s="128">
        <v>0</v>
      </c>
      <c r="X51" s="101"/>
      <c r="Y51" s="6"/>
    </row>
    <row r="52" s="30" customFormat="1" spans="1:25">
      <c r="A52" s="14">
        <v>49</v>
      </c>
      <c r="B52" s="14">
        <v>738</v>
      </c>
      <c r="C52" s="15" t="s">
        <v>106</v>
      </c>
      <c r="D52" s="15" t="s">
        <v>48</v>
      </c>
      <c r="E52" s="15" t="s">
        <v>66</v>
      </c>
      <c r="F52" s="15"/>
      <c r="G52" s="15"/>
      <c r="H52" s="15">
        <v>3</v>
      </c>
      <c r="I52" s="106">
        <v>4</v>
      </c>
      <c r="J52" s="16">
        <v>9</v>
      </c>
      <c r="K52" s="16">
        <v>3</v>
      </c>
      <c r="L52" s="107">
        <v>8445.6736</v>
      </c>
      <c r="M52" s="108">
        <v>0.189296181183227</v>
      </c>
      <c r="N52" s="107">
        <v>1598.73376</v>
      </c>
      <c r="O52" s="109">
        <v>10557.092</v>
      </c>
      <c r="P52" s="110">
        <v>0.171822687535545</v>
      </c>
      <c r="Q52" s="109">
        <v>1813.94792</v>
      </c>
      <c r="R52" s="127">
        <v>6257.84</v>
      </c>
      <c r="S52" s="127">
        <v>834.22</v>
      </c>
      <c r="T52" s="86">
        <f t="shared" si="0"/>
        <v>0.740952148565154</v>
      </c>
      <c r="U52" s="86">
        <f t="shared" si="1"/>
        <v>0.592761718852123</v>
      </c>
      <c r="V52" s="86">
        <f t="shared" si="3"/>
        <v>0.4598919245708</v>
      </c>
      <c r="W52" s="128">
        <v>1</v>
      </c>
      <c r="X52" s="101"/>
      <c r="Y52" s="6"/>
    </row>
    <row r="53" s="30" customFormat="1" spans="1:25">
      <c r="A53" s="14">
        <v>50</v>
      </c>
      <c r="B53" s="14">
        <v>718</v>
      </c>
      <c r="C53" s="15" t="s">
        <v>124</v>
      </c>
      <c r="D53" s="15" t="s">
        <v>62</v>
      </c>
      <c r="E53" s="15" t="s">
        <v>66</v>
      </c>
      <c r="F53" s="15"/>
      <c r="G53" s="15"/>
      <c r="H53" s="15">
        <v>4</v>
      </c>
      <c r="I53" s="106">
        <v>4</v>
      </c>
      <c r="J53" s="16">
        <v>12</v>
      </c>
      <c r="K53" s="16">
        <v>3</v>
      </c>
      <c r="L53" s="107">
        <v>8712.2112</v>
      </c>
      <c r="M53" s="108">
        <v>0.189756244660368</v>
      </c>
      <c r="N53" s="107">
        <v>1653.19648</v>
      </c>
      <c r="O53" s="109">
        <v>10890.264</v>
      </c>
      <c r="P53" s="110">
        <v>0.172240283614796</v>
      </c>
      <c r="Q53" s="109">
        <v>1875.74216</v>
      </c>
      <c r="R53" s="127">
        <v>6382.13</v>
      </c>
      <c r="S53" s="127">
        <v>1194.82</v>
      </c>
      <c r="T53" s="86">
        <f t="shared" si="0"/>
        <v>0.732549963894356</v>
      </c>
      <c r="U53" s="86">
        <f t="shared" si="1"/>
        <v>0.586039971115484</v>
      </c>
      <c r="V53" s="86">
        <f t="shared" si="3"/>
        <v>0.636985202699714</v>
      </c>
      <c r="W53" s="128">
        <v>0</v>
      </c>
      <c r="X53" s="101"/>
      <c r="Y53" s="6"/>
    </row>
    <row r="54" s="30" customFormat="1" spans="1:25">
      <c r="A54" s="14">
        <v>51</v>
      </c>
      <c r="B54" s="14">
        <v>385</v>
      </c>
      <c r="C54" s="15" t="s">
        <v>102</v>
      </c>
      <c r="D54" s="15" t="s">
        <v>55</v>
      </c>
      <c r="E54" s="15" t="s">
        <v>45</v>
      </c>
      <c r="F54" s="15"/>
      <c r="G54" s="15"/>
      <c r="H54" s="15">
        <v>4</v>
      </c>
      <c r="I54" s="106">
        <v>6</v>
      </c>
      <c r="J54" s="16">
        <v>12</v>
      </c>
      <c r="K54" s="16">
        <v>10</v>
      </c>
      <c r="L54" s="107">
        <v>16482.4126</v>
      </c>
      <c r="M54" s="108">
        <v>0.166555309688098</v>
      </c>
      <c r="N54" s="107">
        <v>2745.233335</v>
      </c>
      <c r="O54" s="109">
        <v>20603.01575</v>
      </c>
      <c r="P54" s="110">
        <v>0.151180973409196</v>
      </c>
      <c r="Q54" s="109">
        <v>3114.78397625</v>
      </c>
      <c r="R54" s="127">
        <v>12066.86</v>
      </c>
      <c r="S54" s="127">
        <v>3025</v>
      </c>
      <c r="T54" s="86">
        <f t="shared" si="0"/>
        <v>0.732105201637775</v>
      </c>
      <c r="U54" s="86">
        <f t="shared" si="1"/>
        <v>0.58568416131022</v>
      </c>
      <c r="V54" s="86">
        <f t="shared" si="3"/>
        <v>0.971174894652536</v>
      </c>
      <c r="W54" s="128">
        <v>0</v>
      </c>
      <c r="X54" s="101"/>
      <c r="Y54" s="6"/>
    </row>
    <row r="55" s="30" customFormat="1" spans="1:25">
      <c r="A55" s="14">
        <v>52</v>
      </c>
      <c r="B55" s="14">
        <v>747</v>
      </c>
      <c r="C55" s="15" t="s">
        <v>65</v>
      </c>
      <c r="D55" s="15" t="s">
        <v>62</v>
      </c>
      <c r="E55" s="15" t="s">
        <v>66</v>
      </c>
      <c r="F55" s="15" t="s">
        <v>41</v>
      </c>
      <c r="G55" s="15"/>
      <c r="H55" s="15">
        <v>4</v>
      </c>
      <c r="I55" s="106">
        <v>4</v>
      </c>
      <c r="J55" s="16">
        <v>12</v>
      </c>
      <c r="K55" s="16">
        <v>3</v>
      </c>
      <c r="L55" s="107">
        <v>10507.745</v>
      </c>
      <c r="M55" s="108">
        <v>0.202170494240201</v>
      </c>
      <c r="N55" s="107">
        <v>2124.356</v>
      </c>
      <c r="O55" s="109">
        <v>13134.68125</v>
      </c>
      <c r="P55" s="110">
        <v>0.183508602464182</v>
      </c>
      <c r="Q55" s="109">
        <v>2410.327</v>
      </c>
      <c r="R55" s="127">
        <v>7643.91</v>
      </c>
      <c r="S55" s="127">
        <v>2121.63</v>
      </c>
      <c r="T55" s="86">
        <f t="shared" si="0"/>
        <v>0.727454844022195</v>
      </c>
      <c r="U55" s="86">
        <f t="shared" si="1"/>
        <v>0.581963875217756</v>
      </c>
      <c r="V55" s="86">
        <f t="shared" si="3"/>
        <v>0.880224965326281</v>
      </c>
      <c r="W55" s="128">
        <v>0</v>
      </c>
      <c r="X55" s="101"/>
      <c r="Y55" s="6"/>
    </row>
    <row r="56" s="30" customFormat="1" spans="1:25">
      <c r="A56" s="14">
        <v>53</v>
      </c>
      <c r="B56" s="14">
        <v>578</v>
      </c>
      <c r="C56" s="15" t="s">
        <v>77</v>
      </c>
      <c r="D56" s="15" t="s">
        <v>62</v>
      </c>
      <c r="E56" s="15" t="s">
        <v>38</v>
      </c>
      <c r="F56" s="15" t="s">
        <v>41</v>
      </c>
      <c r="G56" s="15" t="s">
        <v>42</v>
      </c>
      <c r="H56" s="15">
        <v>4</v>
      </c>
      <c r="I56" s="106">
        <v>8</v>
      </c>
      <c r="J56" s="16">
        <v>12</v>
      </c>
      <c r="K56" s="16">
        <v>8</v>
      </c>
      <c r="L56" s="107">
        <v>12530.8496</v>
      </c>
      <c r="M56" s="108">
        <v>0.226536962425916</v>
      </c>
      <c r="N56" s="107">
        <v>2838.700605</v>
      </c>
      <c r="O56" s="109">
        <v>15663.562</v>
      </c>
      <c r="P56" s="110">
        <v>0.205625858201985</v>
      </c>
      <c r="Q56" s="109">
        <v>3220.83337875</v>
      </c>
      <c r="R56" s="127">
        <v>9109.19</v>
      </c>
      <c r="S56" s="127">
        <v>2120.45</v>
      </c>
      <c r="T56" s="86">
        <f t="shared" si="0"/>
        <v>0.72694113254699</v>
      </c>
      <c r="U56" s="86">
        <f t="shared" si="1"/>
        <v>0.581552906037592</v>
      </c>
      <c r="V56" s="86">
        <f t="shared" si="3"/>
        <v>0.658354453847266</v>
      </c>
      <c r="W56" s="128">
        <v>0</v>
      </c>
      <c r="X56" s="101"/>
      <c r="Y56" s="6"/>
    </row>
    <row r="57" s="30" customFormat="1" spans="1:25">
      <c r="A57" s="14">
        <v>54</v>
      </c>
      <c r="B57" s="14">
        <v>539</v>
      </c>
      <c r="C57" s="15" t="s">
        <v>97</v>
      </c>
      <c r="D57" s="15" t="s">
        <v>55</v>
      </c>
      <c r="E57" s="15" t="s">
        <v>66</v>
      </c>
      <c r="F57" s="15"/>
      <c r="G57" s="15"/>
      <c r="H57" s="15">
        <v>2</v>
      </c>
      <c r="I57" s="106">
        <v>4</v>
      </c>
      <c r="J57" s="16">
        <v>6</v>
      </c>
      <c r="K57" s="16">
        <v>3</v>
      </c>
      <c r="L57" s="107">
        <v>9908.5784</v>
      </c>
      <c r="M57" s="108">
        <v>0.205571951673713</v>
      </c>
      <c r="N57" s="107">
        <v>2036.9258</v>
      </c>
      <c r="O57" s="109">
        <v>12385.723</v>
      </c>
      <c r="P57" s="110">
        <v>0.186596079211524</v>
      </c>
      <c r="Q57" s="109">
        <v>2311.12735</v>
      </c>
      <c r="R57" s="127">
        <v>7170.63</v>
      </c>
      <c r="S57" s="127">
        <v>1791.44</v>
      </c>
      <c r="T57" s="86">
        <f t="shared" si="0"/>
        <v>0.723678989107055</v>
      </c>
      <c r="U57" s="86">
        <f t="shared" si="1"/>
        <v>0.578943191285644</v>
      </c>
      <c r="V57" s="86">
        <f t="shared" si="3"/>
        <v>0.775136861237872</v>
      </c>
      <c r="W57" s="128">
        <v>0</v>
      </c>
      <c r="X57" s="101"/>
      <c r="Y57" s="6"/>
    </row>
    <row r="58" s="30" customFormat="1" spans="1:25">
      <c r="A58" s="14">
        <v>55</v>
      </c>
      <c r="B58" s="14">
        <v>308</v>
      </c>
      <c r="C58" s="15" t="s">
        <v>76</v>
      </c>
      <c r="D58" s="15" t="s">
        <v>62</v>
      </c>
      <c r="E58" s="15" t="s">
        <v>45</v>
      </c>
      <c r="F58" s="15"/>
      <c r="G58" s="15"/>
      <c r="H58" s="15">
        <v>6</v>
      </c>
      <c r="I58" s="106">
        <v>5</v>
      </c>
      <c r="J58" s="16">
        <v>18</v>
      </c>
      <c r="K58" s="16">
        <v>10</v>
      </c>
      <c r="L58" s="107">
        <v>14107.0788</v>
      </c>
      <c r="M58" s="108">
        <v>0.232406300870737</v>
      </c>
      <c r="N58" s="107">
        <v>3278.574</v>
      </c>
      <c r="O58" s="109">
        <v>17633.8485</v>
      </c>
      <c r="P58" s="110">
        <v>0.210953411559592</v>
      </c>
      <c r="Q58" s="109">
        <v>3719.9205</v>
      </c>
      <c r="R58" s="127">
        <v>10188.41</v>
      </c>
      <c r="S58" s="127">
        <v>3109.41</v>
      </c>
      <c r="T58" s="86">
        <f t="shared" si="0"/>
        <v>0.72221968448918</v>
      </c>
      <c r="U58" s="86">
        <f t="shared" si="1"/>
        <v>0.577775747591344</v>
      </c>
      <c r="V58" s="86">
        <f t="shared" si="3"/>
        <v>0.83588076680671</v>
      </c>
      <c r="W58" s="128">
        <v>0</v>
      </c>
      <c r="X58" s="101"/>
      <c r="Y58" s="6"/>
    </row>
    <row r="59" s="30" customFormat="1" spans="1:25">
      <c r="A59" s="14">
        <v>56</v>
      </c>
      <c r="B59" s="14">
        <v>581</v>
      </c>
      <c r="C59" s="15" t="s">
        <v>50</v>
      </c>
      <c r="D59" s="15" t="s">
        <v>37</v>
      </c>
      <c r="E59" s="15" t="s">
        <v>45</v>
      </c>
      <c r="F59" s="15" t="s">
        <v>41</v>
      </c>
      <c r="G59" s="15" t="s">
        <v>42</v>
      </c>
      <c r="H59" s="15">
        <v>4</v>
      </c>
      <c r="I59" s="106">
        <v>6</v>
      </c>
      <c r="J59" s="16">
        <v>12</v>
      </c>
      <c r="K59" s="16">
        <v>10</v>
      </c>
      <c r="L59" s="107">
        <v>17874.8618</v>
      </c>
      <c r="M59" s="108">
        <v>0.220779288766305</v>
      </c>
      <c r="N59" s="107">
        <v>3946.399275</v>
      </c>
      <c r="O59" s="109">
        <v>22343.57725</v>
      </c>
      <c r="P59" s="110">
        <v>0.200399662110954</v>
      </c>
      <c r="Q59" s="109">
        <v>4477.64533125</v>
      </c>
      <c r="R59" s="127">
        <v>12845.88</v>
      </c>
      <c r="S59" s="127">
        <v>2388.7</v>
      </c>
      <c r="T59" s="86">
        <f t="shared" si="0"/>
        <v>0.718656185638314</v>
      </c>
      <c r="U59" s="86">
        <f t="shared" si="1"/>
        <v>0.574924948510651</v>
      </c>
      <c r="V59" s="86">
        <f t="shared" si="3"/>
        <v>0.533472355063272</v>
      </c>
      <c r="W59" s="128">
        <v>0</v>
      </c>
      <c r="X59" s="101"/>
      <c r="Y59" s="6"/>
    </row>
    <row r="60" s="30" customFormat="1" spans="1:25">
      <c r="A60" s="14">
        <v>57</v>
      </c>
      <c r="B60" s="14">
        <v>349</v>
      </c>
      <c r="C60" s="15" t="s">
        <v>121</v>
      </c>
      <c r="D60" s="15" t="s">
        <v>62</v>
      </c>
      <c r="E60" s="15" t="s">
        <v>38</v>
      </c>
      <c r="F60" s="15"/>
      <c r="G60" s="15"/>
      <c r="H60" s="15">
        <v>4</v>
      </c>
      <c r="I60" s="106">
        <v>6</v>
      </c>
      <c r="J60" s="16">
        <v>12</v>
      </c>
      <c r="K60" s="16">
        <v>8</v>
      </c>
      <c r="L60" s="107">
        <v>12510.692</v>
      </c>
      <c r="M60" s="108">
        <v>0.216202461062905</v>
      </c>
      <c r="N60" s="107">
        <v>2704.8424</v>
      </c>
      <c r="O60" s="109">
        <v>15638.365</v>
      </c>
      <c r="P60" s="110">
        <v>0.196245310810945</v>
      </c>
      <c r="Q60" s="109">
        <v>3068.9558</v>
      </c>
      <c r="R60" s="127">
        <v>8557.03</v>
      </c>
      <c r="S60" s="127">
        <v>2535.92</v>
      </c>
      <c r="T60" s="86">
        <f t="shared" si="0"/>
        <v>0.683977353131226</v>
      </c>
      <c r="U60" s="86">
        <f t="shared" si="1"/>
        <v>0.547181882504981</v>
      </c>
      <c r="V60" s="86">
        <f t="shared" si="3"/>
        <v>0.826313627586295</v>
      </c>
      <c r="W60" s="128">
        <v>0</v>
      </c>
      <c r="X60" s="101"/>
      <c r="Y60" s="6"/>
    </row>
    <row r="61" s="30" customFormat="1" spans="1:25">
      <c r="A61" s="14">
        <v>58</v>
      </c>
      <c r="B61" s="14">
        <v>591</v>
      </c>
      <c r="C61" s="15" t="s">
        <v>105</v>
      </c>
      <c r="D61" s="15" t="s">
        <v>55</v>
      </c>
      <c r="E61" s="15" t="s">
        <v>38</v>
      </c>
      <c r="F61" s="15" t="s">
        <v>41</v>
      </c>
      <c r="G61" s="15"/>
      <c r="H61" s="15">
        <v>3</v>
      </c>
      <c r="I61" s="106">
        <v>5</v>
      </c>
      <c r="J61" s="16">
        <v>9</v>
      </c>
      <c r="K61" s="16">
        <v>8</v>
      </c>
      <c r="L61" s="107">
        <v>10583.6136</v>
      </c>
      <c r="M61" s="108">
        <v>0.213887041378759</v>
      </c>
      <c r="N61" s="107">
        <v>2263.6978</v>
      </c>
      <c r="O61" s="109">
        <v>13229.517</v>
      </c>
      <c r="P61" s="110">
        <v>0.194143622174566</v>
      </c>
      <c r="Q61" s="109">
        <v>2568.42635</v>
      </c>
      <c r="R61" s="127">
        <v>6889.3</v>
      </c>
      <c r="S61" s="127">
        <v>1993.19</v>
      </c>
      <c r="T61" s="86">
        <f t="shared" si="0"/>
        <v>0.650940242187224</v>
      </c>
      <c r="U61" s="86">
        <f t="shared" si="1"/>
        <v>0.520752193749779</v>
      </c>
      <c r="V61" s="86">
        <f t="shared" si="3"/>
        <v>0.776035489590737</v>
      </c>
      <c r="W61" s="128">
        <v>0</v>
      </c>
      <c r="X61" s="101"/>
      <c r="Y61" s="6"/>
    </row>
    <row r="62" s="30" customFormat="1" spans="1:25">
      <c r="A62" s="14">
        <v>59</v>
      </c>
      <c r="B62" s="14">
        <v>742</v>
      </c>
      <c r="C62" s="15" t="s">
        <v>107</v>
      </c>
      <c r="D62" s="15" t="s">
        <v>62</v>
      </c>
      <c r="E62" s="15" t="s">
        <v>45</v>
      </c>
      <c r="F62" s="15"/>
      <c r="G62" s="15"/>
      <c r="H62" s="15">
        <v>6</v>
      </c>
      <c r="I62" s="106">
        <v>5</v>
      </c>
      <c r="J62" s="16">
        <v>18</v>
      </c>
      <c r="K62" s="16">
        <v>8</v>
      </c>
      <c r="L62" s="107">
        <v>16457.8133</v>
      </c>
      <c r="M62" s="108">
        <v>0.188912569569616</v>
      </c>
      <c r="N62" s="107">
        <v>3109.0878</v>
      </c>
      <c r="O62" s="109">
        <v>20572.266625</v>
      </c>
      <c r="P62" s="110">
        <v>0.171474486224728</v>
      </c>
      <c r="Q62" s="109">
        <v>3527.61885</v>
      </c>
      <c r="R62" s="127">
        <v>10676.57</v>
      </c>
      <c r="S62" s="127">
        <v>3222.03</v>
      </c>
      <c r="T62" s="86">
        <f t="shared" si="0"/>
        <v>0.648723485033094</v>
      </c>
      <c r="U62" s="86">
        <f t="shared" si="1"/>
        <v>0.518978788026475</v>
      </c>
      <c r="V62" s="86">
        <f t="shared" si="3"/>
        <v>0.913372486372784</v>
      </c>
      <c r="W62" s="128">
        <v>4</v>
      </c>
      <c r="X62" s="101"/>
      <c r="Y62" s="6"/>
    </row>
    <row r="63" s="30" customFormat="1" spans="1:25">
      <c r="A63" s="14">
        <v>60</v>
      </c>
      <c r="B63" s="14">
        <v>549</v>
      </c>
      <c r="C63" s="15" t="s">
        <v>116</v>
      </c>
      <c r="D63" s="15" t="s">
        <v>55</v>
      </c>
      <c r="E63" s="15" t="s">
        <v>66</v>
      </c>
      <c r="F63" s="15"/>
      <c r="G63" s="15"/>
      <c r="H63" s="15">
        <v>3</v>
      </c>
      <c r="I63" s="106">
        <v>4</v>
      </c>
      <c r="J63" s="16">
        <v>9</v>
      </c>
      <c r="K63" s="16">
        <v>3</v>
      </c>
      <c r="L63" s="107">
        <v>9879.9092</v>
      </c>
      <c r="M63" s="108">
        <v>0.196206092663281</v>
      </c>
      <c r="N63" s="107">
        <v>1938.49838</v>
      </c>
      <c r="O63" s="109">
        <v>12349.8865</v>
      </c>
      <c r="P63" s="110">
        <v>0.178094761032824</v>
      </c>
      <c r="Q63" s="109">
        <v>2199.450085</v>
      </c>
      <c r="R63" s="127">
        <v>6223.22</v>
      </c>
      <c r="S63" s="127">
        <v>1608.04</v>
      </c>
      <c r="T63" s="86">
        <f t="shared" si="0"/>
        <v>0.629886355635738</v>
      </c>
      <c r="U63" s="86">
        <f t="shared" si="1"/>
        <v>0.50390908450859</v>
      </c>
      <c r="V63" s="86">
        <f t="shared" si="3"/>
        <v>0.731110021985336</v>
      </c>
      <c r="W63" s="128">
        <v>2</v>
      </c>
      <c r="X63" s="101"/>
      <c r="Y63" s="6"/>
    </row>
    <row r="64" s="30" customFormat="1" spans="1:25">
      <c r="A64" s="14">
        <v>61</v>
      </c>
      <c r="B64" s="14">
        <v>724</v>
      </c>
      <c r="C64" s="15" t="s">
        <v>91</v>
      </c>
      <c r="D64" s="15" t="s">
        <v>40</v>
      </c>
      <c r="E64" s="15" t="s">
        <v>38</v>
      </c>
      <c r="F64" s="15"/>
      <c r="G64" s="15" t="s">
        <v>42</v>
      </c>
      <c r="H64" s="15">
        <v>4</v>
      </c>
      <c r="I64" s="106">
        <v>8</v>
      </c>
      <c r="J64" s="16">
        <v>12</v>
      </c>
      <c r="K64" s="16">
        <v>8</v>
      </c>
      <c r="L64" s="107">
        <v>14584.9225</v>
      </c>
      <c r="M64" s="108">
        <v>0.205671819990816</v>
      </c>
      <c r="N64" s="107">
        <v>2999.707555</v>
      </c>
      <c r="O64" s="109">
        <v>18231.153125</v>
      </c>
      <c r="P64" s="110">
        <v>0.186686728914741</v>
      </c>
      <c r="Q64" s="109">
        <v>3403.51434125</v>
      </c>
      <c r="R64" s="127">
        <v>9147.58</v>
      </c>
      <c r="S64" s="127">
        <v>1943.65</v>
      </c>
      <c r="T64" s="86">
        <f t="shared" si="0"/>
        <v>0.627194282314493</v>
      </c>
      <c r="U64" s="86">
        <f t="shared" si="1"/>
        <v>0.501755425851594</v>
      </c>
      <c r="V64" s="86">
        <f t="shared" si="3"/>
        <v>0.571071488209496</v>
      </c>
      <c r="W64" s="128">
        <v>0</v>
      </c>
      <c r="X64" s="101"/>
      <c r="Y64" s="6"/>
    </row>
    <row r="65" s="30" customFormat="1" spans="1:25">
      <c r="A65" s="14">
        <v>62</v>
      </c>
      <c r="B65" s="14">
        <v>546</v>
      </c>
      <c r="C65" s="15" t="s">
        <v>70</v>
      </c>
      <c r="D65" s="15" t="s">
        <v>40</v>
      </c>
      <c r="E65" s="15" t="s">
        <v>45</v>
      </c>
      <c r="F65" s="15" t="s">
        <v>41</v>
      </c>
      <c r="G65" s="15" t="s">
        <v>42</v>
      </c>
      <c r="H65" s="15">
        <v>4</v>
      </c>
      <c r="I65" s="106">
        <v>6</v>
      </c>
      <c r="J65" s="16">
        <v>12</v>
      </c>
      <c r="K65" s="16">
        <v>10</v>
      </c>
      <c r="L65" s="107">
        <v>16171.224</v>
      </c>
      <c r="M65" s="108">
        <v>0.23126374973224</v>
      </c>
      <c r="N65" s="107">
        <v>3739.8179</v>
      </c>
      <c r="O65" s="109">
        <v>20214.03</v>
      </c>
      <c r="P65" s="110">
        <v>0.209916326680034</v>
      </c>
      <c r="Q65" s="109">
        <v>4243.254925</v>
      </c>
      <c r="R65" s="127">
        <v>9855.5</v>
      </c>
      <c r="S65" s="127">
        <v>2916.45</v>
      </c>
      <c r="T65" s="86">
        <f t="shared" si="0"/>
        <v>0.60944675554553</v>
      </c>
      <c r="U65" s="86">
        <f t="shared" si="1"/>
        <v>0.487557404436424</v>
      </c>
      <c r="V65" s="86">
        <f t="shared" si="3"/>
        <v>0.6873143498443</v>
      </c>
      <c r="W65" s="128">
        <v>0</v>
      </c>
      <c r="X65" s="101"/>
      <c r="Y65" s="6"/>
    </row>
    <row r="66" s="30" customFormat="1" spans="1:25">
      <c r="A66" s="14">
        <v>63</v>
      </c>
      <c r="B66" s="14">
        <v>379</v>
      </c>
      <c r="C66" s="15" t="s">
        <v>73</v>
      </c>
      <c r="D66" s="15" t="s">
        <v>37</v>
      </c>
      <c r="E66" s="15" t="s">
        <v>38</v>
      </c>
      <c r="F66" s="15"/>
      <c r="G66" s="15" t="s">
        <v>42</v>
      </c>
      <c r="H66" s="15">
        <v>4</v>
      </c>
      <c r="I66" s="106">
        <v>8</v>
      </c>
      <c r="J66" s="16">
        <v>12</v>
      </c>
      <c r="K66" s="16">
        <v>8</v>
      </c>
      <c r="L66" s="107">
        <v>12417.74</v>
      </c>
      <c r="M66" s="108">
        <v>0.157217029829905</v>
      </c>
      <c r="N66" s="107">
        <v>1952.2802</v>
      </c>
      <c r="O66" s="109">
        <v>15522.175</v>
      </c>
      <c r="P66" s="110">
        <v>0.142704688614836</v>
      </c>
      <c r="Q66" s="109">
        <v>2215.08715</v>
      </c>
      <c r="R66" s="127">
        <v>7566.01</v>
      </c>
      <c r="S66" s="127">
        <v>1590.01</v>
      </c>
      <c r="T66" s="86">
        <f t="shared" si="0"/>
        <v>0.60929041838531</v>
      </c>
      <c r="U66" s="86">
        <f t="shared" si="1"/>
        <v>0.487432334708248</v>
      </c>
      <c r="V66" s="86">
        <f t="shared" si="3"/>
        <v>0.717809229311813</v>
      </c>
      <c r="W66" s="128">
        <v>0</v>
      </c>
      <c r="X66" s="101"/>
      <c r="Y66" s="6"/>
    </row>
    <row r="67" s="30" customFormat="1" spans="1:25">
      <c r="A67" s="14">
        <v>64</v>
      </c>
      <c r="B67" s="14">
        <v>594</v>
      </c>
      <c r="C67" s="15" t="s">
        <v>119</v>
      </c>
      <c r="D67" s="15" t="s">
        <v>55</v>
      </c>
      <c r="E67" s="15" t="s">
        <v>66</v>
      </c>
      <c r="F67" s="15"/>
      <c r="G67" s="15"/>
      <c r="H67" s="15">
        <v>2</v>
      </c>
      <c r="I67" s="106">
        <v>4</v>
      </c>
      <c r="J67" s="16">
        <v>6</v>
      </c>
      <c r="K67" s="16">
        <v>3</v>
      </c>
      <c r="L67" s="107">
        <v>9476.64</v>
      </c>
      <c r="M67" s="108">
        <v>0.230407874520927</v>
      </c>
      <c r="N67" s="107">
        <v>2183.49248</v>
      </c>
      <c r="O67" s="109">
        <v>11845.8</v>
      </c>
      <c r="P67" s="110">
        <v>0.20913945533438</v>
      </c>
      <c r="Q67" s="109">
        <v>2477.42416</v>
      </c>
      <c r="R67" s="127">
        <v>5757.62</v>
      </c>
      <c r="S67" s="127">
        <v>1250.55</v>
      </c>
      <c r="T67" s="86">
        <f t="shared" si="0"/>
        <v>0.607559219301356</v>
      </c>
      <c r="U67" s="86">
        <f t="shared" si="1"/>
        <v>0.486047375441085</v>
      </c>
      <c r="V67" s="86">
        <f t="shared" si="3"/>
        <v>0.504778317815388</v>
      </c>
      <c r="W67" s="128">
        <v>0</v>
      </c>
      <c r="X67" s="101"/>
      <c r="Y67" s="6"/>
    </row>
    <row r="68" s="30" customFormat="1" spans="1:25">
      <c r="A68" s="14">
        <v>65</v>
      </c>
      <c r="B68" s="14">
        <v>517</v>
      </c>
      <c r="C68" s="15" t="s">
        <v>99</v>
      </c>
      <c r="D68" s="15" t="s">
        <v>62</v>
      </c>
      <c r="E68" s="15" t="s">
        <v>45</v>
      </c>
      <c r="F68" s="15" t="s">
        <v>41</v>
      </c>
      <c r="G68" s="15"/>
      <c r="H68" s="15">
        <v>5</v>
      </c>
      <c r="I68" s="106">
        <v>6</v>
      </c>
      <c r="J68" s="16">
        <v>15</v>
      </c>
      <c r="K68" s="16">
        <v>10</v>
      </c>
      <c r="L68" s="107">
        <v>27710.04375</v>
      </c>
      <c r="M68" s="108">
        <v>0.153252740984936</v>
      </c>
      <c r="N68" s="107">
        <v>4246.6401575</v>
      </c>
      <c r="O68" s="109">
        <v>34637.5546875</v>
      </c>
      <c r="P68" s="110">
        <v>0.139106334124788</v>
      </c>
      <c r="Q68" s="109">
        <v>4818.303255625</v>
      </c>
      <c r="R68" s="127">
        <v>16581.65</v>
      </c>
      <c r="S68" s="127">
        <v>4232.23</v>
      </c>
      <c r="T68" s="86">
        <f t="shared" ref="T68:T89" si="4">R68/L68</f>
        <v>0.598398549984245</v>
      </c>
      <c r="U68" s="86">
        <f t="shared" ref="U68:U89" si="5">R68/O68</f>
        <v>0.478718839987396</v>
      </c>
      <c r="V68" s="86">
        <f t="shared" si="3"/>
        <v>0.878365220175628</v>
      </c>
      <c r="W68" s="128">
        <v>0</v>
      </c>
      <c r="X68" s="101"/>
      <c r="Y68" s="6"/>
    </row>
    <row r="69" s="30" customFormat="1" spans="1:25">
      <c r="A69" s="14">
        <v>66</v>
      </c>
      <c r="B69" s="14">
        <v>307</v>
      </c>
      <c r="C69" s="15" t="s">
        <v>87</v>
      </c>
      <c r="D69" s="15" t="s">
        <v>88</v>
      </c>
      <c r="E69" s="15" t="s">
        <v>89</v>
      </c>
      <c r="F69" s="15" t="s">
        <v>41</v>
      </c>
      <c r="G69" s="15" t="s">
        <v>42</v>
      </c>
      <c r="H69" s="15">
        <v>27</v>
      </c>
      <c r="I69" s="106">
        <v>30</v>
      </c>
      <c r="J69" s="16">
        <v>66</v>
      </c>
      <c r="K69" s="16">
        <v>30</v>
      </c>
      <c r="L69" s="107">
        <v>119329.666</v>
      </c>
      <c r="M69" s="108">
        <v>0.188637336837933</v>
      </c>
      <c r="N69" s="107">
        <v>22510.0304</v>
      </c>
      <c r="O69" s="109">
        <v>149162.0825</v>
      </c>
      <c r="P69" s="110">
        <v>0.171224659591354</v>
      </c>
      <c r="Q69" s="109">
        <v>25540.2268</v>
      </c>
      <c r="R69" s="127">
        <v>70940.44</v>
      </c>
      <c r="S69" s="127">
        <v>14296.59</v>
      </c>
      <c r="T69" s="86">
        <f t="shared" si="4"/>
        <v>0.594491230705364</v>
      </c>
      <c r="U69" s="86">
        <f t="shared" si="5"/>
        <v>0.475592984564291</v>
      </c>
      <c r="V69" s="86">
        <f t="shared" ref="V69:V89" si="6">S69/Q69</f>
        <v>0.55976754286301</v>
      </c>
      <c r="W69" s="128">
        <v>7</v>
      </c>
      <c r="X69" s="101"/>
      <c r="Y69" s="6"/>
    </row>
    <row r="70" s="30" customFormat="1" spans="1:25">
      <c r="A70" s="14">
        <v>67</v>
      </c>
      <c r="B70" s="14">
        <v>727</v>
      </c>
      <c r="C70" s="15" t="s">
        <v>110</v>
      </c>
      <c r="D70" s="15" t="s">
        <v>37</v>
      </c>
      <c r="E70" s="15" t="s">
        <v>66</v>
      </c>
      <c r="F70" s="15"/>
      <c r="G70" s="15"/>
      <c r="H70" s="15">
        <v>3</v>
      </c>
      <c r="I70" s="106">
        <v>4</v>
      </c>
      <c r="J70" s="16">
        <v>9</v>
      </c>
      <c r="K70" s="16">
        <v>3</v>
      </c>
      <c r="L70" s="107">
        <v>10282.536</v>
      </c>
      <c r="M70" s="108">
        <v>0.210144690959506</v>
      </c>
      <c r="N70" s="107">
        <v>2160.82035</v>
      </c>
      <c r="O70" s="109">
        <v>12853.17</v>
      </c>
      <c r="P70" s="110">
        <v>0.190746719486321</v>
      </c>
      <c r="Q70" s="109">
        <v>2451.7000125</v>
      </c>
      <c r="R70" s="127">
        <v>6063.54</v>
      </c>
      <c r="S70" s="127">
        <v>953.05</v>
      </c>
      <c r="T70" s="86">
        <f t="shared" si="4"/>
        <v>0.589693048485315</v>
      </c>
      <c r="U70" s="86">
        <f t="shared" si="5"/>
        <v>0.471754438788252</v>
      </c>
      <c r="V70" s="86">
        <f t="shared" si="6"/>
        <v>0.38873026681114</v>
      </c>
      <c r="W70" s="128">
        <v>0</v>
      </c>
      <c r="X70" s="101"/>
      <c r="Y70" s="6"/>
    </row>
    <row r="71" s="30" customFormat="1" spans="1:25">
      <c r="A71" s="14">
        <v>68</v>
      </c>
      <c r="B71" s="14">
        <v>710</v>
      </c>
      <c r="C71" s="15" t="s">
        <v>129</v>
      </c>
      <c r="D71" s="15" t="s">
        <v>48</v>
      </c>
      <c r="E71" s="15" t="s">
        <v>66</v>
      </c>
      <c r="F71" s="15"/>
      <c r="G71" s="15"/>
      <c r="H71" s="15">
        <v>3</v>
      </c>
      <c r="I71" s="106">
        <v>4</v>
      </c>
      <c r="J71" s="16">
        <v>9</v>
      </c>
      <c r="K71" s="16">
        <v>3</v>
      </c>
      <c r="L71" s="107">
        <v>8369.6256</v>
      </c>
      <c r="M71" s="108">
        <v>0.230889582444405</v>
      </c>
      <c r="N71" s="107">
        <v>1932.45936</v>
      </c>
      <c r="O71" s="109">
        <v>10462.032</v>
      </c>
      <c r="P71" s="110">
        <v>0.209576697911075</v>
      </c>
      <c r="Q71" s="109">
        <v>2192.59812</v>
      </c>
      <c r="R71" s="127">
        <v>4883.21</v>
      </c>
      <c r="S71" s="127">
        <v>1095.22</v>
      </c>
      <c r="T71" s="86">
        <f t="shared" si="4"/>
        <v>0.583444258247346</v>
      </c>
      <c r="U71" s="86">
        <f t="shared" si="5"/>
        <v>0.466755406597877</v>
      </c>
      <c r="V71" s="86">
        <f t="shared" si="6"/>
        <v>0.499507862389301</v>
      </c>
      <c r="W71" s="128">
        <v>0</v>
      </c>
      <c r="X71" s="101"/>
      <c r="Y71" s="6"/>
    </row>
    <row r="72" s="30" customFormat="1" spans="1:25">
      <c r="A72" s="14">
        <v>69</v>
      </c>
      <c r="B72" s="14">
        <v>56</v>
      </c>
      <c r="C72" s="15" t="s">
        <v>81</v>
      </c>
      <c r="D72" s="15" t="s">
        <v>48</v>
      </c>
      <c r="E72" s="15" t="s">
        <v>66</v>
      </c>
      <c r="F72" s="15" t="s">
        <v>41</v>
      </c>
      <c r="G72" s="15"/>
      <c r="H72" s="15">
        <v>3</v>
      </c>
      <c r="I72" s="106">
        <v>4</v>
      </c>
      <c r="J72" s="16">
        <v>9</v>
      </c>
      <c r="K72" s="16">
        <v>3</v>
      </c>
      <c r="L72" s="107">
        <v>9354.486</v>
      </c>
      <c r="M72" s="108">
        <v>0.23011910542172</v>
      </c>
      <c r="N72" s="107">
        <v>2152.64595</v>
      </c>
      <c r="O72" s="109">
        <v>11693.1075</v>
      </c>
      <c r="P72" s="110">
        <v>0.20887734184433</v>
      </c>
      <c r="Q72" s="109">
        <v>2442.4252125</v>
      </c>
      <c r="R72" s="127">
        <v>5386.95</v>
      </c>
      <c r="S72" s="127">
        <v>1110.17</v>
      </c>
      <c r="T72" s="86">
        <f t="shared" si="4"/>
        <v>0.575868091523147</v>
      </c>
      <c r="U72" s="86">
        <f t="shared" si="5"/>
        <v>0.460694473218518</v>
      </c>
      <c r="V72" s="86">
        <f t="shared" si="6"/>
        <v>0.454535923686957</v>
      </c>
      <c r="W72" s="128">
        <v>0</v>
      </c>
      <c r="X72" s="101"/>
      <c r="Y72" s="6"/>
    </row>
    <row r="73" s="30" customFormat="1" spans="1:25">
      <c r="A73" s="14">
        <v>70</v>
      </c>
      <c r="B73" s="14">
        <v>740</v>
      </c>
      <c r="C73" s="15" t="s">
        <v>118</v>
      </c>
      <c r="D73" s="15" t="s">
        <v>40</v>
      </c>
      <c r="E73" s="15" t="s">
        <v>66</v>
      </c>
      <c r="F73" s="15"/>
      <c r="G73" s="15"/>
      <c r="H73" s="15">
        <v>2</v>
      </c>
      <c r="I73" s="106">
        <v>4</v>
      </c>
      <c r="J73" s="16">
        <v>6</v>
      </c>
      <c r="K73" s="16">
        <v>3</v>
      </c>
      <c r="L73" s="107">
        <v>9990.372</v>
      </c>
      <c r="M73" s="108">
        <v>0.226549356720651</v>
      </c>
      <c r="N73" s="107">
        <v>2263.31235</v>
      </c>
      <c r="O73" s="109">
        <v>12487.965</v>
      </c>
      <c r="P73" s="110">
        <v>0.205637108407975</v>
      </c>
      <c r="Q73" s="109">
        <v>2567.9890125</v>
      </c>
      <c r="R73" s="127">
        <v>5678.9</v>
      </c>
      <c r="S73" s="127">
        <v>1076.38</v>
      </c>
      <c r="T73" s="86">
        <f t="shared" si="4"/>
        <v>0.568437291424183</v>
      </c>
      <c r="U73" s="86">
        <f t="shared" si="5"/>
        <v>0.454749833139347</v>
      </c>
      <c r="V73" s="86">
        <f t="shared" si="6"/>
        <v>0.419152883739217</v>
      </c>
      <c r="W73" s="128">
        <v>0</v>
      </c>
      <c r="X73" s="101"/>
      <c r="Y73" s="6"/>
    </row>
    <row r="74" s="30" customFormat="1" spans="1:25">
      <c r="A74" s="14">
        <v>71</v>
      </c>
      <c r="B74" s="14">
        <v>716</v>
      </c>
      <c r="C74" s="15" t="s">
        <v>120</v>
      </c>
      <c r="D74" s="15" t="s">
        <v>55</v>
      </c>
      <c r="E74" s="15" t="s">
        <v>66</v>
      </c>
      <c r="F74" s="15" t="s">
        <v>41</v>
      </c>
      <c r="G74" s="15"/>
      <c r="H74" s="15">
        <v>3</v>
      </c>
      <c r="I74" s="106">
        <v>4</v>
      </c>
      <c r="J74" s="16">
        <v>9</v>
      </c>
      <c r="K74" s="16">
        <v>3</v>
      </c>
      <c r="L74" s="107">
        <v>9504.678</v>
      </c>
      <c r="M74" s="108">
        <v>0.222054976507358</v>
      </c>
      <c r="N74" s="107">
        <v>2110.56105</v>
      </c>
      <c r="O74" s="109">
        <v>11880.8475</v>
      </c>
      <c r="P74" s="110">
        <v>0.201557594060525</v>
      </c>
      <c r="Q74" s="109">
        <v>2394.6750375</v>
      </c>
      <c r="R74" s="127">
        <v>5354.1</v>
      </c>
      <c r="S74" s="127">
        <v>1067.26</v>
      </c>
      <c r="T74" s="86">
        <f t="shared" si="4"/>
        <v>0.563312086953393</v>
      </c>
      <c r="U74" s="86">
        <f t="shared" si="5"/>
        <v>0.450649669562714</v>
      </c>
      <c r="V74" s="86">
        <f t="shared" si="6"/>
        <v>0.445680513341886</v>
      </c>
      <c r="W74" s="128">
        <v>0</v>
      </c>
      <c r="X74" s="101"/>
      <c r="Y74" s="6"/>
    </row>
    <row r="75" s="30" customFormat="1" spans="1:25">
      <c r="A75" s="14">
        <v>72</v>
      </c>
      <c r="B75" s="14">
        <v>743</v>
      </c>
      <c r="C75" s="15" t="s">
        <v>111</v>
      </c>
      <c r="D75" s="15" t="s">
        <v>40</v>
      </c>
      <c r="E75" s="15" t="s">
        <v>66</v>
      </c>
      <c r="F75" s="15"/>
      <c r="G75" s="15"/>
      <c r="H75" s="15">
        <v>3</v>
      </c>
      <c r="I75" s="106">
        <v>4</v>
      </c>
      <c r="J75" s="16">
        <v>9</v>
      </c>
      <c r="K75" s="16">
        <v>3</v>
      </c>
      <c r="L75" s="107">
        <v>9959.9808</v>
      </c>
      <c r="M75" s="108">
        <v>0.21566000006747</v>
      </c>
      <c r="N75" s="107">
        <v>2147.96946</v>
      </c>
      <c r="O75" s="109">
        <v>12449.976</v>
      </c>
      <c r="P75" s="110">
        <v>0.195752923138165</v>
      </c>
      <c r="Q75" s="109">
        <v>2437.119195</v>
      </c>
      <c r="R75" s="127">
        <v>5480.1</v>
      </c>
      <c r="S75" s="127">
        <v>1430.9</v>
      </c>
      <c r="T75" s="86">
        <f t="shared" si="4"/>
        <v>0.550211904022948</v>
      </c>
      <c r="U75" s="86">
        <f t="shared" si="5"/>
        <v>0.440169523218358</v>
      </c>
      <c r="V75" s="86">
        <f t="shared" si="6"/>
        <v>0.587127623029533</v>
      </c>
      <c r="W75" s="128">
        <v>0</v>
      </c>
      <c r="X75" s="101"/>
      <c r="Y75" s="6"/>
    </row>
    <row r="76" s="30" customFormat="1" spans="1:25">
      <c r="A76" s="14">
        <v>73</v>
      </c>
      <c r="B76" s="87">
        <v>584</v>
      </c>
      <c r="C76" s="88" t="s">
        <v>123</v>
      </c>
      <c r="D76" s="88" t="s">
        <v>40</v>
      </c>
      <c r="E76" s="15" t="s">
        <v>66</v>
      </c>
      <c r="F76" s="88"/>
      <c r="G76" s="15"/>
      <c r="H76" s="15">
        <v>3</v>
      </c>
      <c r="I76" s="106">
        <v>4</v>
      </c>
      <c r="J76" s="16">
        <v>9</v>
      </c>
      <c r="K76" s="16">
        <v>3</v>
      </c>
      <c r="L76" s="107">
        <v>10269.475</v>
      </c>
      <c r="M76" s="108">
        <v>0.211393084846109</v>
      </c>
      <c r="N76" s="107">
        <v>2170.896</v>
      </c>
      <c r="O76" s="109">
        <v>12836.84375</v>
      </c>
      <c r="P76" s="110">
        <v>0.191879877014161</v>
      </c>
      <c r="Q76" s="109">
        <v>2463.132</v>
      </c>
      <c r="R76" s="127">
        <v>5535.35</v>
      </c>
      <c r="S76" s="127">
        <v>1350.4</v>
      </c>
      <c r="T76" s="86">
        <f t="shared" si="4"/>
        <v>0.539010027289613</v>
      </c>
      <c r="U76" s="86">
        <f t="shared" si="5"/>
        <v>0.431208021831691</v>
      </c>
      <c r="V76" s="86">
        <f t="shared" si="6"/>
        <v>0.548245079841438</v>
      </c>
      <c r="W76" s="128">
        <v>0</v>
      </c>
      <c r="X76" s="101"/>
      <c r="Y76" s="6"/>
    </row>
    <row r="77" s="30" customFormat="1" spans="1:25">
      <c r="A77" s="14">
        <v>74</v>
      </c>
      <c r="B77" s="14">
        <v>732</v>
      </c>
      <c r="C77" s="15" t="s">
        <v>127</v>
      </c>
      <c r="D77" s="15" t="s">
        <v>55</v>
      </c>
      <c r="E77" s="15" t="s">
        <v>66</v>
      </c>
      <c r="F77" s="15"/>
      <c r="G77" s="15"/>
      <c r="H77" s="15">
        <v>2</v>
      </c>
      <c r="I77" s="106">
        <v>4</v>
      </c>
      <c r="J77" s="16">
        <v>6</v>
      </c>
      <c r="K77" s="16">
        <v>3</v>
      </c>
      <c r="L77" s="107">
        <v>8311.968</v>
      </c>
      <c r="M77" s="108">
        <v>0.201572344840596</v>
      </c>
      <c r="N77" s="107">
        <v>1675.46288</v>
      </c>
      <c r="O77" s="109">
        <v>10389.96</v>
      </c>
      <c r="P77" s="110">
        <v>0.18296566685531</v>
      </c>
      <c r="Q77" s="109">
        <v>1901.00596</v>
      </c>
      <c r="R77" s="127">
        <v>4397.51</v>
      </c>
      <c r="S77" s="127">
        <v>828.23</v>
      </c>
      <c r="T77" s="86">
        <f t="shared" si="4"/>
        <v>0.529057619086118</v>
      </c>
      <c r="U77" s="86">
        <f t="shared" si="5"/>
        <v>0.423246095268894</v>
      </c>
      <c r="V77" s="86">
        <f t="shared" si="6"/>
        <v>0.435679854470314</v>
      </c>
      <c r="W77" s="128">
        <v>0</v>
      </c>
      <c r="X77" s="101"/>
      <c r="Y77" s="6"/>
    </row>
    <row r="78" s="30" customFormat="1" spans="1:25">
      <c r="A78" s="14">
        <v>75</v>
      </c>
      <c r="B78" s="14">
        <v>713</v>
      </c>
      <c r="C78" s="15" t="s">
        <v>122</v>
      </c>
      <c r="D78" s="15" t="s">
        <v>48</v>
      </c>
      <c r="E78" s="15" t="s">
        <v>66</v>
      </c>
      <c r="F78" s="15"/>
      <c r="G78" s="15"/>
      <c r="H78" s="15">
        <v>2</v>
      </c>
      <c r="I78" s="106">
        <v>4</v>
      </c>
      <c r="J78" s="16">
        <v>6</v>
      </c>
      <c r="K78" s="16">
        <v>3</v>
      </c>
      <c r="L78" s="107">
        <v>6147.9104</v>
      </c>
      <c r="M78" s="108">
        <v>0.213232541580307</v>
      </c>
      <c r="N78" s="107">
        <v>1310.93456</v>
      </c>
      <c r="O78" s="109">
        <v>7684.888</v>
      </c>
      <c r="P78" s="110">
        <v>0.193549537742125</v>
      </c>
      <c r="Q78" s="109">
        <v>1487.40652</v>
      </c>
      <c r="R78" s="127">
        <v>3213.61</v>
      </c>
      <c r="S78" s="127">
        <v>968.19</v>
      </c>
      <c r="T78" s="86">
        <f t="shared" si="4"/>
        <v>0.522715815767256</v>
      </c>
      <c r="U78" s="86">
        <f t="shared" si="5"/>
        <v>0.418172652613805</v>
      </c>
      <c r="V78" s="86">
        <f t="shared" si="6"/>
        <v>0.650924940143465</v>
      </c>
      <c r="W78" s="128">
        <v>0</v>
      </c>
      <c r="X78" s="101"/>
      <c r="Y78" s="6"/>
    </row>
    <row r="79" s="30" customFormat="1" spans="1:25">
      <c r="A79" s="14">
        <v>76</v>
      </c>
      <c r="B79" s="14">
        <v>706</v>
      </c>
      <c r="C79" s="15" t="s">
        <v>128</v>
      </c>
      <c r="D79" s="15" t="s">
        <v>48</v>
      </c>
      <c r="E79" s="15" t="s">
        <v>66</v>
      </c>
      <c r="F79" s="15"/>
      <c r="G79" s="15"/>
      <c r="H79" s="15">
        <v>2</v>
      </c>
      <c r="I79" s="106">
        <v>4</v>
      </c>
      <c r="J79" s="16">
        <v>6</v>
      </c>
      <c r="K79" s="16">
        <v>3</v>
      </c>
      <c r="L79" s="107">
        <v>8688.7904</v>
      </c>
      <c r="M79" s="108">
        <v>0.221184094853986</v>
      </c>
      <c r="N79" s="107">
        <v>1921.82224</v>
      </c>
      <c r="O79" s="109">
        <v>10860.988</v>
      </c>
      <c r="P79" s="110">
        <v>0.200767101482849</v>
      </c>
      <c r="Q79" s="109">
        <v>2180.52908</v>
      </c>
      <c r="R79" s="127">
        <v>4487.26</v>
      </c>
      <c r="S79" s="127">
        <v>1676.89</v>
      </c>
      <c r="T79" s="86">
        <f t="shared" si="4"/>
        <v>0.516442426784746</v>
      </c>
      <c r="U79" s="86">
        <f t="shared" si="5"/>
        <v>0.413153941427796</v>
      </c>
      <c r="V79" s="86">
        <f t="shared" si="6"/>
        <v>0.769028955119461</v>
      </c>
      <c r="W79" s="128">
        <v>0</v>
      </c>
      <c r="X79" s="101"/>
      <c r="Y79" s="6"/>
    </row>
    <row r="80" s="30" customFormat="1" spans="1:25">
      <c r="A80" s="14">
        <v>77</v>
      </c>
      <c r="B80" s="14">
        <v>720</v>
      </c>
      <c r="C80" s="15" t="s">
        <v>112</v>
      </c>
      <c r="D80" s="15" t="s">
        <v>55</v>
      </c>
      <c r="E80" s="15" t="s">
        <v>66</v>
      </c>
      <c r="F80" s="15" t="s">
        <v>41</v>
      </c>
      <c r="G80" s="15"/>
      <c r="H80" s="15">
        <v>3</v>
      </c>
      <c r="I80" s="106">
        <v>4</v>
      </c>
      <c r="J80" s="16">
        <v>9</v>
      </c>
      <c r="K80" s="16">
        <v>3</v>
      </c>
      <c r="L80" s="107">
        <v>9439.536</v>
      </c>
      <c r="M80" s="108">
        <v>0.189610133379437</v>
      </c>
      <c r="N80" s="107">
        <v>1789.83168</v>
      </c>
      <c r="O80" s="109">
        <v>11799.42</v>
      </c>
      <c r="P80" s="110">
        <v>0.172107659529028</v>
      </c>
      <c r="Q80" s="109">
        <v>2030.77056</v>
      </c>
      <c r="R80" s="127">
        <v>4779.32</v>
      </c>
      <c r="S80" s="127">
        <v>1501.73</v>
      </c>
      <c r="T80" s="86">
        <f t="shared" si="4"/>
        <v>0.506308784669077</v>
      </c>
      <c r="U80" s="86">
        <f t="shared" si="5"/>
        <v>0.405047027735262</v>
      </c>
      <c r="V80" s="86">
        <f t="shared" si="6"/>
        <v>0.739487773547397</v>
      </c>
      <c r="W80" s="128">
        <v>1</v>
      </c>
      <c r="X80" s="101"/>
      <c r="Y80" s="6"/>
    </row>
    <row r="81" s="30" customFormat="1" spans="1:25">
      <c r="A81" s="14">
        <v>78</v>
      </c>
      <c r="B81" s="14">
        <v>339</v>
      </c>
      <c r="C81" s="15" t="s">
        <v>126</v>
      </c>
      <c r="D81" s="15" t="s">
        <v>37</v>
      </c>
      <c r="E81" s="15" t="s">
        <v>38</v>
      </c>
      <c r="F81" s="15"/>
      <c r="G81" s="15"/>
      <c r="H81" s="15">
        <v>2</v>
      </c>
      <c r="I81" s="106">
        <v>5</v>
      </c>
      <c r="J81" s="16">
        <v>6</v>
      </c>
      <c r="K81" s="16">
        <v>8</v>
      </c>
      <c r="L81" s="107">
        <v>10594.7436</v>
      </c>
      <c r="M81" s="108">
        <v>0.183174420568328</v>
      </c>
      <c r="N81" s="107">
        <v>1940.68602</v>
      </c>
      <c r="O81" s="109">
        <v>13243.4295</v>
      </c>
      <c r="P81" s="110">
        <v>0.166266012515867</v>
      </c>
      <c r="Q81" s="109">
        <v>2201.932215</v>
      </c>
      <c r="R81" s="127">
        <v>5308.8</v>
      </c>
      <c r="S81" s="127">
        <v>1400.78</v>
      </c>
      <c r="T81" s="86">
        <f t="shared" si="4"/>
        <v>0.501078666972177</v>
      </c>
      <c r="U81" s="86">
        <f t="shared" si="5"/>
        <v>0.400862933577741</v>
      </c>
      <c r="V81" s="86">
        <f t="shared" si="6"/>
        <v>0.636159455980347</v>
      </c>
      <c r="W81" s="128">
        <v>0</v>
      </c>
      <c r="X81" s="101"/>
      <c r="Y81" s="6"/>
    </row>
    <row r="82" s="30" customFormat="1" spans="1:25">
      <c r="A82" s="14">
        <v>79</v>
      </c>
      <c r="B82" s="14">
        <v>371</v>
      </c>
      <c r="C82" s="15" t="s">
        <v>130</v>
      </c>
      <c r="D82" s="15" t="s">
        <v>55</v>
      </c>
      <c r="E82" s="15" t="s">
        <v>66</v>
      </c>
      <c r="F82" s="15"/>
      <c r="G82" s="15"/>
      <c r="H82" s="15">
        <v>2</v>
      </c>
      <c r="I82" s="106">
        <v>4</v>
      </c>
      <c r="J82" s="16">
        <v>6</v>
      </c>
      <c r="K82" s="16">
        <v>3</v>
      </c>
      <c r="L82" s="107">
        <v>9508.4128</v>
      </c>
      <c r="M82" s="108">
        <v>0.207772434953602</v>
      </c>
      <c r="N82" s="107">
        <v>1975.58608</v>
      </c>
      <c r="O82" s="109">
        <v>11885.516</v>
      </c>
      <c r="P82" s="110">
        <v>0.188593440957885</v>
      </c>
      <c r="Q82" s="109">
        <v>2241.53036</v>
      </c>
      <c r="R82" s="127">
        <v>4486.41</v>
      </c>
      <c r="S82" s="127">
        <v>1121.48</v>
      </c>
      <c r="T82" s="86">
        <f t="shared" si="4"/>
        <v>0.471835846251858</v>
      </c>
      <c r="U82" s="86">
        <f t="shared" si="5"/>
        <v>0.377468677001487</v>
      </c>
      <c r="V82" s="86">
        <f t="shared" si="6"/>
        <v>0.500318898201316</v>
      </c>
      <c r="W82" s="128">
        <v>0</v>
      </c>
      <c r="X82" s="101"/>
      <c r="Y82" s="6"/>
    </row>
    <row r="83" s="30" customFormat="1" spans="1:25">
      <c r="A83" s="14">
        <v>80</v>
      </c>
      <c r="B83" s="14">
        <v>753</v>
      </c>
      <c r="C83" s="15" t="s">
        <v>79</v>
      </c>
      <c r="D83" s="15" t="s">
        <v>40</v>
      </c>
      <c r="E83" s="15" t="s">
        <v>66</v>
      </c>
      <c r="F83" s="15" t="s">
        <v>41</v>
      </c>
      <c r="G83" s="15"/>
      <c r="H83" s="15">
        <v>3</v>
      </c>
      <c r="I83" s="106">
        <v>4</v>
      </c>
      <c r="J83" s="16">
        <v>9</v>
      </c>
      <c r="K83" s="16">
        <v>3</v>
      </c>
      <c r="L83" s="107">
        <v>4389.807</v>
      </c>
      <c r="M83" s="108">
        <v>0.197428189895364</v>
      </c>
      <c r="N83" s="107">
        <v>866.67165</v>
      </c>
      <c r="O83" s="109">
        <v>5487.25875</v>
      </c>
      <c r="P83" s="110">
        <v>0.179204049289638</v>
      </c>
      <c r="Q83" s="109">
        <v>983.3389875</v>
      </c>
      <c r="R83" s="127">
        <v>2035.81</v>
      </c>
      <c r="S83" s="127">
        <v>623.74</v>
      </c>
      <c r="T83" s="86">
        <f t="shared" si="4"/>
        <v>0.463758429470817</v>
      </c>
      <c r="U83" s="86">
        <f t="shared" si="5"/>
        <v>0.371006743576654</v>
      </c>
      <c r="V83" s="86">
        <f t="shared" si="6"/>
        <v>0.634308217134531</v>
      </c>
      <c r="W83" s="128">
        <v>0</v>
      </c>
      <c r="X83" s="101"/>
      <c r="Y83" s="6"/>
    </row>
    <row r="84" s="30" customFormat="1" spans="1:25">
      <c r="A84" s="14">
        <v>81</v>
      </c>
      <c r="B84" s="14">
        <v>367</v>
      </c>
      <c r="C84" s="15" t="s">
        <v>109</v>
      </c>
      <c r="D84" s="15" t="s">
        <v>48</v>
      </c>
      <c r="E84" s="15" t="s">
        <v>38</v>
      </c>
      <c r="F84" s="15" t="s">
        <v>41</v>
      </c>
      <c r="G84" s="15" t="s">
        <v>42</v>
      </c>
      <c r="H84" s="15">
        <v>3</v>
      </c>
      <c r="I84" s="106">
        <v>5</v>
      </c>
      <c r="J84" s="16">
        <v>9</v>
      </c>
      <c r="K84" s="16">
        <v>8</v>
      </c>
      <c r="L84" s="107">
        <v>11460.9529</v>
      </c>
      <c r="M84" s="108">
        <v>0.178872834823359</v>
      </c>
      <c r="N84" s="107">
        <v>2050.053135</v>
      </c>
      <c r="O84" s="109">
        <v>14326.191125</v>
      </c>
      <c r="P84" s="110">
        <v>0.16236149622428</v>
      </c>
      <c r="Q84" s="109">
        <v>2326.02182625</v>
      </c>
      <c r="R84" s="127">
        <v>5203.17</v>
      </c>
      <c r="S84" s="127">
        <v>1540.68</v>
      </c>
      <c r="T84" s="86">
        <f t="shared" si="4"/>
        <v>0.453991046416394</v>
      </c>
      <c r="U84" s="86">
        <f t="shared" si="5"/>
        <v>0.363192837133115</v>
      </c>
      <c r="V84" s="86">
        <f t="shared" si="6"/>
        <v>0.662366957443334</v>
      </c>
      <c r="W84" s="128">
        <v>0</v>
      </c>
      <c r="X84" s="101"/>
      <c r="Y84" s="6"/>
    </row>
    <row r="85" s="30" customFormat="1" spans="1:25">
      <c r="A85" s="14">
        <v>82</v>
      </c>
      <c r="B85" s="14">
        <v>717</v>
      </c>
      <c r="C85" s="15" t="s">
        <v>114</v>
      </c>
      <c r="D85" s="15" t="s">
        <v>55</v>
      </c>
      <c r="E85" s="15" t="s">
        <v>66</v>
      </c>
      <c r="F85" s="15"/>
      <c r="G85" s="15"/>
      <c r="H85" s="15">
        <v>3</v>
      </c>
      <c r="I85" s="106">
        <v>4</v>
      </c>
      <c r="J85" s="16">
        <v>9</v>
      </c>
      <c r="K85" s="16">
        <v>3</v>
      </c>
      <c r="L85" s="107">
        <v>10668.0225</v>
      </c>
      <c r="M85" s="108">
        <v>0.202643378845517</v>
      </c>
      <c r="N85" s="107">
        <v>2161.804125</v>
      </c>
      <c r="O85" s="109">
        <v>13335.028125</v>
      </c>
      <c r="P85" s="110">
        <v>0.183937836182854</v>
      </c>
      <c r="Q85" s="109">
        <v>2452.81621875</v>
      </c>
      <c r="R85" s="127">
        <v>4730.24</v>
      </c>
      <c r="S85" s="127">
        <v>965.49</v>
      </c>
      <c r="T85" s="86">
        <f t="shared" si="4"/>
        <v>0.443403639240543</v>
      </c>
      <c r="U85" s="86">
        <f t="shared" si="5"/>
        <v>0.354722911392435</v>
      </c>
      <c r="V85" s="86">
        <f t="shared" si="6"/>
        <v>0.393625088019041</v>
      </c>
      <c r="W85" s="128">
        <v>0</v>
      </c>
      <c r="X85" s="101"/>
      <c r="Y85" s="6"/>
    </row>
    <row r="86" s="30" customFormat="1" spans="1:25">
      <c r="A86" s="14">
        <v>83</v>
      </c>
      <c r="B86" s="14">
        <v>752</v>
      </c>
      <c r="C86" s="15" t="s">
        <v>125</v>
      </c>
      <c r="D86" s="15" t="s">
        <v>37</v>
      </c>
      <c r="E86" s="15" t="s">
        <v>66</v>
      </c>
      <c r="F86" s="15" t="s">
        <v>41</v>
      </c>
      <c r="G86" s="15" t="s">
        <v>42</v>
      </c>
      <c r="H86" s="15">
        <v>2</v>
      </c>
      <c r="I86" s="106">
        <v>4</v>
      </c>
      <c r="J86" s="16">
        <v>6</v>
      </c>
      <c r="K86" s="16">
        <v>3</v>
      </c>
      <c r="L86" s="107">
        <v>6383.6928</v>
      </c>
      <c r="M86" s="108">
        <v>0.176090052453652</v>
      </c>
      <c r="N86" s="107">
        <v>1124.1048</v>
      </c>
      <c r="O86" s="109">
        <v>7979.616</v>
      </c>
      <c r="P86" s="110">
        <v>0.159835586073315</v>
      </c>
      <c r="Q86" s="109">
        <v>1275.4266</v>
      </c>
      <c r="R86" s="127">
        <v>2724.6</v>
      </c>
      <c r="S86" s="127">
        <v>478.5</v>
      </c>
      <c r="T86" s="86">
        <f t="shared" si="4"/>
        <v>0.426806252330939</v>
      </c>
      <c r="U86" s="86">
        <f t="shared" si="5"/>
        <v>0.341445001864751</v>
      </c>
      <c r="V86" s="86">
        <f t="shared" si="6"/>
        <v>0.375168590650375</v>
      </c>
      <c r="W86" s="128">
        <v>0</v>
      </c>
      <c r="X86" s="101"/>
      <c r="Y86" s="6"/>
    </row>
    <row r="87" s="30" customFormat="1" spans="1:25">
      <c r="A87" s="14">
        <v>84</v>
      </c>
      <c r="B87" s="14">
        <v>573</v>
      </c>
      <c r="C87" s="15" t="s">
        <v>113</v>
      </c>
      <c r="D87" s="15" t="s">
        <v>40</v>
      </c>
      <c r="E87" s="15" t="s">
        <v>66</v>
      </c>
      <c r="F87" s="15" t="s">
        <v>41</v>
      </c>
      <c r="G87" s="15" t="s">
        <v>42</v>
      </c>
      <c r="H87" s="15">
        <v>3</v>
      </c>
      <c r="I87" s="106">
        <v>4</v>
      </c>
      <c r="J87" s="16">
        <v>9</v>
      </c>
      <c r="K87" s="16">
        <v>3</v>
      </c>
      <c r="L87" s="107">
        <v>11052.7</v>
      </c>
      <c r="M87" s="108">
        <v>0.224168020031305</v>
      </c>
      <c r="N87" s="107">
        <v>2477.661875</v>
      </c>
      <c r="O87" s="109">
        <v>13815.875</v>
      </c>
      <c r="P87" s="110">
        <v>0.20347558741303</v>
      </c>
      <c r="Q87" s="109">
        <v>2811.19328125</v>
      </c>
      <c r="R87" s="127">
        <v>4384.27</v>
      </c>
      <c r="S87" s="127">
        <v>798.48</v>
      </c>
      <c r="T87" s="86">
        <f t="shared" si="4"/>
        <v>0.396669592045383</v>
      </c>
      <c r="U87" s="86">
        <f t="shared" si="5"/>
        <v>0.317335673636306</v>
      </c>
      <c r="V87" s="86">
        <f t="shared" si="6"/>
        <v>0.284035966265882</v>
      </c>
      <c r="W87" s="128">
        <v>0</v>
      </c>
      <c r="X87" s="101"/>
      <c r="Y87" s="6"/>
    </row>
    <row r="88" s="30" customFormat="1" spans="1:25">
      <c r="A88" s="14">
        <v>85</v>
      </c>
      <c r="B88" s="14">
        <v>741</v>
      </c>
      <c r="C88" s="15" t="s">
        <v>132</v>
      </c>
      <c r="D88" s="15" t="s">
        <v>37</v>
      </c>
      <c r="E88" s="15" t="s">
        <v>66</v>
      </c>
      <c r="F88" s="15"/>
      <c r="G88" s="15" t="s">
        <v>42</v>
      </c>
      <c r="H88" s="15">
        <v>4</v>
      </c>
      <c r="I88" s="106">
        <v>4</v>
      </c>
      <c r="J88" s="16">
        <v>12</v>
      </c>
      <c r="K88" s="16">
        <v>3</v>
      </c>
      <c r="L88" s="107">
        <v>8699.696</v>
      </c>
      <c r="M88" s="108">
        <v>0.180904638506909</v>
      </c>
      <c r="N88" s="107">
        <v>1573.81536</v>
      </c>
      <c r="O88" s="109">
        <v>10874.62</v>
      </c>
      <c r="P88" s="110">
        <v>0.164205748798579</v>
      </c>
      <c r="Q88" s="109">
        <v>1785.67512</v>
      </c>
      <c r="R88" s="127">
        <v>1072.86</v>
      </c>
      <c r="S88" s="127">
        <v>281.95</v>
      </c>
      <c r="T88" s="86">
        <f t="shared" si="4"/>
        <v>0.123321550546134</v>
      </c>
      <c r="U88" s="86">
        <f t="shared" si="5"/>
        <v>0.0986572404369072</v>
      </c>
      <c r="V88" s="86">
        <f t="shared" si="6"/>
        <v>0.157895463089613</v>
      </c>
      <c r="W88" s="128">
        <v>0</v>
      </c>
      <c r="X88" s="101"/>
      <c r="Y88" s="6"/>
    </row>
    <row r="89" s="30" customFormat="1" spans="1:25">
      <c r="A89" s="131" t="s">
        <v>133</v>
      </c>
      <c r="B89" s="90"/>
      <c r="C89" s="91"/>
      <c r="D89" s="91"/>
      <c r="E89" s="91"/>
      <c r="F89" s="92"/>
      <c r="G89" s="92"/>
      <c r="H89" s="92">
        <v>346</v>
      </c>
      <c r="I89" s="10">
        <v>485</v>
      </c>
      <c r="J89" s="26">
        <v>1011</v>
      </c>
      <c r="K89" s="26">
        <v>587</v>
      </c>
      <c r="L89" s="132">
        <f>SUM(L4:L88)</f>
        <v>1207116.22611667</v>
      </c>
      <c r="M89" s="105">
        <v>0.198916092363773</v>
      </c>
      <c r="N89" s="132">
        <f>SUM(N4:N88)</f>
        <v>241647.817605278</v>
      </c>
      <c r="O89" s="133">
        <f>SUM(O4:O88)</f>
        <v>1507279.39428083</v>
      </c>
      <c r="P89" s="134">
        <v>0.180554606914809</v>
      </c>
      <c r="Q89" s="133">
        <f>SUM(Q4:Q88)</f>
        <v>273895.221588831</v>
      </c>
      <c r="R89" s="125">
        <f>SUM(R4:R88)</f>
        <v>1017701.07</v>
      </c>
      <c r="S89" s="125">
        <f>SUM(S4:S88)</f>
        <v>232125.92</v>
      </c>
      <c r="T89" s="126">
        <f t="shared" si="4"/>
        <v>0.84308457460967</v>
      </c>
      <c r="U89" s="126">
        <f t="shared" si="5"/>
        <v>0.67519072698899</v>
      </c>
      <c r="V89" s="86">
        <f t="shared" si="6"/>
        <v>0.847498976628609</v>
      </c>
      <c r="W89" s="128">
        <f>SUM(W4:W88)</f>
        <v>91</v>
      </c>
      <c r="X89" s="101"/>
      <c r="Y89" s="6"/>
    </row>
  </sheetData>
  <sortState ref="A1:Y89">
    <sortCondition ref="U1" descending="1"/>
  </sortState>
  <mergeCells count="7">
    <mergeCell ref="A1:Y1"/>
    <mergeCell ref="R2:W2"/>
    <mergeCell ref="A2:A3"/>
    <mergeCell ref="B2:B3"/>
    <mergeCell ref="C2:C3"/>
    <mergeCell ref="D2:D3"/>
    <mergeCell ref="Y2:Y3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9"/>
  <sheetViews>
    <sheetView workbookViewId="0">
      <selection activeCell="A4" sqref="A4:X8"/>
    </sheetView>
  </sheetViews>
  <sheetFormatPr defaultColWidth="9" defaultRowHeight="13.5"/>
  <cols>
    <col min="1" max="1" width="3.875" style="2" customWidth="1"/>
    <col min="2" max="2" width="4.625" style="2" customWidth="1"/>
    <col min="3" max="3" width="23.75" style="1" customWidth="1"/>
    <col min="4" max="4" width="6.625" style="1" customWidth="1"/>
    <col min="5" max="5" width="3.875" style="1" hidden="1" customWidth="1"/>
    <col min="6" max="7" width="5.625" style="1" hidden="1" customWidth="1"/>
    <col min="8" max="8" width="4.375" style="1" hidden="1" customWidth="1"/>
    <col min="9" max="9" width="6.875" style="31" hidden="1" customWidth="1"/>
    <col min="10" max="10" width="7.125" style="32" hidden="1" customWidth="1"/>
    <col min="11" max="11" width="7.25" style="32" hidden="1" customWidth="1"/>
    <col min="12" max="12" width="10.375" style="33" hidden="1" customWidth="1"/>
    <col min="13" max="13" width="7.25" style="34" hidden="1" customWidth="1"/>
    <col min="14" max="14" width="9.25" style="33" hidden="1" customWidth="1"/>
    <col min="15" max="15" width="9.875" style="33" hidden="1" customWidth="1"/>
    <col min="16" max="16" width="7.625" style="34" hidden="1" customWidth="1"/>
    <col min="17" max="17" width="8.5" style="33" hidden="1" customWidth="1"/>
    <col min="18" max="18" width="10.375" style="4" hidden="1" customWidth="1"/>
    <col min="19" max="19" width="9.375" style="4" hidden="1" customWidth="1"/>
    <col min="20" max="20" width="9.5" style="35" customWidth="1"/>
    <col min="21" max="21" width="9.25" style="35" customWidth="1"/>
    <col min="22" max="22" width="9.75" style="35" customWidth="1"/>
    <col min="23" max="23" width="9" style="4"/>
    <col min="24" max="24" width="9" style="6"/>
    <col min="25" max="16384" width="9" style="30"/>
  </cols>
  <sheetData>
    <row r="1" s="30" customFormat="1" ht="21" customHeight="1" spans="1:24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72"/>
      <c r="X1" s="7"/>
    </row>
    <row r="2" s="30" customFormat="1" ht="22.5" spans="1:24">
      <c r="A2" s="38" t="s">
        <v>1</v>
      </c>
      <c r="B2" s="38" t="s">
        <v>2</v>
      </c>
      <c r="C2" s="38" t="s">
        <v>3</v>
      </c>
      <c r="D2" s="3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46" t="s">
        <v>9</v>
      </c>
      <c r="J2" s="46"/>
      <c r="K2" s="46"/>
      <c r="L2" s="47" t="s">
        <v>10</v>
      </c>
      <c r="M2" s="47"/>
      <c r="N2" s="47"/>
      <c r="O2" s="48" t="s">
        <v>11</v>
      </c>
      <c r="P2" s="48"/>
      <c r="Q2" s="48"/>
      <c r="R2" s="73">
        <v>43141</v>
      </c>
      <c r="S2" s="74"/>
      <c r="T2" s="74"/>
      <c r="U2" s="74"/>
      <c r="V2" s="74"/>
      <c r="W2" s="75"/>
      <c r="X2" s="76" t="s">
        <v>31</v>
      </c>
    </row>
    <row r="3" s="30" customFormat="1" ht="21" customHeight="1" spans="1:24">
      <c r="A3" s="39"/>
      <c r="B3" s="39"/>
      <c r="C3" s="39"/>
      <c r="D3" s="39"/>
      <c r="E3" s="8"/>
      <c r="F3" s="8"/>
      <c r="G3" s="8"/>
      <c r="H3" s="8"/>
      <c r="I3" s="46" t="s">
        <v>15</v>
      </c>
      <c r="J3" s="46" t="s">
        <v>16</v>
      </c>
      <c r="K3" s="46" t="s">
        <v>17</v>
      </c>
      <c r="L3" s="47" t="s">
        <v>18</v>
      </c>
      <c r="M3" s="49" t="s">
        <v>20</v>
      </c>
      <c r="N3" s="47" t="s">
        <v>21</v>
      </c>
      <c r="O3" s="48" t="s">
        <v>18</v>
      </c>
      <c r="P3" s="48" t="s">
        <v>20</v>
      </c>
      <c r="Q3" s="48" t="s">
        <v>21</v>
      </c>
      <c r="R3" s="77" t="s">
        <v>18</v>
      </c>
      <c r="S3" s="78" t="s">
        <v>21</v>
      </c>
      <c r="T3" s="79" t="s">
        <v>157</v>
      </c>
      <c r="U3" s="79" t="s">
        <v>158</v>
      </c>
      <c r="V3" s="79" t="s">
        <v>30</v>
      </c>
      <c r="W3" s="11" t="s">
        <v>159</v>
      </c>
      <c r="X3" s="80"/>
    </row>
    <row r="4" s="30" customFormat="1" spans="1:25">
      <c r="A4" s="40">
        <v>1</v>
      </c>
      <c r="B4" s="40">
        <v>750</v>
      </c>
      <c r="C4" s="41" t="s">
        <v>39</v>
      </c>
      <c r="D4" s="41" t="s">
        <v>40</v>
      </c>
      <c r="E4" s="41" t="s">
        <v>38</v>
      </c>
      <c r="F4" s="41" t="s">
        <v>41</v>
      </c>
      <c r="G4" s="41" t="s">
        <v>42</v>
      </c>
      <c r="H4" s="41">
        <v>5</v>
      </c>
      <c r="I4" s="50">
        <v>8</v>
      </c>
      <c r="J4" s="51">
        <v>15</v>
      </c>
      <c r="K4" s="51">
        <v>8</v>
      </c>
      <c r="L4" s="52">
        <v>16585.92</v>
      </c>
      <c r="M4" s="53">
        <v>0.241083270629546</v>
      </c>
      <c r="N4" s="52">
        <v>3998.58784</v>
      </c>
      <c r="O4" s="52">
        <v>20732.4</v>
      </c>
      <c r="P4" s="54">
        <v>0.218829430263742</v>
      </c>
      <c r="Q4" s="52">
        <v>4536.85928</v>
      </c>
      <c r="R4" s="81">
        <v>28310.68</v>
      </c>
      <c r="S4" s="81">
        <v>7387.25</v>
      </c>
      <c r="T4" s="82">
        <f t="shared" ref="T4:T67" si="0">R4/L4</f>
        <v>1.70691043969825</v>
      </c>
      <c r="U4" s="82">
        <f t="shared" ref="U4:U67" si="1">R4/O4</f>
        <v>1.3655283517586</v>
      </c>
      <c r="V4" s="82">
        <f t="shared" ref="V4:V67" si="2">S4/Q4</f>
        <v>1.62827399839477</v>
      </c>
      <c r="W4" s="20">
        <v>4</v>
      </c>
      <c r="X4" s="21" t="s">
        <v>165</v>
      </c>
      <c r="Y4" s="30" t="s">
        <v>166</v>
      </c>
    </row>
    <row r="5" s="30" customFormat="1" spans="1:25">
      <c r="A5" s="40">
        <v>2</v>
      </c>
      <c r="B5" s="40">
        <v>347</v>
      </c>
      <c r="C5" s="41" t="s">
        <v>43</v>
      </c>
      <c r="D5" s="41" t="s">
        <v>37</v>
      </c>
      <c r="E5" s="41" t="s">
        <v>38</v>
      </c>
      <c r="F5" s="41"/>
      <c r="G5" s="41" t="s">
        <v>42</v>
      </c>
      <c r="H5" s="41">
        <v>3</v>
      </c>
      <c r="I5" s="50">
        <v>5</v>
      </c>
      <c r="J5" s="51">
        <v>9</v>
      </c>
      <c r="K5" s="51">
        <v>8</v>
      </c>
      <c r="L5" s="52">
        <v>10436.338</v>
      </c>
      <c r="M5" s="53">
        <v>0.209493397013397</v>
      </c>
      <c r="N5" s="52">
        <v>2186.3439</v>
      </c>
      <c r="O5" s="52">
        <v>13045.4225</v>
      </c>
      <c r="P5" s="54">
        <v>0.190155544981391</v>
      </c>
      <c r="Q5" s="52">
        <v>2480.659425</v>
      </c>
      <c r="R5" s="81">
        <v>14792.41</v>
      </c>
      <c r="S5" s="81">
        <v>4083.67</v>
      </c>
      <c r="T5" s="82">
        <f t="shared" si="0"/>
        <v>1.41739468384408</v>
      </c>
      <c r="U5" s="82">
        <f t="shared" si="1"/>
        <v>1.13391574707527</v>
      </c>
      <c r="V5" s="82">
        <f t="shared" si="2"/>
        <v>1.64620340819256</v>
      </c>
      <c r="W5" s="20">
        <v>2</v>
      </c>
      <c r="X5" s="21" t="s">
        <v>165</v>
      </c>
      <c r="Y5" s="30" t="s">
        <v>166</v>
      </c>
    </row>
    <row r="6" s="30" customFormat="1" spans="1:24">
      <c r="A6" s="14">
        <v>3</v>
      </c>
      <c r="B6" s="14">
        <v>377</v>
      </c>
      <c r="C6" s="15" t="s">
        <v>46</v>
      </c>
      <c r="D6" s="15" t="s">
        <v>40</v>
      </c>
      <c r="E6" s="15" t="s">
        <v>38</v>
      </c>
      <c r="F6" s="15"/>
      <c r="G6" s="15" t="s">
        <v>42</v>
      </c>
      <c r="H6" s="15">
        <v>4</v>
      </c>
      <c r="I6" s="55">
        <v>6</v>
      </c>
      <c r="J6" s="56">
        <v>12</v>
      </c>
      <c r="K6" s="56">
        <v>8</v>
      </c>
      <c r="L6" s="57">
        <v>11407.754</v>
      </c>
      <c r="M6" s="58">
        <v>0.218304540928916</v>
      </c>
      <c r="N6" s="57">
        <v>2490.3645</v>
      </c>
      <c r="O6" s="59">
        <v>14259.6925</v>
      </c>
      <c r="P6" s="60">
        <v>0.198153352535477</v>
      </c>
      <c r="Q6" s="59">
        <v>2825.605875</v>
      </c>
      <c r="R6" s="81">
        <v>15366.81</v>
      </c>
      <c r="S6" s="81">
        <v>3664.71</v>
      </c>
      <c r="T6" s="83">
        <f t="shared" si="0"/>
        <v>1.34704955944877</v>
      </c>
      <c r="U6" s="83">
        <f t="shared" si="1"/>
        <v>1.07763964755902</v>
      </c>
      <c r="V6" s="83">
        <f t="shared" si="2"/>
        <v>1.2969643192011</v>
      </c>
      <c r="W6" s="17">
        <v>0</v>
      </c>
      <c r="X6" s="6"/>
    </row>
    <row r="7" s="30" customFormat="1" spans="1:25">
      <c r="A7" s="40">
        <v>4</v>
      </c>
      <c r="B7" s="40">
        <v>56</v>
      </c>
      <c r="C7" s="41" t="s">
        <v>81</v>
      </c>
      <c r="D7" s="41" t="s">
        <v>48</v>
      </c>
      <c r="E7" s="41" t="s">
        <v>66</v>
      </c>
      <c r="F7" s="41" t="s">
        <v>41</v>
      </c>
      <c r="G7" s="41"/>
      <c r="H7" s="41">
        <v>3</v>
      </c>
      <c r="I7" s="50">
        <v>4</v>
      </c>
      <c r="J7" s="51">
        <v>9</v>
      </c>
      <c r="K7" s="51">
        <v>3</v>
      </c>
      <c r="L7" s="52">
        <v>9354.486</v>
      </c>
      <c r="M7" s="53">
        <v>0.23011910542172</v>
      </c>
      <c r="N7" s="52">
        <v>2152.64595</v>
      </c>
      <c r="O7" s="52">
        <v>11693.1075</v>
      </c>
      <c r="P7" s="54">
        <v>0.20887734184433</v>
      </c>
      <c r="Q7" s="52">
        <v>2442.4252125</v>
      </c>
      <c r="R7" s="81">
        <v>12255.36</v>
      </c>
      <c r="S7" s="81">
        <v>4103.22</v>
      </c>
      <c r="T7" s="82">
        <f t="shared" si="0"/>
        <v>1.31010511961854</v>
      </c>
      <c r="U7" s="82">
        <f t="shared" si="1"/>
        <v>1.04808409569484</v>
      </c>
      <c r="V7" s="82">
        <f t="shared" si="2"/>
        <v>1.67997774466145</v>
      </c>
      <c r="W7" s="20">
        <v>2</v>
      </c>
      <c r="X7" s="21" t="s">
        <v>165</v>
      </c>
      <c r="Y7" s="30" t="s">
        <v>166</v>
      </c>
    </row>
    <row r="8" s="30" customFormat="1" spans="1:25">
      <c r="A8" s="40">
        <v>5</v>
      </c>
      <c r="B8" s="42">
        <v>582</v>
      </c>
      <c r="C8" s="43" t="s">
        <v>49</v>
      </c>
      <c r="D8" s="43" t="s">
        <v>37</v>
      </c>
      <c r="E8" s="41" t="s">
        <v>45</v>
      </c>
      <c r="F8" s="43"/>
      <c r="G8" s="41"/>
      <c r="H8" s="41">
        <v>8</v>
      </c>
      <c r="I8" s="50">
        <v>6</v>
      </c>
      <c r="J8" s="51">
        <v>24</v>
      </c>
      <c r="K8" s="51">
        <v>10</v>
      </c>
      <c r="L8" s="52">
        <v>31082.298</v>
      </c>
      <c r="M8" s="53">
        <v>0.172978530255388</v>
      </c>
      <c r="N8" s="52">
        <v>5376.570225</v>
      </c>
      <c r="O8" s="52">
        <v>38852.8725</v>
      </c>
      <c r="P8" s="54">
        <v>0.157011281308737</v>
      </c>
      <c r="Q8" s="52">
        <v>6100.33929375</v>
      </c>
      <c r="R8" s="81">
        <v>40334.62</v>
      </c>
      <c r="S8" s="81">
        <v>7884.7</v>
      </c>
      <c r="T8" s="82">
        <f t="shared" si="0"/>
        <v>1.29767174872334</v>
      </c>
      <c r="U8" s="82">
        <f t="shared" si="1"/>
        <v>1.03813739897867</v>
      </c>
      <c r="V8" s="82">
        <f t="shared" si="2"/>
        <v>1.29250187904764</v>
      </c>
      <c r="W8" s="20">
        <v>9.56</v>
      </c>
      <c r="X8" s="84" t="s">
        <v>168</v>
      </c>
      <c r="Y8" s="30" t="s">
        <v>166</v>
      </c>
    </row>
    <row r="9" s="30" customFormat="1" spans="1:24">
      <c r="A9" s="14">
        <v>6</v>
      </c>
      <c r="B9" s="14">
        <v>546</v>
      </c>
      <c r="C9" s="15" t="s">
        <v>70</v>
      </c>
      <c r="D9" s="15" t="s">
        <v>40</v>
      </c>
      <c r="E9" s="15" t="s">
        <v>45</v>
      </c>
      <c r="F9" s="15" t="s">
        <v>41</v>
      </c>
      <c r="G9" s="15" t="s">
        <v>42</v>
      </c>
      <c r="H9" s="15">
        <v>4</v>
      </c>
      <c r="I9" s="55">
        <v>6</v>
      </c>
      <c r="J9" s="56">
        <v>12</v>
      </c>
      <c r="K9" s="56">
        <v>10</v>
      </c>
      <c r="L9" s="57">
        <v>16171.224</v>
      </c>
      <c r="M9" s="58">
        <v>0.23126374973224</v>
      </c>
      <c r="N9" s="57">
        <v>3739.8179</v>
      </c>
      <c r="O9" s="59">
        <v>20214.03</v>
      </c>
      <c r="P9" s="60">
        <v>0.209916326680034</v>
      </c>
      <c r="Q9" s="59">
        <v>4243.254925</v>
      </c>
      <c r="R9" s="81">
        <v>20142.77</v>
      </c>
      <c r="S9" s="81">
        <v>4506.16</v>
      </c>
      <c r="T9" s="83">
        <f t="shared" si="0"/>
        <v>1.24559340715335</v>
      </c>
      <c r="U9" s="83">
        <f t="shared" si="1"/>
        <v>0.996474725722679</v>
      </c>
      <c r="V9" s="83">
        <f t="shared" si="2"/>
        <v>1.06195835028696</v>
      </c>
      <c r="W9" s="17">
        <v>0</v>
      </c>
      <c r="X9" s="6"/>
    </row>
    <row r="10" s="30" customFormat="1" spans="1:24">
      <c r="A10" s="14">
        <v>7</v>
      </c>
      <c r="B10" s="14">
        <v>308</v>
      </c>
      <c r="C10" s="15" t="s">
        <v>76</v>
      </c>
      <c r="D10" s="15" t="s">
        <v>62</v>
      </c>
      <c r="E10" s="15" t="s">
        <v>45</v>
      </c>
      <c r="F10" s="15"/>
      <c r="G10" s="15"/>
      <c r="H10" s="15">
        <v>6</v>
      </c>
      <c r="I10" s="55">
        <v>5</v>
      </c>
      <c r="J10" s="56">
        <v>18</v>
      </c>
      <c r="K10" s="56">
        <v>10</v>
      </c>
      <c r="L10" s="57">
        <v>14107.0788</v>
      </c>
      <c r="M10" s="58">
        <v>0.232406300870737</v>
      </c>
      <c r="N10" s="57">
        <v>3278.574</v>
      </c>
      <c r="O10" s="59">
        <v>17633.8485</v>
      </c>
      <c r="P10" s="60">
        <v>0.210953411559592</v>
      </c>
      <c r="Q10" s="59">
        <v>3719.9205</v>
      </c>
      <c r="R10" s="81">
        <v>16834.81</v>
      </c>
      <c r="S10" s="81">
        <v>3498.25</v>
      </c>
      <c r="T10" s="83">
        <f t="shared" si="0"/>
        <v>1.19335903900955</v>
      </c>
      <c r="U10" s="83">
        <f t="shared" si="1"/>
        <v>0.95468723120764</v>
      </c>
      <c r="V10" s="83">
        <f t="shared" si="2"/>
        <v>0.940409882415498</v>
      </c>
      <c r="W10" s="17">
        <v>5</v>
      </c>
      <c r="X10" s="6"/>
    </row>
    <row r="11" s="30" customFormat="1" spans="1:24">
      <c r="A11" s="14">
        <v>8</v>
      </c>
      <c r="B11" s="14">
        <v>513</v>
      </c>
      <c r="C11" s="15" t="s">
        <v>52</v>
      </c>
      <c r="D11" s="15" t="s">
        <v>37</v>
      </c>
      <c r="E11" s="15" t="s">
        <v>38</v>
      </c>
      <c r="F11" s="15"/>
      <c r="G11" s="15" t="s">
        <v>42</v>
      </c>
      <c r="H11" s="15">
        <v>4</v>
      </c>
      <c r="I11" s="55">
        <v>8</v>
      </c>
      <c r="J11" s="56">
        <v>12</v>
      </c>
      <c r="K11" s="56">
        <v>8</v>
      </c>
      <c r="L11" s="57">
        <v>13648.1845</v>
      </c>
      <c r="M11" s="58">
        <v>0.219946563222383</v>
      </c>
      <c r="N11" s="57">
        <v>3001.871275</v>
      </c>
      <c r="O11" s="59">
        <v>17060.230625</v>
      </c>
      <c r="P11" s="60">
        <v>0.199643803540317</v>
      </c>
      <c r="Q11" s="59">
        <v>3405.96933125</v>
      </c>
      <c r="R11" s="81">
        <v>16263.57</v>
      </c>
      <c r="S11" s="81">
        <v>4033.31</v>
      </c>
      <c r="T11" s="83">
        <f t="shared" si="0"/>
        <v>1.19162882066842</v>
      </c>
      <c r="U11" s="83">
        <f t="shared" si="1"/>
        <v>0.953303056534735</v>
      </c>
      <c r="V11" s="83">
        <f t="shared" si="2"/>
        <v>1.18418858414082</v>
      </c>
      <c r="W11" s="17">
        <v>6</v>
      </c>
      <c r="X11" s="6"/>
    </row>
    <row r="12" s="30" customFormat="1" spans="1:24">
      <c r="A12" s="14">
        <v>9</v>
      </c>
      <c r="B12" s="14">
        <v>373</v>
      </c>
      <c r="C12" s="15" t="s">
        <v>63</v>
      </c>
      <c r="D12" s="15" t="s">
        <v>62</v>
      </c>
      <c r="E12" s="15" t="s">
        <v>38</v>
      </c>
      <c r="F12" s="15"/>
      <c r="G12" s="15" t="s">
        <v>42</v>
      </c>
      <c r="H12" s="15">
        <v>4</v>
      </c>
      <c r="I12" s="55">
        <v>8</v>
      </c>
      <c r="J12" s="56">
        <v>12</v>
      </c>
      <c r="K12" s="56">
        <v>8</v>
      </c>
      <c r="L12" s="57">
        <v>12815.804</v>
      </c>
      <c r="M12" s="58">
        <v>0.219740947583156</v>
      </c>
      <c r="N12" s="57">
        <v>2816.156915</v>
      </c>
      <c r="O12" s="59">
        <v>16019.755</v>
      </c>
      <c r="P12" s="60">
        <v>0.199457167806249</v>
      </c>
      <c r="Q12" s="59">
        <v>3195.25496125</v>
      </c>
      <c r="R12" s="81">
        <v>14623.82</v>
      </c>
      <c r="S12" s="81">
        <v>4508.19</v>
      </c>
      <c r="T12" s="83">
        <f t="shared" si="0"/>
        <v>1.14107706391265</v>
      </c>
      <c r="U12" s="83">
        <f t="shared" si="1"/>
        <v>0.91286165113012</v>
      </c>
      <c r="V12" s="83">
        <f t="shared" si="2"/>
        <v>1.41090149445739</v>
      </c>
      <c r="W12" s="17">
        <v>10</v>
      </c>
      <c r="X12" s="6"/>
    </row>
    <row r="13" s="30" customFormat="1" spans="1:24">
      <c r="A13" s="14">
        <v>10</v>
      </c>
      <c r="B13" s="14">
        <v>343</v>
      </c>
      <c r="C13" s="15" t="s">
        <v>44</v>
      </c>
      <c r="D13" s="15" t="s">
        <v>37</v>
      </c>
      <c r="E13" s="15" t="s">
        <v>45</v>
      </c>
      <c r="F13" s="15" t="s">
        <v>41</v>
      </c>
      <c r="G13" s="15" t="s">
        <v>42</v>
      </c>
      <c r="H13" s="15">
        <v>8</v>
      </c>
      <c r="I13" s="55">
        <v>10</v>
      </c>
      <c r="J13" s="56">
        <v>24</v>
      </c>
      <c r="K13" s="56">
        <v>10</v>
      </c>
      <c r="L13" s="57">
        <v>31539.3605</v>
      </c>
      <c r="M13" s="58">
        <v>0.166495484586633</v>
      </c>
      <c r="N13" s="57">
        <v>5251.16111</v>
      </c>
      <c r="O13" s="59">
        <v>39424.200625</v>
      </c>
      <c r="P13" s="60">
        <v>0.15112667062479</v>
      </c>
      <c r="Q13" s="59">
        <v>5958.0481825</v>
      </c>
      <c r="R13" s="81">
        <v>35245.84</v>
      </c>
      <c r="S13" s="81">
        <v>6810.84</v>
      </c>
      <c r="T13" s="83">
        <f t="shared" si="0"/>
        <v>1.11751917100539</v>
      </c>
      <c r="U13" s="83">
        <f t="shared" si="1"/>
        <v>0.894015336804308</v>
      </c>
      <c r="V13" s="83">
        <f t="shared" si="2"/>
        <v>1.14313274941361</v>
      </c>
      <c r="W13" s="17">
        <v>4</v>
      </c>
      <c r="X13" s="6"/>
    </row>
    <row r="14" s="30" customFormat="1" spans="1:24">
      <c r="A14" s="14">
        <v>11</v>
      </c>
      <c r="B14" s="14">
        <v>514</v>
      </c>
      <c r="C14" s="15" t="s">
        <v>54</v>
      </c>
      <c r="D14" s="15" t="s">
        <v>55</v>
      </c>
      <c r="E14" s="15" t="s">
        <v>45</v>
      </c>
      <c r="F14" s="15" t="s">
        <v>41</v>
      </c>
      <c r="G14" s="15" t="s">
        <v>42</v>
      </c>
      <c r="H14" s="15">
        <v>4</v>
      </c>
      <c r="I14" s="55">
        <v>6</v>
      </c>
      <c r="J14" s="56">
        <v>12</v>
      </c>
      <c r="K14" s="56">
        <v>10</v>
      </c>
      <c r="L14" s="57">
        <v>14881.234</v>
      </c>
      <c r="M14" s="58">
        <v>0.228528823617719</v>
      </c>
      <c r="N14" s="57">
        <v>3400.7909</v>
      </c>
      <c r="O14" s="59">
        <v>18601.5425</v>
      </c>
      <c r="P14" s="60">
        <v>0.207433855283776</v>
      </c>
      <c r="Q14" s="59">
        <v>3858.589675</v>
      </c>
      <c r="R14" s="81">
        <v>16277.41</v>
      </c>
      <c r="S14" s="81">
        <v>4337.13</v>
      </c>
      <c r="T14" s="83">
        <f t="shared" si="0"/>
        <v>1.09382125165158</v>
      </c>
      <c r="U14" s="83">
        <f t="shared" si="1"/>
        <v>0.875057001321261</v>
      </c>
      <c r="V14" s="83">
        <f t="shared" si="2"/>
        <v>1.12401949035952</v>
      </c>
      <c r="W14" s="17">
        <v>2</v>
      </c>
      <c r="X14" s="6"/>
    </row>
    <row r="15" s="30" customFormat="1" spans="1:24">
      <c r="A15" s="14">
        <v>12</v>
      </c>
      <c r="B15" s="14">
        <v>598</v>
      </c>
      <c r="C15" s="15" t="s">
        <v>51</v>
      </c>
      <c r="D15" s="15" t="s">
        <v>40</v>
      </c>
      <c r="E15" s="15" t="s">
        <v>38</v>
      </c>
      <c r="F15" s="15"/>
      <c r="G15" s="15"/>
      <c r="H15" s="15">
        <v>4</v>
      </c>
      <c r="I15" s="55">
        <v>6</v>
      </c>
      <c r="J15" s="56">
        <v>12</v>
      </c>
      <c r="K15" s="56">
        <v>8</v>
      </c>
      <c r="L15" s="57">
        <v>11734.734</v>
      </c>
      <c r="M15" s="58">
        <v>0.233525063286479</v>
      </c>
      <c r="N15" s="57">
        <v>2740.3545</v>
      </c>
      <c r="O15" s="59">
        <v>14668.4175</v>
      </c>
      <c r="P15" s="60">
        <v>0.211968903598497</v>
      </c>
      <c r="Q15" s="59">
        <v>3109.248375</v>
      </c>
      <c r="R15" s="81">
        <v>12780.87</v>
      </c>
      <c r="S15" s="81">
        <v>2837.45</v>
      </c>
      <c r="T15" s="83">
        <f t="shared" si="0"/>
        <v>1.08914867605861</v>
      </c>
      <c r="U15" s="83">
        <f t="shared" si="1"/>
        <v>0.871318940846891</v>
      </c>
      <c r="V15" s="83">
        <f t="shared" si="2"/>
        <v>0.912583897386454</v>
      </c>
      <c r="W15" s="17">
        <v>0</v>
      </c>
      <c r="X15" s="6"/>
    </row>
    <row r="16" s="30" customFormat="1" spans="1:24">
      <c r="A16" s="14">
        <v>13</v>
      </c>
      <c r="B16" s="14">
        <v>704</v>
      </c>
      <c r="C16" s="15" t="s">
        <v>85</v>
      </c>
      <c r="D16" s="15" t="s">
        <v>48</v>
      </c>
      <c r="E16" s="15" t="s">
        <v>38</v>
      </c>
      <c r="F16" s="15"/>
      <c r="G16" s="15"/>
      <c r="H16" s="15">
        <v>3</v>
      </c>
      <c r="I16" s="55">
        <v>5</v>
      </c>
      <c r="J16" s="56">
        <v>9</v>
      </c>
      <c r="K16" s="56">
        <v>8</v>
      </c>
      <c r="L16" s="57">
        <v>10229.7261</v>
      </c>
      <c r="M16" s="58">
        <v>0.212455271896283</v>
      </c>
      <c r="N16" s="57">
        <v>2173.35924</v>
      </c>
      <c r="O16" s="59">
        <v>12787.157625</v>
      </c>
      <c r="P16" s="60">
        <v>0.192844016028934</v>
      </c>
      <c r="Q16" s="59">
        <v>2465.92683</v>
      </c>
      <c r="R16" s="81">
        <v>10974.73</v>
      </c>
      <c r="S16" s="81">
        <v>2341.64</v>
      </c>
      <c r="T16" s="83">
        <f t="shared" si="0"/>
        <v>1.07282735556331</v>
      </c>
      <c r="U16" s="83">
        <f t="shared" si="1"/>
        <v>0.85826188445065</v>
      </c>
      <c r="V16" s="83">
        <f t="shared" si="2"/>
        <v>0.949598330133745</v>
      </c>
      <c r="W16" s="17">
        <v>0</v>
      </c>
      <c r="X16" s="6"/>
    </row>
    <row r="17" s="30" customFormat="1" spans="1:24">
      <c r="A17" s="14">
        <v>14</v>
      </c>
      <c r="B17" s="14">
        <v>720</v>
      </c>
      <c r="C17" s="15" t="s">
        <v>112</v>
      </c>
      <c r="D17" s="15" t="s">
        <v>55</v>
      </c>
      <c r="E17" s="15" t="s">
        <v>66</v>
      </c>
      <c r="F17" s="15" t="s">
        <v>41</v>
      </c>
      <c r="G17" s="15"/>
      <c r="H17" s="15">
        <v>3</v>
      </c>
      <c r="I17" s="55">
        <v>4</v>
      </c>
      <c r="J17" s="56">
        <v>9</v>
      </c>
      <c r="K17" s="56">
        <v>3</v>
      </c>
      <c r="L17" s="57">
        <v>9439.536</v>
      </c>
      <c r="M17" s="58">
        <v>0.189610133379437</v>
      </c>
      <c r="N17" s="57">
        <v>1789.83168</v>
      </c>
      <c r="O17" s="59">
        <v>11799.42</v>
      </c>
      <c r="P17" s="60">
        <v>0.172107659529028</v>
      </c>
      <c r="Q17" s="59">
        <v>2030.77056</v>
      </c>
      <c r="R17" s="81">
        <v>10093.77</v>
      </c>
      <c r="S17" s="81">
        <v>1966.66</v>
      </c>
      <c r="T17" s="83">
        <f t="shared" si="0"/>
        <v>1.06930785580986</v>
      </c>
      <c r="U17" s="83">
        <f t="shared" si="1"/>
        <v>0.85544628464789</v>
      </c>
      <c r="V17" s="83">
        <f t="shared" si="2"/>
        <v>0.968430426724327</v>
      </c>
      <c r="W17" s="17">
        <v>0</v>
      </c>
      <c r="X17" s="6"/>
    </row>
    <row r="18" s="30" customFormat="1" spans="1:24">
      <c r="A18" s="14">
        <v>15</v>
      </c>
      <c r="B18" s="14">
        <v>387</v>
      </c>
      <c r="C18" s="15" t="s">
        <v>64</v>
      </c>
      <c r="D18" s="15" t="s">
        <v>40</v>
      </c>
      <c r="E18" s="15" t="s">
        <v>45</v>
      </c>
      <c r="F18" s="15"/>
      <c r="G18" s="15" t="s">
        <v>42</v>
      </c>
      <c r="H18" s="15">
        <v>4</v>
      </c>
      <c r="I18" s="55">
        <v>6</v>
      </c>
      <c r="J18" s="56">
        <v>12</v>
      </c>
      <c r="K18" s="56">
        <v>10</v>
      </c>
      <c r="L18" s="57">
        <v>17419.8438</v>
      </c>
      <c r="M18" s="58">
        <v>0.191910534237971</v>
      </c>
      <c r="N18" s="57">
        <v>3343.05153</v>
      </c>
      <c r="O18" s="59">
        <v>21774.80475</v>
      </c>
      <c r="P18" s="60">
        <v>0.174195715692927</v>
      </c>
      <c r="Q18" s="59">
        <v>3793.0776975</v>
      </c>
      <c r="R18" s="81">
        <v>18195.53</v>
      </c>
      <c r="S18" s="81">
        <v>3774.95</v>
      </c>
      <c r="T18" s="83">
        <f t="shared" si="0"/>
        <v>1.04452888377794</v>
      </c>
      <c r="U18" s="83">
        <f t="shared" si="1"/>
        <v>0.835623107022349</v>
      </c>
      <c r="V18" s="83">
        <f t="shared" si="2"/>
        <v>0.995220847305093</v>
      </c>
      <c r="W18" s="17">
        <v>4</v>
      </c>
      <c r="X18" s="6"/>
    </row>
    <row r="19" s="30" customFormat="1" spans="1:24">
      <c r="A19" s="14">
        <v>16</v>
      </c>
      <c r="B19" s="14">
        <v>721</v>
      </c>
      <c r="C19" s="15" t="s">
        <v>58</v>
      </c>
      <c r="D19" s="15" t="s">
        <v>55</v>
      </c>
      <c r="E19" s="15" t="s">
        <v>38</v>
      </c>
      <c r="F19" s="15" t="s">
        <v>41</v>
      </c>
      <c r="G19" s="15"/>
      <c r="H19" s="15">
        <v>3</v>
      </c>
      <c r="I19" s="55">
        <v>5</v>
      </c>
      <c r="J19" s="56">
        <v>9</v>
      </c>
      <c r="K19" s="56">
        <v>8</v>
      </c>
      <c r="L19" s="57">
        <v>10864.1525</v>
      </c>
      <c r="M19" s="58">
        <v>0.221958960903761</v>
      </c>
      <c r="N19" s="57">
        <v>2411.396</v>
      </c>
      <c r="O19" s="59">
        <v>13580.190625</v>
      </c>
      <c r="P19" s="60">
        <v>0.201470441435722</v>
      </c>
      <c r="Q19" s="59">
        <v>2736.007</v>
      </c>
      <c r="R19" s="81">
        <v>11278.53</v>
      </c>
      <c r="S19" s="81">
        <v>2865.85</v>
      </c>
      <c r="T19" s="83">
        <f t="shared" si="0"/>
        <v>1.03814172343402</v>
      </c>
      <c r="U19" s="83">
        <f t="shared" si="1"/>
        <v>0.830513378747215</v>
      </c>
      <c r="V19" s="83">
        <f t="shared" si="2"/>
        <v>1.04745711542405</v>
      </c>
      <c r="W19" s="17">
        <v>2</v>
      </c>
      <c r="X19" s="6"/>
    </row>
    <row r="20" s="30" customFormat="1" spans="1:24">
      <c r="A20" s="14">
        <v>17</v>
      </c>
      <c r="B20" s="14">
        <v>581</v>
      </c>
      <c r="C20" s="15" t="s">
        <v>50</v>
      </c>
      <c r="D20" s="15" t="s">
        <v>37</v>
      </c>
      <c r="E20" s="15" t="s">
        <v>45</v>
      </c>
      <c r="F20" s="15" t="s">
        <v>41</v>
      </c>
      <c r="G20" s="15" t="s">
        <v>42</v>
      </c>
      <c r="H20" s="15">
        <v>4</v>
      </c>
      <c r="I20" s="55">
        <v>6</v>
      </c>
      <c r="J20" s="56">
        <v>12</v>
      </c>
      <c r="K20" s="56">
        <v>10</v>
      </c>
      <c r="L20" s="57">
        <v>17874.8618</v>
      </c>
      <c r="M20" s="58">
        <v>0.220779288766305</v>
      </c>
      <c r="N20" s="57">
        <v>3946.399275</v>
      </c>
      <c r="O20" s="59">
        <v>22343.57725</v>
      </c>
      <c r="P20" s="60">
        <v>0.200399662110954</v>
      </c>
      <c r="Q20" s="59">
        <v>4477.64533125</v>
      </c>
      <c r="R20" s="81">
        <v>18369.96</v>
      </c>
      <c r="S20" s="81">
        <v>3584.98</v>
      </c>
      <c r="T20" s="83">
        <f t="shared" si="0"/>
        <v>1.02769801554494</v>
      </c>
      <c r="U20" s="83">
        <f t="shared" si="1"/>
        <v>0.82215841243595</v>
      </c>
      <c r="V20" s="83">
        <f t="shared" si="2"/>
        <v>0.800639562713914</v>
      </c>
      <c r="W20" s="17">
        <v>0</v>
      </c>
      <c r="X20" s="6"/>
    </row>
    <row r="21" s="30" customFormat="1" spans="1:24">
      <c r="A21" s="14">
        <v>18</v>
      </c>
      <c r="B21" s="14">
        <v>744</v>
      </c>
      <c r="C21" s="15" t="s">
        <v>94</v>
      </c>
      <c r="D21" s="15" t="s">
        <v>62</v>
      </c>
      <c r="E21" s="15" t="s">
        <v>38</v>
      </c>
      <c r="F21" s="15" t="s">
        <v>41</v>
      </c>
      <c r="G21" s="15" t="s">
        <v>42</v>
      </c>
      <c r="H21" s="15">
        <v>4</v>
      </c>
      <c r="I21" s="55">
        <v>6</v>
      </c>
      <c r="J21" s="56">
        <v>12</v>
      </c>
      <c r="K21" s="56">
        <v>8</v>
      </c>
      <c r="L21" s="57">
        <v>12914.7883</v>
      </c>
      <c r="M21" s="58">
        <v>0.1787044170906</v>
      </c>
      <c r="N21" s="57">
        <v>2307.929715</v>
      </c>
      <c r="O21" s="59">
        <v>16143.485375</v>
      </c>
      <c r="P21" s="60">
        <v>0.162208624743775</v>
      </c>
      <c r="Q21" s="59">
        <v>2618.61256125</v>
      </c>
      <c r="R21" s="81">
        <v>13148.84</v>
      </c>
      <c r="S21" s="81">
        <v>2844.88</v>
      </c>
      <c r="T21" s="83">
        <f t="shared" si="0"/>
        <v>1.01812276706077</v>
      </c>
      <c r="U21" s="83">
        <f t="shared" si="1"/>
        <v>0.814498213648612</v>
      </c>
      <c r="V21" s="83">
        <f t="shared" si="2"/>
        <v>1.08640737545458</v>
      </c>
      <c r="W21" s="17">
        <v>0</v>
      </c>
      <c r="X21" s="6"/>
    </row>
    <row r="22" s="30" customFormat="1" spans="1:24">
      <c r="A22" s="14">
        <v>19</v>
      </c>
      <c r="B22" s="14">
        <v>311</v>
      </c>
      <c r="C22" s="15" t="s">
        <v>75</v>
      </c>
      <c r="D22" s="15" t="s">
        <v>37</v>
      </c>
      <c r="E22" s="15" t="s">
        <v>45</v>
      </c>
      <c r="F22" s="15"/>
      <c r="G22" s="15"/>
      <c r="H22" s="15">
        <v>2</v>
      </c>
      <c r="I22" s="55">
        <v>3</v>
      </c>
      <c r="J22" s="56">
        <v>6</v>
      </c>
      <c r="K22" s="56">
        <v>5</v>
      </c>
      <c r="L22" s="57">
        <v>10111.1946</v>
      </c>
      <c r="M22" s="58">
        <v>0.151106759432758</v>
      </c>
      <c r="N22" s="57">
        <v>1527.86985</v>
      </c>
      <c r="O22" s="59">
        <v>12638.99325</v>
      </c>
      <c r="P22" s="60">
        <v>0.137158443177426</v>
      </c>
      <c r="Q22" s="59">
        <v>1733.5446375</v>
      </c>
      <c r="R22" s="81">
        <v>10188.6</v>
      </c>
      <c r="S22" s="81">
        <v>2202.55</v>
      </c>
      <c r="T22" s="83">
        <f t="shared" si="0"/>
        <v>1.00765541590902</v>
      </c>
      <c r="U22" s="83">
        <f t="shared" si="1"/>
        <v>0.806124332727213</v>
      </c>
      <c r="V22" s="83">
        <f t="shared" si="2"/>
        <v>1.27054703545238</v>
      </c>
      <c r="W22" s="17">
        <v>0</v>
      </c>
      <c r="X22" s="6"/>
    </row>
    <row r="23" s="30" customFormat="1" spans="1:24">
      <c r="A23" s="14">
        <v>20</v>
      </c>
      <c r="B23" s="14">
        <v>52</v>
      </c>
      <c r="C23" s="15" t="s">
        <v>68</v>
      </c>
      <c r="D23" s="15" t="s">
        <v>48</v>
      </c>
      <c r="E23" s="15" t="s">
        <v>38</v>
      </c>
      <c r="F23" s="15" t="s">
        <v>41</v>
      </c>
      <c r="G23" s="15"/>
      <c r="H23" s="15">
        <v>4</v>
      </c>
      <c r="I23" s="55">
        <v>6</v>
      </c>
      <c r="J23" s="56">
        <v>12</v>
      </c>
      <c r="K23" s="56">
        <v>8</v>
      </c>
      <c r="L23" s="57">
        <v>11273.7196</v>
      </c>
      <c r="M23" s="58">
        <v>0.214945228902092</v>
      </c>
      <c r="N23" s="57">
        <v>2423.23224</v>
      </c>
      <c r="O23" s="59">
        <v>14092.1495</v>
      </c>
      <c r="P23" s="60">
        <v>0.195104130849591</v>
      </c>
      <c r="Q23" s="59">
        <v>2749.43658</v>
      </c>
      <c r="R23" s="81">
        <v>11207.03</v>
      </c>
      <c r="S23" s="81">
        <v>2131.05</v>
      </c>
      <c r="T23" s="83">
        <f t="shared" si="0"/>
        <v>0.994084507831825</v>
      </c>
      <c r="U23" s="83">
        <f t="shared" si="1"/>
        <v>0.79526760626546</v>
      </c>
      <c r="V23" s="83">
        <f t="shared" si="2"/>
        <v>0.775086072361778</v>
      </c>
      <c r="W23" s="17">
        <v>0</v>
      </c>
      <c r="X23" s="6"/>
    </row>
    <row r="24" s="30" customFormat="1" spans="1:24">
      <c r="A24" s="14">
        <v>21</v>
      </c>
      <c r="B24" s="44">
        <v>357</v>
      </c>
      <c r="C24" s="45" t="s">
        <v>36</v>
      </c>
      <c r="D24" s="45" t="s">
        <v>37</v>
      </c>
      <c r="E24" s="45" t="s">
        <v>38</v>
      </c>
      <c r="F24" s="45"/>
      <c r="G24" s="45"/>
      <c r="H24" s="45">
        <v>5</v>
      </c>
      <c r="I24" s="61">
        <v>5</v>
      </c>
      <c r="J24" s="62">
        <v>15</v>
      </c>
      <c r="K24" s="62">
        <v>8</v>
      </c>
      <c r="L24" s="63">
        <v>10923.522</v>
      </c>
      <c r="M24" s="64">
        <v>0.187848104301891</v>
      </c>
      <c r="N24" s="63">
        <v>2051.9629</v>
      </c>
      <c r="O24" s="65">
        <v>13654.4025</v>
      </c>
      <c r="P24" s="66">
        <v>0.170508279289409</v>
      </c>
      <c r="Q24" s="65">
        <v>2328.188675</v>
      </c>
      <c r="R24" s="81">
        <v>10786.55</v>
      </c>
      <c r="S24" s="81">
        <v>2472.13</v>
      </c>
      <c r="T24" s="85">
        <f t="shared" si="0"/>
        <v>0.987460820786556</v>
      </c>
      <c r="U24" s="85">
        <f t="shared" si="1"/>
        <v>0.789968656629245</v>
      </c>
      <c r="V24" s="85">
        <f t="shared" si="2"/>
        <v>1.06182545536177</v>
      </c>
      <c r="W24" s="17">
        <v>3</v>
      </c>
      <c r="X24" s="6"/>
    </row>
    <row r="25" s="30" customFormat="1" spans="1:24">
      <c r="A25" s="14">
        <v>22</v>
      </c>
      <c r="B25" s="14">
        <v>724</v>
      </c>
      <c r="C25" s="15" t="s">
        <v>91</v>
      </c>
      <c r="D25" s="15" t="s">
        <v>40</v>
      </c>
      <c r="E25" s="15" t="s">
        <v>38</v>
      </c>
      <c r="F25" s="15"/>
      <c r="G25" s="15" t="s">
        <v>42</v>
      </c>
      <c r="H25" s="15">
        <v>4</v>
      </c>
      <c r="I25" s="55">
        <v>8</v>
      </c>
      <c r="J25" s="56">
        <v>12</v>
      </c>
      <c r="K25" s="56">
        <v>8</v>
      </c>
      <c r="L25" s="57">
        <v>14584.9225</v>
      </c>
      <c r="M25" s="58">
        <v>0.205671819990816</v>
      </c>
      <c r="N25" s="57">
        <v>2999.707555</v>
      </c>
      <c r="O25" s="59">
        <v>18231.153125</v>
      </c>
      <c r="P25" s="60">
        <v>0.186686728914741</v>
      </c>
      <c r="Q25" s="59">
        <v>3403.51434125</v>
      </c>
      <c r="R25" s="81">
        <v>14382.67</v>
      </c>
      <c r="S25" s="81">
        <v>4113.14</v>
      </c>
      <c r="T25" s="83">
        <f t="shared" si="0"/>
        <v>0.986132768274908</v>
      </c>
      <c r="U25" s="83">
        <f t="shared" si="1"/>
        <v>0.788906214619927</v>
      </c>
      <c r="V25" s="83">
        <f t="shared" si="2"/>
        <v>1.2084979193857</v>
      </c>
      <c r="W25" s="17">
        <v>0</v>
      </c>
      <c r="X25" s="6"/>
    </row>
    <row r="26" s="30" customFormat="1" spans="1:24">
      <c r="A26" s="14">
        <v>23</v>
      </c>
      <c r="B26" s="14">
        <v>578</v>
      </c>
      <c r="C26" s="15" t="s">
        <v>77</v>
      </c>
      <c r="D26" s="15" t="s">
        <v>62</v>
      </c>
      <c r="E26" s="15" t="s">
        <v>38</v>
      </c>
      <c r="F26" s="15" t="s">
        <v>41</v>
      </c>
      <c r="G26" s="15" t="s">
        <v>42</v>
      </c>
      <c r="H26" s="15">
        <v>4</v>
      </c>
      <c r="I26" s="55">
        <v>8</v>
      </c>
      <c r="J26" s="56">
        <v>12</v>
      </c>
      <c r="K26" s="56">
        <v>8</v>
      </c>
      <c r="L26" s="57">
        <v>12530.8496</v>
      </c>
      <c r="M26" s="58">
        <v>0.226536962425916</v>
      </c>
      <c r="N26" s="57">
        <v>2838.700605</v>
      </c>
      <c r="O26" s="59">
        <v>15663.562</v>
      </c>
      <c r="P26" s="60">
        <v>0.205625858201985</v>
      </c>
      <c r="Q26" s="59">
        <v>3220.83337875</v>
      </c>
      <c r="R26" s="81">
        <v>12129.62</v>
      </c>
      <c r="S26" s="81">
        <v>3579.51</v>
      </c>
      <c r="T26" s="83">
        <f t="shared" si="0"/>
        <v>0.967980654719533</v>
      </c>
      <c r="U26" s="83">
        <f t="shared" si="1"/>
        <v>0.774384523775627</v>
      </c>
      <c r="V26" s="83">
        <f t="shared" si="2"/>
        <v>1.11136143322919</v>
      </c>
      <c r="W26" s="17">
        <v>0</v>
      </c>
      <c r="X26" s="6"/>
    </row>
    <row r="27" s="30" customFormat="1" spans="1:24">
      <c r="A27" s="14">
        <v>24</v>
      </c>
      <c r="B27" s="14">
        <v>399</v>
      </c>
      <c r="C27" s="15" t="s">
        <v>60</v>
      </c>
      <c r="D27" s="15" t="s">
        <v>40</v>
      </c>
      <c r="E27" s="15" t="s">
        <v>38</v>
      </c>
      <c r="F27" s="15"/>
      <c r="G27" s="15"/>
      <c r="H27" s="15">
        <v>3</v>
      </c>
      <c r="I27" s="55">
        <v>6</v>
      </c>
      <c r="J27" s="56">
        <v>9</v>
      </c>
      <c r="K27" s="56">
        <v>8</v>
      </c>
      <c r="L27" s="57">
        <v>14387.8659</v>
      </c>
      <c r="M27" s="58">
        <v>0.156755647131796</v>
      </c>
      <c r="N27" s="57">
        <v>2255.37923</v>
      </c>
      <c r="O27" s="59">
        <v>17984.832375</v>
      </c>
      <c r="P27" s="60">
        <v>0.142285895088861</v>
      </c>
      <c r="Q27" s="59">
        <v>2558.9879725</v>
      </c>
      <c r="R27" s="81">
        <v>13697.45</v>
      </c>
      <c r="S27" s="81">
        <v>2351.86</v>
      </c>
      <c r="T27" s="83">
        <f t="shared" si="0"/>
        <v>0.952014016199581</v>
      </c>
      <c r="U27" s="83">
        <f t="shared" si="1"/>
        <v>0.761611212959665</v>
      </c>
      <c r="V27" s="83">
        <f t="shared" si="2"/>
        <v>0.919058637740432</v>
      </c>
      <c r="W27" s="17">
        <v>0</v>
      </c>
      <c r="X27" s="6"/>
    </row>
    <row r="28" s="30" customFormat="1" spans="1:24">
      <c r="A28" s="14">
        <v>25</v>
      </c>
      <c r="B28" s="14">
        <v>707</v>
      </c>
      <c r="C28" s="15" t="s">
        <v>53</v>
      </c>
      <c r="D28" s="15" t="s">
        <v>40</v>
      </c>
      <c r="E28" s="15" t="s">
        <v>45</v>
      </c>
      <c r="F28" s="15" t="s">
        <v>41</v>
      </c>
      <c r="G28" s="15" t="s">
        <v>42</v>
      </c>
      <c r="H28" s="15">
        <v>5</v>
      </c>
      <c r="I28" s="55">
        <v>6</v>
      </c>
      <c r="J28" s="56">
        <v>15</v>
      </c>
      <c r="K28" s="56">
        <v>10</v>
      </c>
      <c r="L28" s="57">
        <v>17633.784</v>
      </c>
      <c r="M28" s="58">
        <v>0.202469407587163</v>
      </c>
      <c r="N28" s="57">
        <v>3570.3018</v>
      </c>
      <c r="O28" s="59">
        <v>22042.23</v>
      </c>
      <c r="P28" s="60">
        <v>0.183779923809887</v>
      </c>
      <c r="Q28" s="59">
        <v>4050.91935</v>
      </c>
      <c r="R28" s="81">
        <v>16332.63</v>
      </c>
      <c r="S28" s="81">
        <v>3987.28</v>
      </c>
      <c r="T28" s="83">
        <f t="shared" si="0"/>
        <v>0.926212434041383</v>
      </c>
      <c r="U28" s="83">
        <f t="shared" si="1"/>
        <v>0.740969947233107</v>
      </c>
      <c r="V28" s="83">
        <f t="shared" si="2"/>
        <v>0.984290146383685</v>
      </c>
      <c r="W28" s="17">
        <v>2</v>
      </c>
      <c r="X28" s="6"/>
    </row>
    <row r="29" s="30" customFormat="1" spans="1:24">
      <c r="A29" s="14">
        <v>26</v>
      </c>
      <c r="B29" s="14">
        <v>341</v>
      </c>
      <c r="C29" s="15" t="s">
        <v>80</v>
      </c>
      <c r="D29" s="15" t="s">
        <v>55</v>
      </c>
      <c r="E29" s="15" t="s">
        <v>45</v>
      </c>
      <c r="F29" s="15" t="s">
        <v>41</v>
      </c>
      <c r="G29" s="15" t="s">
        <v>42</v>
      </c>
      <c r="H29" s="15">
        <v>9</v>
      </c>
      <c r="I29" s="55">
        <v>10</v>
      </c>
      <c r="J29" s="56">
        <v>27</v>
      </c>
      <c r="K29" s="56">
        <v>10</v>
      </c>
      <c r="L29" s="57">
        <v>29500.083</v>
      </c>
      <c r="M29" s="58">
        <v>0.202325492609631</v>
      </c>
      <c r="N29" s="57">
        <v>5968.618825</v>
      </c>
      <c r="O29" s="59">
        <v>36875.10375</v>
      </c>
      <c r="P29" s="60">
        <v>0.183649293291819</v>
      </c>
      <c r="Q29" s="59">
        <v>6772.08674375</v>
      </c>
      <c r="R29" s="81">
        <v>27089.48</v>
      </c>
      <c r="S29" s="81">
        <v>6583.48</v>
      </c>
      <c r="T29" s="83">
        <f t="shared" si="0"/>
        <v>0.918284873978151</v>
      </c>
      <c r="U29" s="83">
        <f t="shared" si="1"/>
        <v>0.734627899182521</v>
      </c>
      <c r="V29" s="83">
        <f t="shared" si="2"/>
        <v>0.972149390448363</v>
      </c>
      <c r="W29" s="17">
        <v>2</v>
      </c>
      <c r="X29" s="6"/>
    </row>
    <row r="30" s="30" customFormat="1" spans="1:24">
      <c r="A30" s="14">
        <v>27</v>
      </c>
      <c r="B30" s="14">
        <v>515</v>
      </c>
      <c r="C30" s="15" t="s">
        <v>93</v>
      </c>
      <c r="D30" s="15" t="s">
        <v>62</v>
      </c>
      <c r="E30" s="15" t="s">
        <v>38</v>
      </c>
      <c r="F30" s="15" t="s">
        <v>41</v>
      </c>
      <c r="G30" s="15"/>
      <c r="H30" s="15">
        <v>4</v>
      </c>
      <c r="I30" s="55">
        <v>6</v>
      </c>
      <c r="J30" s="56">
        <v>12</v>
      </c>
      <c r="K30" s="56">
        <v>8</v>
      </c>
      <c r="L30" s="57">
        <v>11213.5694</v>
      </c>
      <c r="M30" s="58">
        <v>0.22016813754236</v>
      </c>
      <c r="N30" s="57">
        <v>2468.87069</v>
      </c>
      <c r="O30" s="59">
        <v>14016.96175</v>
      </c>
      <c r="P30" s="60">
        <v>0.199844924846142</v>
      </c>
      <c r="Q30" s="59">
        <v>2801.2186675</v>
      </c>
      <c r="R30" s="81">
        <v>10084.24</v>
      </c>
      <c r="S30" s="81">
        <v>3183.97</v>
      </c>
      <c r="T30" s="83">
        <f t="shared" si="0"/>
        <v>0.899289034586971</v>
      </c>
      <c r="U30" s="83">
        <f t="shared" si="1"/>
        <v>0.719431227669577</v>
      </c>
      <c r="V30" s="83">
        <f t="shared" si="2"/>
        <v>1.13663743460684</v>
      </c>
      <c r="W30" s="17">
        <v>0</v>
      </c>
      <c r="X30" s="6"/>
    </row>
    <row r="31" s="30" customFormat="1" spans="1:24">
      <c r="A31" s="14">
        <v>28</v>
      </c>
      <c r="B31" s="14">
        <v>712</v>
      </c>
      <c r="C31" s="15" t="s">
        <v>67</v>
      </c>
      <c r="D31" s="15" t="s">
        <v>40</v>
      </c>
      <c r="E31" s="15" t="s">
        <v>45</v>
      </c>
      <c r="F31" s="15" t="s">
        <v>41</v>
      </c>
      <c r="G31" s="15" t="s">
        <v>42</v>
      </c>
      <c r="H31" s="15">
        <v>5</v>
      </c>
      <c r="I31" s="55">
        <v>10</v>
      </c>
      <c r="J31" s="56">
        <v>15</v>
      </c>
      <c r="K31" s="56">
        <v>10</v>
      </c>
      <c r="L31" s="57">
        <v>19434.488</v>
      </c>
      <c r="M31" s="58">
        <v>0.218042506702518</v>
      </c>
      <c r="N31" s="57">
        <v>4237.54448</v>
      </c>
      <c r="O31" s="59">
        <v>24293.11</v>
      </c>
      <c r="P31" s="60">
        <v>0.197915506083824</v>
      </c>
      <c r="Q31" s="59">
        <v>4807.98316</v>
      </c>
      <c r="R31" s="81">
        <v>17430.55</v>
      </c>
      <c r="S31" s="81">
        <v>4969.73</v>
      </c>
      <c r="T31" s="83">
        <f t="shared" si="0"/>
        <v>0.896887533131822</v>
      </c>
      <c r="U31" s="83">
        <f t="shared" si="1"/>
        <v>0.717510026505458</v>
      </c>
      <c r="V31" s="83">
        <f t="shared" si="2"/>
        <v>1.0336413075124</v>
      </c>
      <c r="W31" s="17">
        <v>4</v>
      </c>
      <c r="X31" s="6"/>
    </row>
    <row r="32" s="30" customFormat="1" spans="1:24">
      <c r="A32" s="14">
        <v>29</v>
      </c>
      <c r="B32" s="14">
        <v>54</v>
      </c>
      <c r="C32" s="15" t="s">
        <v>47</v>
      </c>
      <c r="D32" s="15" t="s">
        <v>48</v>
      </c>
      <c r="E32" s="15" t="s">
        <v>38</v>
      </c>
      <c r="F32" s="15" t="s">
        <v>41</v>
      </c>
      <c r="G32" s="15"/>
      <c r="H32" s="15">
        <v>4</v>
      </c>
      <c r="I32" s="67">
        <v>6</v>
      </c>
      <c r="J32" s="68">
        <v>12</v>
      </c>
      <c r="K32" s="68">
        <v>8</v>
      </c>
      <c r="L32" s="69">
        <v>11854.1742</v>
      </c>
      <c r="M32" s="70">
        <v>0.220358386499837</v>
      </c>
      <c r="N32" s="69">
        <v>2612.1667</v>
      </c>
      <c r="O32" s="69">
        <v>14817.71775</v>
      </c>
      <c r="P32" s="71">
        <v>0.200017612361391</v>
      </c>
      <c r="Q32" s="69">
        <v>2963.804525</v>
      </c>
      <c r="R32" s="81">
        <v>10596.61</v>
      </c>
      <c r="S32" s="81">
        <v>2253.27</v>
      </c>
      <c r="T32" s="86">
        <f t="shared" si="0"/>
        <v>0.893913808015408</v>
      </c>
      <c r="U32" s="86">
        <f t="shared" si="1"/>
        <v>0.715131046412326</v>
      </c>
      <c r="V32" s="86">
        <f t="shared" si="2"/>
        <v>0.760262689726476</v>
      </c>
      <c r="W32" s="17">
        <v>2</v>
      </c>
      <c r="X32" s="18"/>
    </row>
    <row r="33" s="30" customFormat="1" spans="1:24">
      <c r="A33" s="14">
        <v>30</v>
      </c>
      <c r="B33" s="14">
        <v>539</v>
      </c>
      <c r="C33" s="15" t="s">
        <v>97</v>
      </c>
      <c r="D33" s="15" t="s">
        <v>55</v>
      </c>
      <c r="E33" s="15" t="s">
        <v>66</v>
      </c>
      <c r="F33" s="15"/>
      <c r="G33" s="15"/>
      <c r="H33" s="15">
        <v>2</v>
      </c>
      <c r="I33" s="55">
        <v>4</v>
      </c>
      <c r="J33" s="56">
        <v>6</v>
      </c>
      <c r="K33" s="56">
        <v>3</v>
      </c>
      <c r="L33" s="57">
        <v>9908.5784</v>
      </c>
      <c r="M33" s="58">
        <v>0.205571951673713</v>
      </c>
      <c r="N33" s="57">
        <v>2036.9258</v>
      </c>
      <c r="O33" s="59">
        <v>12385.723</v>
      </c>
      <c r="P33" s="60">
        <v>0.186596079211524</v>
      </c>
      <c r="Q33" s="59">
        <v>2311.12735</v>
      </c>
      <c r="R33" s="81">
        <v>8790.45</v>
      </c>
      <c r="S33" s="81">
        <v>2134.09</v>
      </c>
      <c r="T33" s="83">
        <f t="shared" si="0"/>
        <v>0.887155517687583</v>
      </c>
      <c r="U33" s="83">
        <f t="shared" si="1"/>
        <v>0.709724414150066</v>
      </c>
      <c r="V33" s="83">
        <f t="shared" si="2"/>
        <v>0.923397838721436</v>
      </c>
      <c r="W33" s="17">
        <v>0</v>
      </c>
      <c r="X33" s="6"/>
    </row>
    <row r="34" s="30" customFormat="1" spans="1:24">
      <c r="A34" s="14">
        <v>31</v>
      </c>
      <c r="B34" s="14">
        <v>329</v>
      </c>
      <c r="C34" s="15" t="s">
        <v>69</v>
      </c>
      <c r="D34" s="15" t="s">
        <v>48</v>
      </c>
      <c r="E34" s="15" t="s">
        <v>38</v>
      </c>
      <c r="F34" s="15" t="s">
        <v>41</v>
      </c>
      <c r="G34" s="15" t="s">
        <v>42</v>
      </c>
      <c r="H34" s="15">
        <v>5</v>
      </c>
      <c r="I34" s="55">
        <v>8</v>
      </c>
      <c r="J34" s="56">
        <v>15</v>
      </c>
      <c r="K34" s="56">
        <v>8</v>
      </c>
      <c r="L34" s="57">
        <v>13696.0054</v>
      </c>
      <c r="M34" s="58">
        <v>0.206354055613909</v>
      </c>
      <c r="N34" s="57">
        <v>2826.22626</v>
      </c>
      <c r="O34" s="59">
        <v>17120.00675</v>
      </c>
      <c r="P34" s="60">
        <v>0.187305988941856</v>
      </c>
      <c r="Q34" s="59">
        <v>3206.679795</v>
      </c>
      <c r="R34" s="81">
        <v>12115.86</v>
      </c>
      <c r="S34" s="81">
        <v>3384.25</v>
      </c>
      <c r="T34" s="83">
        <f t="shared" si="0"/>
        <v>0.884627279717632</v>
      </c>
      <c r="U34" s="83">
        <f t="shared" si="1"/>
        <v>0.707701823774106</v>
      </c>
      <c r="V34" s="83">
        <f t="shared" si="2"/>
        <v>1.05537509709478</v>
      </c>
      <c r="W34" s="17">
        <v>2</v>
      </c>
      <c r="X34" s="6"/>
    </row>
    <row r="35" s="30" customFormat="1" spans="1:24">
      <c r="A35" s="14">
        <v>32</v>
      </c>
      <c r="B35" s="14">
        <v>379</v>
      </c>
      <c r="C35" s="15" t="s">
        <v>73</v>
      </c>
      <c r="D35" s="15" t="s">
        <v>37</v>
      </c>
      <c r="E35" s="15" t="s">
        <v>38</v>
      </c>
      <c r="F35" s="15"/>
      <c r="G35" s="15" t="s">
        <v>42</v>
      </c>
      <c r="H35" s="15">
        <v>4</v>
      </c>
      <c r="I35" s="55">
        <v>8</v>
      </c>
      <c r="J35" s="56">
        <v>12</v>
      </c>
      <c r="K35" s="56">
        <v>8</v>
      </c>
      <c r="L35" s="57">
        <v>12417.74</v>
      </c>
      <c r="M35" s="58">
        <v>0.157217029829905</v>
      </c>
      <c r="N35" s="57">
        <v>1952.2802</v>
      </c>
      <c r="O35" s="59">
        <v>15522.175</v>
      </c>
      <c r="P35" s="60">
        <v>0.142704688614836</v>
      </c>
      <c r="Q35" s="59">
        <v>2215.08715</v>
      </c>
      <c r="R35" s="81">
        <v>10920.49</v>
      </c>
      <c r="S35" s="81">
        <v>2181.39</v>
      </c>
      <c r="T35" s="83">
        <f t="shared" si="0"/>
        <v>0.879426530109344</v>
      </c>
      <c r="U35" s="83">
        <f t="shared" si="1"/>
        <v>0.703541224087475</v>
      </c>
      <c r="V35" s="83">
        <f t="shared" si="2"/>
        <v>0.984787438273027</v>
      </c>
      <c r="W35" s="17">
        <v>0</v>
      </c>
      <c r="X35" s="6"/>
    </row>
    <row r="36" s="30" customFormat="1" spans="1:24">
      <c r="A36" s="14">
        <v>33</v>
      </c>
      <c r="B36" s="14">
        <v>709</v>
      </c>
      <c r="C36" s="15" t="s">
        <v>101</v>
      </c>
      <c r="D36" s="15" t="s">
        <v>37</v>
      </c>
      <c r="E36" s="15" t="s">
        <v>38</v>
      </c>
      <c r="F36" s="15"/>
      <c r="G36" s="15"/>
      <c r="H36" s="15">
        <v>4</v>
      </c>
      <c r="I36" s="55">
        <v>5</v>
      </c>
      <c r="J36" s="56">
        <v>12</v>
      </c>
      <c r="K36" s="56">
        <v>8</v>
      </c>
      <c r="L36" s="57">
        <v>12563.4466666667</v>
      </c>
      <c r="M36" s="58">
        <v>0.204044466919994</v>
      </c>
      <c r="N36" s="57">
        <v>2563.50177777778</v>
      </c>
      <c r="O36" s="59">
        <v>15704.3083333334</v>
      </c>
      <c r="P36" s="60">
        <v>0.185209593050456</v>
      </c>
      <c r="Q36" s="59">
        <v>2908.58855555556</v>
      </c>
      <c r="R36" s="81">
        <v>10802.64</v>
      </c>
      <c r="S36" s="81">
        <v>1394.36</v>
      </c>
      <c r="T36" s="83">
        <f t="shared" si="0"/>
        <v>0.859846846698648</v>
      </c>
      <c r="U36" s="83">
        <f t="shared" si="1"/>
        <v>0.687877477358917</v>
      </c>
      <c r="V36" s="83">
        <f t="shared" si="2"/>
        <v>0.47939403369263</v>
      </c>
      <c r="W36" s="17">
        <v>0</v>
      </c>
      <c r="X36" s="6"/>
    </row>
    <row r="37" s="30" customFormat="1" spans="1:24">
      <c r="A37" s="14">
        <v>34</v>
      </c>
      <c r="B37" s="14">
        <v>746</v>
      </c>
      <c r="C37" s="15" t="s">
        <v>96</v>
      </c>
      <c r="D37" s="15" t="s">
        <v>55</v>
      </c>
      <c r="E37" s="15" t="s">
        <v>38</v>
      </c>
      <c r="F37" s="15" t="s">
        <v>41</v>
      </c>
      <c r="G37" s="15" t="s">
        <v>42</v>
      </c>
      <c r="H37" s="15">
        <v>4</v>
      </c>
      <c r="I37" s="55">
        <v>5</v>
      </c>
      <c r="J37" s="56">
        <v>12</v>
      </c>
      <c r="K37" s="56">
        <v>8</v>
      </c>
      <c r="L37" s="57">
        <v>13061.1118</v>
      </c>
      <c r="M37" s="58">
        <v>0.206511538320957</v>
      </c>
      <c r="N37" s="57">
        <v>2697.27029</v>
      </c>
      <c r="O37" s="59">
        <v>16326.38975</v>
      </c>
      <c r="P37" s="60">
        <v>0.187448934783638</v>
      </c>
      <c r="Q37" s="59">
        <v>3060.3643675</v>
      </c>
      <c r="R37" s="81">
        <v>11147.46</v>
      </c>
      <c r="S37" s="81">
        <v>2859.07</v>
      </c>
      <c r="T37" s="83">
        <f t="shared" si="0"/>
        <v>0.853484769956567</v>
      </c>
      <c r="U37" s="83">
        <f t="shared" si="1"/>
        <v>0.682787815965253</v>
      </c>
      <c r="V37" s="83">
        <f t="shared" si="2"/>
        <v>0.934225359033168</v>
      </c>
      <c r="W37" s="17">
        <v>0</v>
      </c>
      <c r="X37" s="6"/>
    </row>
    <row r="38" s="30" customFormat="1" spans="1:24">
      <c r="A38" s="14">
        <v>35</v>
      </c>
      <c r="B38" s="14">
        <v>355</v>
      </c>
      <c r="C38" s="15" t="s">
        <v>72</v>
      </c>
      <c r="D38" s="15" t="s">
        <v>62</v>
      </c>
      <c r="E38" s="15" t="s">
        <v>38</v>
      </c>
      <c r="F38" s="15"/>
      <c r="G38" s="15"/>
      <c r="H38" s="15">
        <v>5</v>
      </c>
      <c r="I38" s="55">
        <v>8</v>
      </c>
      <c r="J38" s="56">
        <v>15</v>
      </c>
      <c r="K38" s="56">
        <v>8</v>
      </c>
      <c r="L38" s="57">
        <v>12601.7766</v>
      </c>
      <c r="M38" s="58">
        <v>0.207809436964626</v>
      </c>
      <c r="N38" s="57">
        <v>2618.7681</v>
      </c>
      <c r="O38" s="59">
        <v>15752.22075</v>
      </c>
      <c r="P38" s="60">
        <v>0.188627027398661</v>
      </c>
      <c r="Q38" s="59">
        <v>2971.294575</v>
      </c>
      <c r="R38" s="81">
        <v>10690.67</v>
      </c>
      <c r="S38" s="81">
        <v>2389.2</v>
      </c>
      <c r="T38" s="83">
        <f t="shared" si="0"/>
        <v>0.84834625619375</v>
      </c>
      <c r="U38" s="83">
        <f t="shared" si="1"/>
        <v>0.678677004955</v>
      </c>
      <c r="V38" s="83">
        <f t="shared" si="2"/>
        <v>0.804093952885839</v>
      </c>
      <c r="W38" s="17">
        <v>0</v>
      </c>
      <c r="X38" s="6"/>
    </row>
    <row r="39" s="30" customFormat="1" spans="1:24">
      <c r="A39" s="14">
        <v>36</v>
      </c>
      <c r="B39" s="14">
        <v>585</v>
      </c>
      <c r="C39" s="15" t="s">
        <v>82</v>
      </c>
      <c r="D39" s="15" t="s">
        <v>37</v>
      </c>
      <c r="E39" s="15" t="s">
        <v>45</v>
      </c>
      <c r="F39" s="15"/>
      <c r="G39" s="15" t="s">
        <v>42</v>
      </c>
      <c r="H39" s="15">
        <v>4</v>
      </c>
      <c r="I39" s="55">
        <v>6</v>
      </c>
      <c r="J39" s="56">
        <v>12</v>
      </c>
      <c r="K39" s="56">
        <v>10</v>
      </c>
      <c r="L39" s="57">
        <v>17997.219</v>
      </c>
      <c r="M39" s="58">
        <v>0.219227845702161</v>
      </c>
      <c r="N39" s="57">
        <v>3945.49155</v>
      </c>
      <c r="O39" s="59">
        <v>22496.52375</v>
      </c>
      <c r="P39" s="60">
        <v>0.198991429175808</v>
      </c>
      <c r="Q39" s="59">
        <v>4476.6154125</v>
      </c>
      <c r="R39" s="81">
        <v>15186.01</v>
      </c>
      <c r="S39" s="81">
        <v>2687.67</v>
      </c>
      <c r="T39" s="83">
        <f t="shared" si="0"/>
        <v>0.843797588949715</v>
      </c>
      <c r="U39" s="83">
        <f t="shared" si="1"/>
        <v>0.675038071159772</v>
      </c>
      <c r="V39" s="83">
        <f t="shared" si="2"/>
        <v>0.600379919279027</v>
      </c>
      <c r="W39" s="17">
        <v>0</v>
      </c>
      <c r="X39" s="6"/>
    </row>
    <row r="40" s="30" customFormat="1" spans="1:24">
      <c r="A40" s="14">
        <v>37</v>
      </c>
      <c r="B40" s="14">
        <v>726</v>
      </c>
      <c r="C40" s="15" t="s">
        <v>78</v>
      </c>
      <c r="D40" s="15" t="s">
        <v>37</v>
      </c>
      <c r="E40" s="15" t="s">
        <v>45</v>
      </c>
      <c r="F40" s="15"/>
      <c r="G40" s="15"/>
      <c r="H40" s="15">
        <v>4</v>
      </c>
      <c r="I40" s="55">
        <v>6</v>
      </c>
      <c r="J40" s="56">
        <v>12</v>
      </c>
      <c r="K40" s="56">
        <v>10</v>
      </c>
      <c r="L40" s="57">
        <v>12852.5652</v>
      </c>
      <c r="M40" s="58">
        <v>0.205821014625158</v>
      </c>
      <c r="N40" s="57">
        <v>2645.32801</v>
      </c>
      <c r="O40" s="59">
        <v>16065.7065</v>
      </c>
      <c r="P40" s="60">
        <v>0.186822151736682</v>
      </c>
      <c r="Q40" s="59">
        <v>3001.4298575</v>
      </c>
      <c r="R40" s="81">
        <v>10818.5</v>
      </c>
      <c r="S40" s="81">
        <v>2801.41</v>
      </c>
      <c r="T40" s="83">
        <f t="shared" si="0"/>
        <v>0.841738581493444</v>
      </c>
      <c r="U40" s="83">
        <f t="shared" si="1"/>
        <v>0.673390865194755</v>
      </c>
      <c r="V40" s="83">
        <f t="shared" si="2"/>
        <v>0.933358476793923</v>
      </c>
      <c r="W40" s="17">
        <v>0</v>
      </c>
      <c r="X40" s="6"/>
    </row>
    <row r="41" s="30" customFormat="1" spans="1:24">
      <c r="A41" s="14">
        <v>38</v>
      </c>
      <c r="B41" s="14">
        <v>571</v>
      </c>
      <c r="C41" s="15" t="s">
        <v>57</v>
      </c>
      <c r="D41" s="15" t="s">
        <v>40</v>
      </c>
      <c r="E41" s="15" t="s">
        <v>45</v>
      </c>
      <c r="F41" s="15"/>
      <c r="G41" s="15" t="s">
        <v>42</v>
      </c>
      <c r="H41" s="15">
        <v>5</v>
      </c>
      <c r="I41" s="55">
        <v>10</v>
      </c>
      <c r="J41" s="56">
        <v>15</v>
      </c>
      <c r="K41" s="56">
        <v>10</v>
      </c>
      <c r="L41" s="57">
        <v>23777.4544</v>
      </c>
      <c r="M41" s="58">
        <v>0.196803674660817</v>
      </c>
      <c r="N41" s="57">
        <v>4679.4904</v>
      </c>
      <c r="O41" s="59">
        <v>29721.818</v>
      </c>
      <c r="P41" s="60">
        <v>0.178637181615203</v>
      </c>
      <c r="Q41" s="59">
        <v>5309.4218</v>
      </c>
      <c r="R41" s="81">
        <v>19936.73</v>
      </c>
      <c r="S41" s="81">
        <v>4304.16</v>
      </c>
      <c r="T41" s="83">
        <f t="shared" si="0"/>
        <v>0.838472010695981</v>
      </c>
      <c r="U41" s="83">
        <f t="shared" si="1"/>
        <v>0.670777608556785</v>
      </c>
      <c r="V41" s="83">
        <f t="shared" si="2"/>
        <v>0.810664543547849</v>
      </c>
      <c r="W41" s="17">
        <v>0</v>
      </c>
      <c r="X41" s="6"/>
    </row>
    <row r="42" s="30" customFormat="1" spans="1:24">
      <c r="A42" s="14">
        <v>39</v>
      </c>
      <c r="B42" s="14">
        <v>727</v>
      </c>
      <c r="C42" s="15" t="s">
        <v>110</v>
      </c>
      <c r="D42" s="15" t="s">
        <v>37</v>
      </c>
      <c r="E42" s="15" t="s">
        <v>66</v>
      </c>
      <c r="F42" s="15"/>
      <c r="G42" s="15"/>
      <c r="H42" s="15">
        <v>3</v>
      </c>
      <c r="I42" s="55">
        <v>4</v>
      </c>
      <c r="J42" s="56">
        <v>9</v>
      </c>
      <c r="K42" s="56">
        <v>3</v>
      </c>
      <c r="L42" s="57">
        <v>10282.536</v>
      </c>
      <c r="M42" s="58">
        <v>0.210144690959506</v>
      </c>
      <c r="N42" s="57">
        <v>2160.82035</v>
      </c>
      <c r="O42" s="59">
        <v>12853.17</v>
      </c>
      <c r="P42" s="60">
        <v>0.190746719486321</v>
      </c>
      <c r="Q42" s="59">
        <v>2451.7000125</v>
      </c>
      <c r="R42" s="81">
        <v>8498.87</v>
      </c>
      <c r="S42" s="81">
        <v>2008.58</v>
      </c>
      <c r="T42" s="83">
        <f t="shared" si="0"/>
        <v>0.826534426915695</v>
      </c>
      <c r="U42" s="83">
        <f t="shared" si="1"/>
        <v>0.661227541532556</v>
      </c>
      <c r="V42" s="83">
        <f t="shared" si="2"/>
        <v>0.819260101056103</v>
      </c>
      <c r="W42" s="17">
        <v>2</v>
      </c>
      <c r="X42" s="6"/>
    </row>
    <row r="43" s="30" customFormat="1" spans="1:24">
      <c r="A43" s="14">
        <v>40</v>
      </c>
      <c r="B43" s="14">
        <v>754</v>
      </c>
      <c r="C43" s="15" t="s">
        <v>83</v>
      </c>
      <c r="D43" s="15" t="s">
        <v>48</v>
      </c>
      <c r="E43" s="15" t="s">
        <v>66</v>
      </c>
      <c r="F43" s="15"/>
      <c r="G43" s="15"/>
      <c r="H43" s="15">
        <v>3</v>
      </c>
      <c r="I43" s="55">
        <v>4</v>
      </c>
      <c r="J43" s="56">
        <v>9</v>
      </c>
      <c r="K43" s="56">
        <v>3</v>
      </c>
      <c r="L43" s="57">
        <v>7790.758</v>
      </c>
      <c r="M43" s="58">
        <v>0.221519138445835</v>
      </c>
      <c r="N43" s="57">
        <v>1725.802</v>
      </c>
      <c r="O43" s="59">
        <v>9738.4475</v>
      </c>
      <c r="P43" s="60">
        <v>0.201071217973912</v>
      </c>
      <c r="Q43" s="59">
        <v>1958.1215</v>
      </c>
      <c r="R43" s="81">
        <v>6432.78</v>
      </c>
      <c r="S43" s="81">
        <v>1891.35</v>
      </c>
      <c r="T43" s="83">
        <f t="shared" si="0"/>
        <v>0.825693725822314</v>
      </c>
      <c r="U43" s="83">
        <f t="shared" si="1"/>
        <v>0.660554980657851</v>
      </c>
      <c r="V43" s="83">
        <f t="shared" si="2"/>
        <v>0.965900226313842</v>
      </c>
      <c r="W43" s="17">
        <v>0</v>
      </c>
      <c r="X43" s="6"/>
    </row>
    <row r="44" s="30" customFormat="1" spans="1:24">
      <c r="A44" s="14">
        <v>41</v>
      </c>
      <c r="B44" s="14">
        <v>337</v>
      </c>
      <c r="C44" s="15" t="s">
        <v>61</v>
      </c>
      <c r="D44" s="15" t="s">
        <v>62</v>
      </c>
      <c r="E44" s="15" t="s">
        <v>45</v>
      </c>
      <c r="F44" s="15"/>
      <c r="G44" s="15"/>
      <c r="H44" s="15">
        <v>7</v>
      </c>
      <c r="I44" s="55">
        <v>6</v>
      </c>
      <c r="J44" s="56">
        <v>21</v>
      </c>
      <c r="K44" s="56">
        <v>10</v>
      </c>
      <c r="L44" s="57">
        <v>32317.7673</v>
      </c>
      <c r="M44" s="58">
        <v>0.192339444037027</v>
      </c>
      <c r="N44" s="57">
        <v>6215.981395</v>
      </c>
      <c r="O44" s="59">
        <v>38781.32076</v>
      </c>
      <c r="P44" s="60">
        <v>0.174585033818224</v>
      </c>
      <c r="Q44" s="59">
        <v>6770.6381964</v>
      </c>
      <c r="R44" s="81">
        <v>25158.08</v>
      </c>
      <c r="S44" s="81">
        <v>5750.15</v>
      </c>
      <c r="T44" s="83">
        <f t="shared" si="0"/>
        <v>0.778459717419898</v>
      </c>
      <c r="U44" s="83">
        <f t="shared" si="1"/>
        <v>0.648716431183248</v>
      </c>
      <c r="V44" s="83">
        <f t="shared" si="2"/>
        <v>0.849277399441813</v>
      </c>
      <c r="W44" s="17">
        <v>2</v>
      </c>
      <c r="X44" s="6"/>
    </row>
    <row r="45" s="30" customFormat="1" spans="1:24">
      <c r="A45" s="14">
        <v>42</v>
      </c>
      <c r="B45" s="14">
        <v>359</v>
      </c>
      <c r="C45" s="15" t="s">
        <v>84</v>
      </c>
      <c r="D45" s="15" t="s">
        <v>37</v>
      </c>
      <c r="E45" s="15" t="s">
        <v>38</v>
      </c>
      <c r="F45" s="15"/>
      <c r="G45" s="15"/>
      <c r="H45" s="15">
        <v>4</v>
      </c>
      <c r="I45" s="55">
        <v>6</v>
      </c>
      <c r="J45" s="56">
        <v>12</v>
      </c>
      <c r="K45" s="56">
        <v>8</v>
      </c>
      <c r="L45" s="57">
        <v>15289.1166</v>
      </c>
      <c r="M45" s="58">
        <v>0.218133749140222</v>
      </c>
      <c r="N45" s="57">
        <v>3335.072325</v>
      </c>
      <c r="O45" s="59">
        <v>19111.39575</v>
      </c>
      <c r="P45" s="60">
        <v>0.197998326142663</v>
      </c>
      <c r="Q45" s="59">
        <v>3784.02436875</v>
      </c>
      <c r="R45" s="81">
        <v>12162.65</v>
      </c>
      <c r="S45" s="81">
        <v>3568.03</v>
      </c>
      <c r="T45" s="83">
        <f t="shared" si="0"/>
        <v>0.795510317450257</v>
      </c>
      <c r="U45" s="83">
        <f t="shared" si="1"/>
        <v>0.636408253960206</v>
      </c>
      <c r="V45" s="83">
        <f t="shared" si="2"/>
        <v>0.942919403338475</v>
      </c>
      <c r="W45" s="17">
        <v>0</v>
      </c>
      <c r="X45" s="6"/>
    </row>
    <row r="46" s="30" customFormat="1" spans="1:24">
      <c r="A46" s="14">
        <v>43</v>
      </c>
      <c r="B46" s="14">
        <v>367</v>
      </c>
      <c r="C46" s="15" t="s">
        <v>109</v>
      </c>
      <c r="D46" s="15" t="s">
        <v>48</v>
      </c>
      <c r="E46" s="15" t="s">
        <v>38</v>
      </c>
      <c r="F46" s="15" t="s">
        <v>41</v>
      </c>
      <c r="G46" s="15" t="s">
        <v>42</v>
      </c>
      <c r="H46" s="15">
        <v>3</v>
      </c>
      <c r="I46" s="55">
        <v>5</v>
      </c>
      <c r="J46" s="56">
        <v>9</v>
      </c>
      <c r="K46" s="56">
        <v>8</v>
      </c>
      <c r="L46" s="57">
        <v>11460.9529</v>
      </c>
      <c r="M46" s="58">
        <v>0.178872834823359</v>
      </c>
      <c r="N46" s="57">
        <v>2050.053135</v>
      </c>
      <c r="O46" s="59">
        <v>14326.191125</v>
      </c>
      <c r="P46" s="60">
        <v>0.16236149622428</v>
      </c>
      <c r="Q46" s="59">
        <v>2326.02182625</v>
      </c>
      <c r="R46" s="81">
        <v>8898.55</v>
      </c>
      <c r="S46" s="81">
        <v>2249.31</v>
      </c>
      <c r="T46" s="83">
        <f t="shared" si="0"/>
        <v>0.776423223936292</v>
      </c>
      <c r="U46" s="83">
        <f t="shared" si="1"/>
        <v>0.621138579149034</v>
      </c>
      <c r="V46" s="83">
        <f t="shared" si="2"/>
        <v>0.967020160608865</v>
      </c>
      <c r="W46" s="17">
        <v>0</v>
      </c>
      <c r="X46" s="6"/>
    </row>
    <row r="47" s="30" customFormat="1" spans="1:24">
      <c r="A47" s="14">
        <v>44</v>
      </c>
      <c r="B47" s="14">
        <v>587</v>
      </c>
      <c r="C47" s="15" t="s">
        <v>56</v>
      </c>
      <c r="D47" s="15" t="s">
        <v>48</v>
      </c>
      <c r="E47" s="15" t="s">
        <v>38</v>
      </c>
      <c r="F47" s="15"/>
      <c r="G47" s="15" t="s">
        <v>42</v>
      </c>
      <c r="H47" s="15">
        <v>3</v>
      </c>
      <c r="I47" s="55">
        <v>5</v>
      </c>
      <c r="J47" s="56">
        <v>9</v>
      </c>
      <c r="K47" s="56">
        <v>8</v>
      </c>
      <c r="L47" s="57">
        <v>10839.8356</v>
      </c>
      <c r="M47" s="58">
        <v>0.202435172540809</v>
      </c>
      <c r="N47" s="57">
        <v>2194.36399</v>
      </c>
      <c r="O47" s="59">
        <v>13549.7945</v>
      </c>
      <c r="P47" s="60">
        <v>0.183748848921657</v>
      </c>
      <c r="Q47" s="59">
        <v>2489.7591425</v>
      </c>
      <c r="R47" s="81">
        <v>8232.7</v>
      </c>
      <c r="S47" s="81">
        <v>1904.13</v>
      </c>
      <c r="T47" s="83">
        <f t="shared" si="0"/>
        <v>0.759485688140879</v>
      </c>
      <c r="U47" s="83">
        <f t="shared" si="1"/>
        <v>0.607588550512703</v>
      </c>
      <c r="V47" s="83">
        <f t="shared" si="2"/>
        <v>0.764784820947796</v>
      </c>
      <c r="W47" s="17">
        <v>0</v>
      </c>
      <c r="X47" s="6"/>
    </row>
    <row r="48" s="30" customFormat="1" spans="1:24">
      <c r="A48" s="14">
        <v>45</v>
      </c>
      <c r="B48" s="14">
        <v>385</v>
      </c>
      <c r="C48" s="15" t="s">
        <v>102</v>
      </c>
      <c r="D48" s="15" t="s">
        <v>55</v>
      </c>
      <c r="E48" s="15" t="s">
        <v>45</v>
      </c>
      <c r="F48" s="15"/>
      <c r="G48" s="15"/>
      <c r="H48" s="15">
        <v>4</v>
      </c>
      <c r="I48" s="55">
        <v>6</v>
      </c>
      <c r="J48" s="56">
        <v>12</v>
      </c>
      <c r="K48" s="56">
        <v>10</v>
      </c>
      <c r="L48" s="57">
        <v>16482.4126</v>
      </c>
      <c r="M48" s="58">
        <v>0.166555309688098</v>
      </c>
      <c r="N48" s="57">
        <v>2745.233335</v>
      </c>
      <c r="O48" s="59">
        <v>20603.01575</v>
      </c>
      <c r="P48" s="60">
        <v>0.151180973409196</v>
      </c>
      <c r="Q48" s="59">
        <v>3114.78397625</v>
      </c>
      <c r="R48" s="81">
        <v>12388.76</v>
      </c>
      <c r="S48" s="81">
        <v>3477.07</v>
      </c>
      <c r="T48" s="83">
        <f t="shared" si="0"/>
        <v>0.751635109534875</v>
      </c>
      <c r="U48" s="83">
        <f t="shared" si="1"/>
        <v>0.6013080876279</v>
      </c>
      <c r="V48" s="83">
        <f t="shared" si="2"/>
        <v>1.11631176560314</v>
      </c>
      <c r="W48" s="17">
        <v>0</v>
      </c>
      <c r="X48" s="6"/>
    </row>
    <row r="49" s="30" customFormat="1" spans="1:24">
      <c r="A49" s="14">
        <v>46</v>
      </c>
      <c r="B49" s="14">
        <v>365</v>
      </c>
      <c r="C49" s="15" t="s">
        <v>59</v>
      </c>
      <c r="D49" s="15" t="s">
        <v>37</v>
      </c>
      <c r="E49" s="15" t="s">
        <v>45</v>
      </c>
      <c r="F49" s="15" t="s">
        <v>41</v>
      </c>
      <c r="G49" s="15" t="s">
        <v>42</v>
      </c>
      <c r="H49" s="15">
        <v>4</v>
      </c>
      <c r="I49" s="55">
        <v>6</v>
      </c>
      <c r="J49" s="56">
        <v>12</v>
      </c>
      <c r="K49" s="56">
        <v>10</v>
      </c>
      <c r="L49" s="57">
        <v>15586.342</v>
      </c>
      <c r="M49" s="58">
        <v>0.196231469834295</v>
      </c>
      <c r="N49" s="57">
        <v>3058.5308</v>
      </c>
      <c r="O49" s="59">
        <v>19482.9275</v>
      </c>
      <c r="P49" s="60">
        <v>0.178117795695744</v>
      </c>
      <c r="Q49" s="59">
        <v>3470.2561</v>
      </c>
      <c r="R49" s="81">
        <v>11695.36</v>
      </c>
      <c r="S49" s="81">
        <v>3073.87</v>
      </c>
      <c r="T49" s="83">
        <f t="shared" si="0"/>
        <v>0.750359513476607</v>
      </c>
      <c r="U49" s="83">
        <f t="shared" si="1"/>
        <v>0.600287610781285</v>
      </c>
      <c r="V49" s="83">
        <f t="shared" si="2"/>
        <v>0.885776124707338</v>
      </c>
      <c r="W49" s="17">
        <v>0</v>
      </c>
      <c r="X49" s="6"/>
    </row>
    <row r="50" s="30" customFormat="1" spans="1:24">
      <c r="A50" s="14">
        <v>47</v>
      </c>
      <c r="B50" s="14">
        <v>737</v>
      </c>
      <c r="C50" s="15" t="s">
        <v>86</v>
      </c>
      <c r="D50" s="15" t="s">
        <v>40</v>
      </c>
      <c r="E50" s="15" t="s">
        <v>38</v>
      </c>
      <c r="F50" s="15"/>
      <c r="G50" s="15"/>
      <c r="H50" s="15">
        <v>4</v>
      </c>
      <c r="I50" s="55">
        <v>5</v>
      </c>
      <c r="J50" s="56">
        <v>12</v>
      </c>
      <c r="K50" s="56">
        <v>8</v>
      </c>
      <c r="L50" s="57">
        <v>11157.626</v>
      </c>
      <c r="M50" s="58">
        <v>0.216046200150462</v>
      </c>
      <c r="N50" s="57">
        <v>2410.5627</v>
      </c>
      <c r="O50" s="59">
        <v>13947.0325</v>
      </c>
      <c r="P50" s="60">
        <v>0.196103473982727</v>
      </c>
      <c r="Q50" s="59">
        <v>2735.061525</v>
      </c>
      <c r="R50" s="81">
        <v>8155.51</v>
      </c>
      <c r="S50" s="81">
        <v>1466.37</v>
      </c>
      <c r="T50" s="83">
        <f t="shared" si="0"/>
        <v>0.73093595358009</v>
      </c>
      <c r="U50" s="83">
        <f t="shared" si="1"/>
        <v>0.584748762864072</v>
      </c>
      <c r="V50" s="83">
        <f t="shared" si="2"/>
        <v>0.536137847941099</v>
      </c>
      <c r="W50" s="17">
        <v>2</v>
      </c>
      <c r="X50" s="6"/>
    </row>
    <row r="51" s="30" customFormat="1" spans="1:24">
      <c r="A51" s="14">
        <v>48</v>
      </c>
      <c r="B51" s="14">
        <v>517</v>
      </c>
      <c r="C51" s="15" t="s">
        <v>99</v>
      </c>
      <c r="D51" s="15" t="s">
        <v>62</v>
      </c>
      <c r="E51" s="15" t="s">
        <v>45</v>
      </c>
      <c r="F51" s="15" t="s">
        <v>41</v>
      </c>
      <c r="G51" s="15"/>
      <c r="H51" s="15">
        <v>5</v>
      </c>
      <c r="I51" s="55">
        <v>6</v>
      </c>
      <c r="J51" s="56">
        <v>15</v>
      </c>
      <c r="K51" s="56">
        <v>10</v>
      </c>
      <c r="L51" s="57">
        <v>27710.04375</v>
      </c>
      <c r="M51" s="58">
        <v>0.153252740984936</v>
      </c>
      <c r="N51" s="57">
        <v>4246.6401575</v>
      </c>
      <c r="O51" s="59">
        <v>34637.5546875</v>
      </c>
      <c r="P51" s="60">
        <v>0.139106334124788</v>
      </c>
      <c r="Q51" s="59">
        <v>4818.303255625</v>
      </c>
      <c r="R51" s="81">
        <v>19685.38</v>
      </c>
      <c r="S51" s="81">
        <v>3541.28</v>
      </c>
      <c r="T51" s="83">
        <f t="shared" si="0"/>
        <v>0.71040595163261</v>
      </c>
      <c r="U51" s="83">
        <f t="shared" si="1"/>
        <v>0.568324761306088</v>
      </c>
      <c r="V51" s="83">
        <f t="shared" si="2"/>
        <v>0.734964117475551</v>
      </c>
      <c r="W51" s="17">
        <v>0</v>
      </c>
      <c r="X51" s="6"/>
    </row>
    <row r="52" s="30" customFormat="1" spans="1:24">
      <c r="A52" s="14">
        <v>49</v>
      </c>
      <c r="B52" s="14">
        <v>723</v>
      </c>
      <c r="C52" s="15" t="s">
        <v>90</v>
      </c>
      <c r="D52" s="15" t="s">
        <v>62</v>
      </c>
      <c r="E52" s="15" t="s">
        <v>66</v>
      </c>
      <c r="F52" s="15" t="s">
        <v>41</v>
      </c>
      <c r="G52" s="15"/>
      <c r="H52" s="15">
        <v>3</v>
      </c>
      <c r="I52" s="55">
        <v>4</v>
      </c>
      <c r="J52" s="56">
        <v>9</v>
      </c>
      <c r="K52" s="56">
        <v>3</v>
      </c>
      <c r="L52" s="57">
        <v>9676.608</v>
      </c>
      <c r="M52" s="58">
        <v>0.210869697315423</v>
      </c>
      <c r="N52" s="57">
        <v>2040.5034</v>
      </c>
      <c r="O52" s="59">
        <v>12095.76</v>
      </c>
      <c r="P52" s="60">
        <v>0.191404802178615</v>
      </c>
      <c r="Q52" s="59">
        <v>2315.18655</v>
      </c>
      <c r="R52" s="81">
        <v>6771.7</v>
      </c>
      <c r="S52" s="81">
        <v>1630.85</v>
      </c>
      <c r="T52" s="83">
        <f t="shared" si="0"/>
        <v>0.699801004649563</v>
      </c>
      <c r="U52" s="83">
        <f t="shared" si="1"/>
        <v>0.559840803719651</v>
      </c>
      <c r="V52" s="83">
        <f t="shared" si="2"/>
        <v>0.704414078424911</v>
      </c>
      <c r="W52" s="17">
        <v>2</v>
      </c>
      <c r="X52" s="6"/>
    </row>
    <row r="53" s="30" customFormat="1" spans="1:24">
      <c r="A53" s="14">
        <v>50</v>
      </c>
      <c r="B53" s="14">
        <v>307</v>
      </c>
      <c r="C53" s="15" t="s">
        <v>87</v>
      </c>
      <c r="D53" s="15" t="s">
        <v>88</v>
      </c>
      <c r="E53" s="15" t="s">
        <v>89</v>
      </c>
      <c r="F53" s="15" t="s">
        <v>41</v>
      </c>
      <c r="G53" s="15" t="s">
        <v>42</v>
      </c>
      <c r="H53" s="15">
        <v>27</v>
      </c>
      <c r="I53" s="55">
        <v>30</v>
      </c>
      <c r="J53" s="56">
        <v>66</v>
      </c>
      <c r="K53" s="56">
        <v>30</v>
      </c>
      <c r="L53" s="57">
        <v>119329.666</v>
      </c>
      <c r="M53" s="58">
        <v>0.188637336837933</v>
      </c>
      <c r="N53" s="57">
        <v>22510.0304</v>
      </c>
      <c r="O53" s="59">
        <v>149162.0825</v>
      </c>
      <c r="P53" s="60">
        <v>0.171224659591354</v>
      </c>
      <c r="Q53" s="59">
        <v>25540.2268</v>
      </c>
      <c r="R53" s="81">
        <v>82178.13</v>
      </c>
      <c r="S53" s="81">
        <v>17879.5</v>
      </c>
      <c r="T53" s="83">
        <f t="shared" si="0"/>
        <v>0.688664711422221</v>
      </c>
      <c r="U53" s="83">
        <f t="shared" si="1"/>
        <v>0.550931769137777</v>
      </c>
      <c r="V53" s="83">
        <f t="shared" si="2"/>
        <v>0.700052514803823</v>
      </c>
      <c r="W53" s="17">
        <v>4</v>
      </c>
      <c r="X53" s="6"/>
    </row>
    <row r="54" s="30" customFormat="1" spans="1:24">
      <c r="A54" s="14">
        <v>51</v>
      </c>
      <c r="B54" s="14">
        <v>730</v>
      </c>
      <c r="C54" s="15" t="s">
        <v>92</v>
      </c>
      <c r="D54" s="15" t="s">
        <v>37</v>
      </c>
      <c r="E54" s="15" t="s">
        <v>45</v>
      </c>
      <c r="F54" s="15"/>
      <c r="G54" s="15" t="s">
        <v>42</v>
      </c>
      <c r="H54" s="15">
        <v>4</v>
      </c>
      <c r="I54" s="55">
        <v>6</v>
      </c>
      <c r="J54" s="56">
        <v>12</v>
      </c>
      <c r="K54" s="56">
        <v>10</v>
      </c>
      <c r="L54" s="57">
        <v>16177.9148</v>
      </c>
      <c r="M54" s="58">
        <v>0.191443795030989</v>
      </c>
      <c r="N54" s="57">
        <v>3097.161405</v>
      </c>
      <c r="O54" s="59">
        <v>20222.3935</v>
      </c>
      <c r="P54" s="60">
        <v>0.173772060105051</v>
      </c>
      <c r="Q54" s="59">
        <v>3514.08697875</v>
      </c>
      <c r="R54" s="81">
        <v>11111.93</v>
      </c>
      <c r="S54" s="81">
        <v>2547.58</v>
      </c>
      <c r="T54" s="83">
        <f t="shared" si="0"/>
        <v>0.686857987408859</v>
      </c>
      <c r="U54" s="83">
        <f t="shared" si="1"/>
        <v>0.549486389927088</v>
      </c>
      <c r="V54" s="83">
        <f t="shared" si="2"/>
        <v>0.7249621353727</v>
      </c>
      <c r="W54" s="17">
        <v>2</v>
      </c>
      <c r="X54" s="6"/>
    </row>
    <row r="55" s="30" customFormat="1" spans="1:24">
      <c r="A55" s="14">
        <v>52</v>
      </c>
      <c r="B55" s="14">
        <v>755</v>
      </c>
      <c r="C55" s="15" t="s">
        <v>71</v>
      </c>
      <c r="D55" s="15" t="s">
        <v>48</v>
      </c>
      <c r="E55" s="15" t="s">
        <v>66</v>
      </c>
      <c r="F55" s="15" t="s">
        <v>41</v>
      </c>
      <c r="G55" s="15"/>
      <c r="H55" s="15">
        <v>6</v>
      </c>
      <c r="I55" s="55">
        <v>3</v>
      </c>
      <c r="J55" s="56">
        <v>6</v>
      </c>
      <c r="K55" s="56">
        <v>3</v>
      </c>
      <c r="L55" s="57">
        <v>5134.176</v>
      </c>
      <c r="M55" s="58">
        <v>0.185455962164133</v>
      </c>
      <c r="N55" s="57">
        <v>952.16355</v>
      </c>
      <c r="O55" s="59">
        <v>6417.72</v>
      </c>
      <c r="P55" s="60">
        <v>0.168336950272059</v>
      </c>
      <c r="Q55" s="59">
        <v>1080.3394125</v>
      </c>
      <c r="R55" s="81">
        <v>3502.49</v>
      </c>
      <c r="S55" s="81">
        <v>822.44</v>
      </c>
      <c r="T55" s="83">
        <f t="shared" si="0"/>
        <v>0.68219126107091</v>
      </c>
      <c r="U55" s="83">
        <f t="shared" si="1"/>
        <v>0.545753008856728</v>
      </c>
      <c r="V55" s="83">
        <f t="shared" si="2"/>
        <v>0.761279270647733</v>
      </c>
      <c r="W55" s="17">
        <v>0</v>
      </c>
      <c r="X55" s="6"/>
    </row>
    <row r="56" s="30" customFormat="1" spans="1:24">
      <c r="A56" s="14">
        <v>53</v>
      </c>
      <c r="B56" s="14">
        <v>716</v>
      </c>
      <c r="C56" s="15" t="s">
        <v>120</v>
      </c>
      <c r="D56" s="15" t="s">
        <v>55</v>
      </c>
      <c r="E56" s="15" t="s">
        <v>66</v>
      </c>
      <c r="F56" s="15" t="s">
        <v>41</v>
      </c>
      <c r="G56" s="15"/>
      <c r="H56" s="15">
        <v>3</v>
      </c>
      <c r="I56" s="55">
        <v>4</v>
      </c>
      <c r="J56" s="56">
        <v>9</v>
      </c>
      <c r="K56" s="56">
        <v>3</v>
      </c>
      <c r="L56" s="57">
        <v>9504.678</v>
      </c>
      <c r="M56" s="58">
        <v>0.222054976507358</v>
      </c>
      <c r="N56" s="57">
        <v>2110.56105</v>
      </c>
      <c r="O56" s="59">
        <v>11880.8475</v>
      </c>
      <c r="P56" s="60">
        <v>0.201557594060525</v>
      </c>
      <c r="Q56" s="59">
        <v>2394.6750375</v>
      </c>
      <c r="R56" s="81">
        <v>6444.23</v>
      </c>
      <c r="S56" s="81">
        <v>1445.01</v>
      </c>
      <c r="T56" s="83">
        <f t="shared" si="0"/>
        <v>0.678006135505064</v>
      </c>
      <c r="U56" s="83">
        <f t="shared" si="1"/>
        <v>0.542404908404051</v>
      </c>
      <c r="V56" s="83">
        <f t="shared" si="2"/>
        <v>0.603426342769483</v>
      </c>
      <c r="W56" s="17">
        <v>0</v>
      </c>
      <c r="X56" s="6"/>
    </row>
    <row r="57" s="30" customFormat="1" spans="1:24">
      <c r="A57" s="14">
        <v>54</v>
      </c>
      <c r="B57" s="14">
        <v>541</v>
      </c>
      <c r="C57" s="15" t="s">
        <v>74</v>
      </c>
      <c r="D57" s="15" t="s">
        <v>40</v>
      </c>
      <c r="E57" s="15" t="s">
        <v>45</v>
      </c>
      <c r="F57" s="15"/>
      <c r="G57" s="15"/>
      <c r="H57" s="15">
        <v>4</v>
      </c>
      <c r="I57" s="55">
        <v>6</v>
      </c>
      <c r="J57" s="56">
        <v>12</v>
      </c>
      <c r="K57" s="56">
        <v>10</v>
      </c>
      <c r="L57" s="57">
        <v>17080.0512</v>
      </c>
      <c r="M57" s="58">
        <v>0.186765599391178</v>
      </c>
      <c r="N57" s="57">
        <v>3189.966</v>
      </c>
      <c r="O57" s="59">
        <v>21350.064</v>
      </c>
      <c r="P57" s="60">
        <v>0.169525697908915</v>
      </c>
      <c r="Q57" s="59">
        <v>3619.3845</v>
      </c>
      <c r="R57" s="81">
        <v>11559.58</v>
      </c>
      <c r="S57" s="81">
        <v>2724.29</v>
      </c>
      <c r="T57" s="83">
        <f t="shared" si="0"/>
        <v>0.67678836934634</v>
      </c>
      <c r="U57" s="83">
        <f t="shared" si="1"/>
        <v>0.541430695477072</v>
      </c>
      <c r="V57" s="83">
        <f t="shared" si="2"/>
        <v>0.752694277162319</v>
      </c>
      <c r="W57" s="17">
        <v>2</v>
      </c>
      <c r="X57" s="6"/>
    </row>
    <row r="58" s="30" customFormat="1" spans="1:24">
      <c r="A58" s="14">
        <v>55</v>
      </c>
      <c r="B58" s="14">
        <v>745</v>
      </c>
      <c r="C58" s="15" t="s">
        <v>103</v>
      </c>
      <c r="D58" s="15" t="s">
        <v>37</v>
      </c>
      <c r="E58" s="15" t="s">
        <v>38</v>
      </c>
      <c r="F58" s="15"/>
      <c r="G58" s="15"/>
      <c r="H58" s="15">
        <v>4</v>
      </c>
      <c r="I58" s="55">
        <v>5</v>
      </c>
      <c r="J58" s="56">
        <v>12</v>
      </c>
      <c r="K58" s="56">
        <v>8</v>
      </c>
      <c r="L58" s="57">
        <v>10939.2784</v>
      </c>
      <c r="M58" s="58">
        <v>0.198050957821861</v>
      </c>
      <c r="N58" s="57">
        <v>2166.534565</v>
      </c>
      <c r="O58" s="59">
        <v>13674.098</v>
      </c>
      <c r="P58" s="60">
        <v>0.179769330945997</v>
      </c>
      <c r="Q58" s="59">
        <v>2458.18344875</v>
      </c>
      <c r="R58" s="81">
        <v>7268.27</v>
      </c>
      <c r="S58" s="81">
        <v>2676.86</v>
      </c>
      <c r="T58" s="83">
        <f t="shared" si="0"/>
        <v>0.664419510522742</v>
      </c>
      <c r="U58" s="83">
        <f t="shared" si="1"/>
        <v>0.531535608418193</v>
      </c>
      <c r="V58" s="83">
        <f t="shared" si="2"/>
        <v>1.0889585971955</v>
      </c>
      <c r="W58" s="17">
        <v>0</v>
      </c>
      <c r="X58" s="6"/>
    </row>
    <row r="59" s="30" customFormat="1" spans="1:24">
      <c r="A59" s="14">
        <v>56</v>
      </c>
      <c r="B59" s="14">
        <v>339</v>
      </c>
      <c r="C59" s="15" t="s">
        <v>126</v>
      </c>
      <c r="D59" s="15" t="s">
        <v>37</v>
      </c>
      <c r="E59" s="15" t="s">
        <v>38</v>
      </c>
      <c r="F59" s="15"/>
      <c r="G59" s="15"/>
      <c r="H59" s="15">
        <v>2</v>
      </c>
      <c r="I59" s="55">
        <v>5</v>
      </c>
      <c r="J59" s="56">
        <v>6</v>
      </c>
      <c r="K59" s="56">
        <v>8</v>
      </c>
      <c r="L59" s="57">
        <v>10594.7436</v>
      </c>
      <c r="M59" s="58">
        <v>0.183174420568328</v>
      </c>
      <c r="N59" s="57">
        <v>1940.68602</v>
      </c>
      <c r="O59" s="59">
        <v>13243.4295</v>
      </c>
      <c r="P59" s="60">
        <v>0.166266012515867</v>
      </c>
      <c r="Q59" s="59">
        <v>2201.932215</v>
      </c>
      <c r="R59" s="81">
        <v>6941.51</v>
      </c>
      <c r="S59" s="81">
        <v>1677.19</v>
      </c>
      <c r="T59" s="83">
        <f t="shared" si="0"/>
        <v>0.655184331218738</v>
      </c>
      <c r="U59" s="83">
        <f t="shared" si="1"/>
        <v>0.52414746497499</v>
      </c>
      <c r="V59" s="83">
        <f t="shared" si="2"/>
        <v>0.761690114061935</v>
      </c>
      <c r="W59" s="17">
        <v>0</v>
      </c>
      <c r="X59" s="6"/>
    </row>
    <row r="60" s="30" customFormat="1" spans="1:24">
      <c r="A60" s="14">
        <v>57</v>
      </c>
      <c r="B60" s="14">
        <v>753</v>
      </c>
      <c r="C60" s="15" t="s">
        <v>79</v>
      </c>
      <c r="D60" s="15" t="s">
        <v>40</v>
      </c>
      <c r="E60" s="15" t="s">
        <v>66</v>
      </c>
      <c r="F60" s="15" t="s">
        <v>41</v>
      </c>
      <c r="G60" s="15"/>
      <c r="H60" s="15">
        <v>3</v>
      </c>
      <c r="I60" s="55">
        <v>4</v>
      </c>
      <c r="J60" s="56">
        <v>9</v>
      </c>
      <c r="K60" s="56">
        <v>3</v>
      </c>
      <c r="L60" s="57">
        <v>4389.807</v>
      </c>
      <c r="M60" s="58">
        <v>0.197428189895364</v>
      </c>
      <c r="N60" s="57">
        <v>866.67165</v>
      </c>
      <c r="O60" s="59">
        <v>5487.25875</v>
      </c>
      <c r="P60" s="60">
        <v>0.179204049289638</v>
      </c>
      <c r="Q60" s="59">
        <v>983.3389875</v>
      </c>
      <c r="R60" s="81">
        <v>2863.6</v>
      </c>
      <c r="S60" s="81">
        <v>905.1</v>
      </c>
      <c r="T60" s="83">
        <f t="shared" si="0"/>
        <v>0.652329362088128</v>
      </c>
      <c r="U60" s="83">
        <f t="shared" si="1"/>
        <v>0.521863489670503</v>
      </c>
      <c r="V60" s="83">
        <f t="shared" si="2"/>
        <v>0.920435385462635</v>
      </c>
      <c r="W60" s="17">
        <v>0</v>
      </c>
      <c r="X60" s="6"/>
    </row>
    <row r="61" s="30" customFormat="1" spans="1:24">
      <c r="A61" s="14">
        <v>58</v>
      </c>
      <c r="B61" s="14">
        <v>743</v>
      </c>
      <c r="C61" s="15" t="s">
        <v>111</v>
      </c>
      <c r="D61" s="15" t="s">
        <v>40</v>
      </c>
      <c r="E61" s="15" t="s">
        <v>66</v>
      </c>
      <c r="F61" s="15"/>
      <c r="G61" s="15"/>
      <c r="H61" s="15">
        <v>3</v>
      </c>
      <c r="I61" s="55">
        <v>4</v>
      </c>
      <c r="J61" s="56">
        <v>9</v>
      </c>
      <c r="K61" s="56">
        <v>3</v>
      </c>
      <c r="L61" s="57">
        <v>9959.9808</v>
      </c>
      <c r="M61" s="58">
        <v>0.21566000006747</v>
      </c>
      <c r="N61" s="57">
        <v>2147.96946</v>
      </c>
      <c r="O61" s="59">
        <v>12449.976</v>
      </c>
      <c r="P61" s="60">
        <v>0.195752923138165</v>
      </c>
      <c r="Q61" s="59">
        <v>2437.119195</v>
      </c>
      <c r="R61" s="81">
        <v>6473.31</v>
      </c>
      <c r="S61" s="81">
        <v>1760.47</v>
      </c>
      <c r="T61" s="83">
        <f t="shared" si="0"/>
        <v>0.649931975772484</v>
      </c>
      <c r="U61" s="83">
        <f t="shared" si="1"/>
        <v>0.519945580617987</v>
      </c>
      <c r="V61" s="83">
        <f t="shared" si="2"/>
        <v>0.722356954724162</v>
      </c>
      <c r="W61" s="17">
        <v>0</v>
      </c>
      <c r="X61" s="6"/>
    </row>
    <row r="62" s="30" customFormat="1" spans="1:24">
      <c r="A62" s="14">
        <v>59</v>
      </c>
      <c r="B62" s="14">
        <v>391</v>
      </c>
      <c r="C62" s="15" t="s">
        <v>104</v>
      </c>
      <c r="D62" s="15" t="s">
        <v>62</v>
      </c>
      <c r="E62" s="15" t="s">
        <v>38</v>
      </c>
      <c r="F62" s="15"/>
      <c r="G62" s="15"/>
      <c r="H62" s="15">
        <v>4</v>
      </c>
      <c r="I62" s="55">
        <v>6</v>
      </c>
      <c r="J62" s="56">
        <v>12</v>
      </c>
      <c r="K62" s="56">
        <v>8</v>
      </c>
      <c r="L62" s="57">
        <v>12098.246</v>
      </c>
      <c r="M62" s="58">
        <v>0.200109429085836</v>
      </c>
      <c r="N62" s="57">
        <v>2420.9731</v>
      </c>
      <c r="O62" s="59">
        <v>15122.8075</v>
      </c>
      <c r="P62" s="60">
        <v>0.181637789477913</v>
      </c>
      <c r="Q62" s="59">
        <v>2746.873325</v>
      </c>
      <c r="R62" s="81">
        <v>7251.53</v>
      </c>
      <c r="S62" s="81">
        <v>2317.91</v>
      </c>
      <c r="T62" s="83">
        <f t="shared" si="0"/>
        <v>0.599386886330465</v>
      </c>
      <c r="U62" s="83">
        <f t="shared" si="1"/>
        <v>0.479509509064372</v>
      </c>
      <c r="V62" s="83">
        <f t="shared" si="2"/>
        <v>0.843835781906688</v>
      </c>
      <c r="W62" s="17">
        <v>0</v>
      </c>
      <c r="X62" s="6"/>
    </row>
    <row r="63" s="30" customFormat="1" spans="1:24">
      <c r="A63" s="14">
        <v>60</v>
      </c>
      <c r="B63" s="14">
        <v>549</v>
      </c>
      <c r="C63" s="15" t="s">
        <v>116</v>
      </c>
      <c r="D63" s="15" t="s">
        <v>55</v>
      </c>
      <c r="E63" s="15" t="s">
        <v>66</v>
      </c>
      <c r="F63" s="15"/>
      <c r="G63" s="15"/>
      <c r="H63" s="15">
        <v>3</v>
      </c>
      <c r="I63" s="55">
        <v>4</v>
      </c>
      <c r="J63" s="56">
        <v>9</v>
      </c>
      <c r="K63" s="56">
        <v>3</v>
      </c>
      <c r="L63" s="57">
        <v>9879.9092</v>
      </c>
      <c r="M63" s="58">
        <v>0.196206092663281</v>
      </c>
      <c r="N63" s="57">
        <v>1938.49838</v>
      </c>
      <c r="O63" s="59">
        <v>12349.8865</v>
      </c>
      <c r="P63" s="60">
        <v>0.178094761032824</v>
      </c>
      <c r="Q63" s="59">
        <v>2199.450085</v>
      </c>
      <c r="R63" s="81">
        <v>5921.06</v>
      </c>
      <c r="S63" s="81">
        <v>1406.69</v>
      </c>
      <c r="T63" s="83">
        <f t="shared" si="0"/>
        <v>0.599303078615338</v>
      </c>
      <c r="U63" s="83">
        <f t="shared" si="1"/>
        <v>0.47944246289227</v>
      </c>
      <c r="V63" s="83">
        <f t="shared" si="2"/>
        <v>0.639564411847064</v>
      </c>
      <c r="W63" s="17">
        <v>0</v>
      </c>
      <c r="X63" s="6"/>
    </row>
    <row r="64" s="30" customFormat="1" spans="1:24">
      <c r="A64" s="14">
        <v>61</v>
      </c>
      <c r="B64" s="14">
        <v>717</v>
      </c>
      <c r="C64" s="15" t="s">
        <v>114</v>
      </c>
      <c r="D64" s="15" t="s">
        <v>55</v>
      </c>
      <c r="E64" s="15" t="s">
        <v>66</v>
      </c>
      <c r="F64" s="15"/>
      <c r="G64" s="15"/>
      <c r="H64" s="15">
        <v>3</v>
      </c>
      <c r="I64" s="55">
        <v>4</v>
      </c>
      <c r="J64" s="56">
        <v>9</v>
      </c>
      <c r="K64" s="56">
        <v>3</v>
      </c>
      <c r="L64" s="57">
        <v>10668.0225</v>
      </c>
      <c r="M64" s="58">
        <v>0.202643378845517</v>
      </c>
      <c r="N64" s="57">
        <v>2161.804125</v>
      </c>
      <c r="O64" s="59">
        <v>13335.028125</v>
      </c>
      <c r="P64" s="60">
        <v>0.183937836182854</v>
      </c>
      <c r="Q64" s="59">
        <v>2452.81621875</v>
      </c>
      <c r="R64" s="81">
        <v>6371.08</v>
      </c>
      <c r="S64" s="81">
        <v>1156.04</v>
      </c>
      <c r="T64" s="83">
        <f t="shared" si="0"/>
        <v>0.597212838649337</v>
      </c>
      <c r="U64" s="83">
        <f t="shared" si="1"/>
        <v>0.47777027091947</v>
      </c>
      <c r="V64" s="83">
        <f t="shared" si="2"/>
        <v>0.4713112997064</v>
      </c>
      <c r="W64" s="17">
        <v>0</v>
      </c>
      <c r="X64" s="6"/>
    </row>
    <row r="65" s="30" customFormat="1" spans="1:24">
      <c r="A65" s="14">
        <v>62</v>
      </c>
      <c r="B65" s="14">
        <v>573</v>
      </c>
      <c r="C65" s="15" t="s">
        <v>113</v>
      </c>
      <c r="D65" s="15" t="s">
        <v>40</v>
      </c>
      <c r="E65" s="15" t="s">
        <v>66</v>
      </c>
      <c r="F65" s="15" t="s">
        <v>41</v>
      </c>
      <c r="G65" s="15" t="s">
        <v>42</v>
      </c>
      <c r="H65" s="15">
        <v>3</v>
      </c>
      <c r="I65" s="55">
        <v>4</v>
      </c>
      <c r="J65" s="56">
        <v>9</v>
      </c>
      <c r="K65" s="56">
        <v>3</v>
      </c>
      <c r="L65" s="57">
        <v>11052.7</v>
      </c>
      <c r="M65" s="58">
        <v>0.224168020031305</v>
      </c>
      <c r="N65" s="57">
        <v>2477.661875</v>
      </c>
      <c r="O65" s="59">
        <v>13815.875</v>
      </c>
      <c r="P65" s="60">
        <v>0.20347558741303</v>
      </c>
      <c r="Q65" s="59">
        <v>2811.19328125</v>
      </c>
      <c r="R65" s="81">
        <v>6567.34</v>
      </c>
      <c r="S65" s="81">
        <v>1190.8</v>
      </c>
      <c r="T65" s="83">
        <f t="shared" si="0"/>
        <v>0.594184226478598</v>
      </c>
      <c r="U65" s="83">
        <f t="shared" si="1"/>
        <v>0.475347381182878</v>
      </c>
      <c r="V65" s="83">
        <f t="shared" si="2"/>
        <v>0.423592361273185</v>
      </c>
      <c r="W65" s="17">
        <v>0</v>
      </c>
      <c r="X65" s="6"/>
    </row>
    <row r="66" s="30" customFormat="1" spans="1:24">
      <c r="A66" s="14">
        <v>63</v>
      </c>
      <c r="B66" s="87">
        <v>584</v>
      </c>
      <c r="C66" s="88" t="s">
        <v>123</v>
      </c>
      <c r="D66" s="88" t="s">
        <v>40</v>
      </c>
      <c r="E66" s="15" t="s">
        <v>66</v>
      </c>
      <c r="F66" s="88"/>
      <c r="G66" s="15"/>
      <c r="H66" s="15">
        <v>3</v>
      </c>
      <c r="I66" s="55">
        <v>4</v>
      </c>
      <c r="J66" s="56">
        <v>9</v>
      </c>
      <c r="K66" s="56">
        <v>3</v>
      </c>
      <c r="L66" s="57">
        <v>10269.475</v>
      </c>
      <c r="M66" s="58">
        <v>0.211393084846109</v>
      </c>
      <c r="N66" s="57">
        <v>2170.896</v>
      </c>
      <c r="O66" s="59">
        <v>12836.84375</v>
      </c>
      <c r="P66" s="60">
        <v>0.191879877014161</v>
      </c>
      <c r="Q66" s="59">
        <v>2463.132</v>
      </c>
      <c r="R66" s="81">
        <v>6066.02</v>
      </c>
      <c r="S66" s="81">
        <v>1551.82</v>
      </c>
      <c r="T66" s="83">
        <f t="shared" si="0"/>
        <v>0.590684528663831</v>
      </c>
      <c r="U66" s="83">
        <f t="shared" si="1"/>
        <v>0.472547622931065</v>
      </c>
      <c r="V66" s="83">
        <f t="shared" si="2"/>
        <v>0.630019016439233</v>
      </c>
      <c r="W66" s="17">
        <v>0</v>
      </c>
      <c r="X66" s="6"/>
    </row>
    <row r="67" s="30" customFormat="1" spans="1:24">
      <c r="A67" s="14">
        <v>64</v>
      </c>
      <c r="B67" s="14">
        <v>748</v>
      </c>
      <c r="C67" s="15" t="s">
        <v>98</v>
      </c>
      <c r="D67" s="15" t="s">
        <v>55</v>
      </c>
      <c r="E67" s="15" t="s">
        <v>66</v>
      </c>
      <c r="F67" s="15" t="s">
        <v>41</v>
      </c>
      <c r="G67" s="15"/>
      <c r="H67" s="15">
        <v>3</v>
      </c>
      <c r="I67" s="55">
        <v>4</v>
      </c>
      <c r="J67" s="56">
        <v>9</v>
      </c>
      <c r="K67" s="56">
        <v>3</v>
      </c>
      <c r="L67" s="57">
        <v>10411.308</v>
      </c>
      <c r="M67" s="58">
        <v>0.207602085155871</v>
      </c>
      <c r="N67" s="57">
        <v>2161.40925</v>
      </c>
      <c r="O67" s="59">
        <v>13014.135</v>
      </c>
      <c r="P67" s="60">
        <v>0.188438815756867</v>
      </c>
      <c r="Q67" s="59">
        <v>2452.3681875</v>
      </c>
      <c r="R67" s="81">
        <v>6123.82</v>
      </c>
      <c r="S67" s="81">
        <v>1235.48</v>
      </c>
      <c r="T67" s="83">
        <f t="shared" si="0"/>
        <v>0.588189303399726</v>
      </c>
      <c r="U67" s="83">
        <f t="shared" si="1"/>
        <v>0.470551442719781</v>
      </c>
      <c r="V67" s="83">
        <f t="shared" si="2"/>
        <v>0.503790583443947</v>
      </c>
      <c r="W67" s="17">
        <v>0</v>
      </c>
      <c r="X67" s="6"/>
    </row>
    <row r="68" s="30" customFormat="1" spans="1:24">
      <c r="A68" s="14">
        <v>65</v>
      </c>
      <c r="B68" s="14">
        <v>591</v>
      </c>
      <c r="C68" s="15" t="s">
        <v>105</v>
      </c>
      <c r="D68" s="15" t="s">
        <v>55</v>
      </c>
      <c r="E68" s="15" t="s">
        <v>38</v>
      </c>
      <c r="F68" s="15" t="s">
        <v>41</v>
      </c>
      <c r="G68" s="15"/>
      <c r="H68" s="15">
        <v>3</v>
      </c>
      <c r="I68" s="55">
        <v>5</v>
      </c>
      <c r="J68" s="56">
        <v>9</v>
      </c>
      <c r="K68" s="56">
        <v>8</v>
      </c>
      <c r="L68" s="57">
        <v>10583.6136</v>
      </c>
      <c r="M68" s="58">
        <v>0.213887041378759</v>
      </c>
      <c r="N68" s="57">
        <v>2263.6978</v>
      </c>
      <c r="O68" s="59">
        <v>13229.517</v>
      </c>
      <c r="P68" s="60">
        <v>0.194143622174566</v>
      </c>
      <c r="Q68" s="59">
        <v>2568.42635</v>
      </c>
      <c r="R68" s="81">
        <v>6122.2</v>
      </c>
      <c r="S68" s="81">
        <v>1974.32</v>
      </c>
      <c r="T68" s="83">
        <f t="shared" ref="T68:T89" si="3">R68/L68</f>
        <v>0.57846027183003</v>
      </c>
      <c r="U68" s="83">
        <f t="shared" ref="U68:U89" si="4">R68/O68</f>
        <v>0.462768217464024</v>
      </c>
      <c r="V68" s="83">
        <f t="shared" ref="V68:V89" si="5">S68/Q68</f>
        <v>0.768688578514233</v>
      </c>
      <c r="W68" s="17">
        <v>0</v>
      </c>
      <c r="X68" s="6"/>
    </row>
    <row r="69" s="30" customFormat="1" spans="1:24">
      <c r="A69" s="14">
        <v>66</v>
      </c>
      <c r="B69" s="14">
        <v>747</v>
      </c>
      <c r="C69" s="15" t="s">
        <v>65</v>
      </c>
      <c r="D69" s="15" t="s">
        <v>62</v>
      </c>
      <c r="E69" s="15" t="s">
        <v>66</v>
      </c>
      <c r="F69" s="15" t="s">
        <v>41</v>
      </c>
      <c r="G69" s="15"/>
      <c r="H69" s="15">
        <v>4</v>
      </c>
      <c r="I69" s="55">
        <v>4</v>
      </c>
      <c r="J69" s="56">
        <v>12</v>
      </c>
      <c r="K69" s="56">
        <v>3</v>
      </c>
      <c r="L69" s="57">
        <v>10507.745</v>
      </c>
      <c r="M69" s="58">
        <v>0.202170494240201</v>
      </c>
      <c r="N69" s="57">
        <v>2124.356</v>
      </c>
      <c r="O69" s="59">
        <v>13134.68125</v>
      </c>
      <c r="P69" s="60">
        <v>0.183508602464182</v>
      </c>
      <c r="Q69" s="59">
        <v>2410.327</v>
      </c>
      <c r="R69" s="81">
        <v>6066.77</v>
      </c>
      <c r="S69" s="81">
        <v>1074</v>
      </c>
      <c r="T69" s="83">
        <f t="shared" si="3"/>
        <v>0.577361746026383</v>
      </c>
      <c r="U69" s="83">
        <f t="shared" si="4"/>
        <v>0.461889396821107</v>
      </c>
      <c r="V69" s="83">
        <f t="shared" si="5"/>
        <v>0.445582694796183</v>
      </c>
      <c r="W69" s="17">
        <v>0</v>
      </c>
      <c r="X69" s="6"/>
    </row>
    <row r="70" s="30" customFormat="1" spans="1:24">
      <c r="A70" s="14">
        <v>67</v>
      </c>
      <c r="B70" s="14">
        <v>713</v>
      </c>
      <c r="C70" s="15" t="s">
        <v>122</v>
      </c>
      <c r="D70" s="15" t="s">
        <v>48</v>
      </c>
      <c r="E70" s="15" t="s">
        <v>66</v>
      </c>
      <c r="F70" s="15"/>
      <c r="G70" s="15"/>
      <c r="H70" s="15">
        <v>2</v>
      </c>
      <c r="I70" s="55">
        <v>4</v>
      </c>
      <c r="J70" s="56">
        <v>6</v>
      </c>
      <c r="K70" s="56">
        <v>3</v>
      </c>
      <c r="L70" s="57">
        <v>6147.9104</v>
      </c>
      <c r="M70" s="58">
        <v>0.213232541580307</v>
      </c>
      <c r="N70" s="57">
        <v>1310.93456</v>
      </c>
      <c r="O70" s="59">
        <v>7684.888</v>
      </c>
      <c r="P70" s="60">
        <v>0.193549537742125</v>
      </c>
      <c r="Q70" s="59">
        <v>1487.40652</v>
      </c>
      <c r="R70" s="81">
        <v>3424.84</v>
      </c>
      <c r="S70" s="81">
        <v>832.78</v>
      </c>
      <c r="T70" s="83">
        <f t="shared" si="3"/>
        <v>0.557073831134559</v>
      </c>
      <c r="U70" s="83">
        <f t="shared" si="4"/>
        <v>0.445659064907647</v>
      </c>
      <c r="V70" s="83">
        <f t="shared" si="5"/>
        <v>0.559887286227574</v>
      </c>
      <c r="W70" s="17">
        <v>0</v>
      </c>
      <c r="X70" s="6"/>
    </row>
    <row r="71" s="30" customFormat="1" spans="1:24">
      <c r="A71" s="14">
        <v>68</v>
      </c>
      <c r="B71" s="14">
        <v>351</v>
      </c>
      <c r="C71" s="15" t="s">
        <v>100</v>
      </c>
      <c r="D71" s="15" t="s">
        <v>48</v>
      </c>
      <c r="E71" s="15" t="s">
        <v>38</v>
      </c>
      <c r="F71" s="15"/>
      <c r="G71" s="15"/>
      <c r="H71" s="15">
        <v>4</v>
      </c>
      <c r="I71" s="55">
        <v>5</v>
      </c>
      <c r="J71" s="56">
        <v>12</v>
      </c>
      <c r="K71" s="56">
        <v>8</v>
      </c>
      <c r="L71" s="57">
        <v>10035.454</v>
      </c>
      <c r="M71" s="58">
        <v>0.192189691667163</v>
      </c>
      <c r="N71" s="57">
        <v>1928.71081</v>
      </c>
      <c r="O71" s="59">
        <v>12544.3175</v>
      </c>
      <c r="P71" s="60">
        <v>0.17444910474404</v>
      </c>
      <c r="Q71" s="59">
        <v>2188.3449575</v>
      </c>
      <c r="R71" s="81">
        <v>5528.58</v>
      </c>
      <c r="S71" s="81">
        <v>1376.56</v>
      </c>
      <c r="T71" s="83">
        <f t="shared" si="3"/>
        <v>0.550904822043925</v>
      </c>
      <c r="U71" s="83">
        <f t="shared" si="4"/>
        <v>0.44072385763514</v>
      </c>
      <c r="V71" s="83">
        <f t="shared" si="5"/>
        <v>0.629041593868548</v>
      </c>
      <c r="W71" s="17">
        <v>0</v>
      </c>
      <c r="X71" s="6"/>
    </row>
    <row r="72" s="30" customFormat="1" spans="1:24">
      <c r="A72" s="14">
        <v>69</v>
      </c>
      <c r="B72" s="14">
        <v>706</v>
      </c>
      <c r="C72" s="15" t="s">
        <v>128</v>
      </c>
      <c r="D72" s="15" t="s">
        <v>48</v>
      </c>
      <c r="E72" s="15" t="s">
        <v>66</v>
      </c>
      <c r="F72" s="15"/>
      <c r="G72" s="15"/>
      <c r="H72" s="15">
        <v>2</v>
      </c>
      <c r="I72" s="55">
        <v>4</v>
      </c>
      <c r="J72" s="56">
        <v>6</v>
      </c>
      <c r="K72" s="56">
        <v>3</v>
      </c>
      <c r="L72" s="57">
        <v>8688.7904</v>
      </c>
      <c r="M72" s="58">
        <v>0.221184094853986</v>
      </c>
      <c r="N72" s="57">
        <v>1921.82224</v>
      </c>
      <c r="O72" s="59">
        <v>10860.988</v>
      </c>
      <c r="P72" s="60">
        <v>0.200767101482849</v>
      </c>
      <c r="Q72" s="59">
        <v>2180.52908</v>
      </c>
      <c r="R72" s="81">
        <v>4728.32</v>
      </c>
      <c r="S72" s="81">
        <v>1136</v>
      </c>
      <c r="T72" s="83">
        <f t="shared" si="3"/>
        <v>0.54418621952257</v>
      </c>
      <c r="U72" s="83">
        <f t="shared" si="4"/>
        <v>0.435348975618056</v>
      </c>
      <c r="V72" s="83">
        <f t="shared" si="5"/>
        <v>0.52097447835917</v>
      </c>
      <c r="W72" s="17">
        <v>0</v>
      </c>
      <c r="X72" s="6"/>
    </row>
    <row r="73" s="30" customFormat="1" spans="1:24">
      <c r="A73" s="14">
        <v>70</v>
      </c>
      <c r="B73" s="14">
        <v>572</v>
      </c>
      <c r="C73" s="15" t="s">
        <v>95</v>
      </c>
      <c r="D73" s="15" t="s">
        <v>62</v>
      </c>
      <c r="E73" s="15" t="s">
        <v>38</v>
      </c>
      <c r="F73" s="15" t="s">
        <v>41</v>
      </c>
      <c r="G73" s="15" t="s">
        <v>42</v>
      </c>
      <c r="H73" s="15">
        <v>3</v>
      </c>
      <c r="I73" s="55">
        <v>5</v>
      </c>
      <c r="J73" s="56">
        <v>9</v>
      </c>
      <c r="K73" s="56">
        <v>8</v>
      </c>
      <c r="L73" s="57">
        <v>12376.573</v>
      </c>
      <c r="M73" s="58">
        <v>0.185362909425735</v>
      </c>
      <c r="N73" s="57">
        <v>2294.15758</v>
      </c>
      <c r="O73" s="59">
        <v>15470.71625</v>
      </c>
      <c r="P73" s="60">
        <v>0.168252487017206</v>
      </c>
      <c r="Q73" s="59">
        <v>2602.986485</v>
      </c>
      <c r="R73" s="81">
        <v>6727.28</v>
      </c>
      <c r="S73" s="81">
        <v>2249.09</v>
      </c>
      <c r="T73" s="83">
        <f t="shared" si="3"/>
        <v>0.543549494678373</v>
      </c>
      <c r="U73" s="83">
        <f t="shared" si="4"/>
        <v>0.434839595742699</v>
      </c>
      <c r="V73" s="83">
        <f t="shared" si="5"/>
        <v>0.864042135047812</v>
      </c>
      <c r="W73" s="17">
        <v>0</v>
      </c>
      <c r="X73" s="6"/>
    </row>
    <row r="74" s="30" customFormat="1" spans="1:24">
      <c r="A74" s="14">
        <v>71</v>
      </c>
      <c r="B74" s="14">
        <v>545</v>
      </c>
      <c r="C74" s="15" t="s">
        <v>115</v>
      </c>
      <c r="D74" s="15" t="s">
        <v>40</v>
      </c>
      <c r="E74" s="15" t="s">
        <v>66</v>
      </c>
      <c r="F74" s="15"/>
      <c r="G74" s="15"/>
      <c r="H74" s="15">
        <v>3</v>
      </c>
      <c r="I74" s="55">
        <v>4</v>
      </c>
      <c r="J74" s="56">
        <v>9</v>
      </c>
      <c r="K74" s="56">
        <v>3</v>
      </c>
      <c r="L74" s="57">
        <v>8675.9136</v>
      </c>
      <c r="M74" s="58">
        <v>0.219301455468621</v>
      </c>
      <c r="N74" s="57">
        <v>1902.64048</v>
      </c>
      <c r="O74" s="59">
        <v>10844.892</v>
      </c>
      <c r="P74" s="60">
        <v>0.199058244194594</v>
      </c>
      <c r="Q74" s="59">
        <v>2158.76516</v>
      </c>
      <c r="R74" s="81">
        <v>4693.27</v>
      </c>
      <c r="S74" s="81">
        <v>990.19</v>
      </c>
      <c r="T74" s="83">
        <f t="shared" si="3"/>
        <v>0.540953980915624</v>
      </c>
      <c r="U74" s="83">
        <f t="shared" si="4"/>
        <v>0.432763184732499</v>
      </c>
      <c r="V74" s="83">
        <f t="shared" si="5"/>
        <v>0.458683518868722</v>
      </c>
      <c r="W74" s="17">
        <v>0</v>
      </c>
      <c r="X74" s="6"/>
    </row>
    <row r="75" s="30" customFormat="1" spans="1:24">
      <c r="A75" s="14">
        <v>72</v>
      </c>
      <c r="B75" s="14">
        <v>732</v>
      </c>
      <c r="C75" s="15" t="s">
        <v>127</v>
      </c>
      <c r="D75" s="15" t="s">
        <v>55</v>
      </c>
      <c r="E75" s="15" t="s">
        <v>66</v>
      </c>
      <c r="F75" s="15"/>
      <c r="G75" s="15"/>
      <c r="H75" s="15">
        <v>2</v>
      </c>
      <c r="I75" s="55">
        <v>4</v>
      </c>
      <c r="J75" s="56">
        <v>6</v>
      </c>
      <c r="K75" s="56">
        <v>3</v>
      </c>
      <c r="L75" s="57">
        <v>8311.968</v>
      </c>
      <c r="M75" s="58">
        <v>0.201572344840596</v>
      </c>
      <c r="N75" s="57">
        <v>1675.46288</v>
      </c>
      <c r="O75" s="59">
        <v>10389.96</v>
      </c>
      <c r="P75" s="60">
        <v>0.18296566685531</v>
      </c>
      <c r="Q75" s="59">
        <v>1901.00596</v>
      </c>
      <c r="R75" s="81">
        <v>4488.57</v>
      </c>
      <c r="S75" s="81">
        <v>969</v>
      </c>
      <c r="T75" s="83">
        <f t="shared" si="3"/>
        <v>0.54001290669069</v>
      </c>
      <c r="U75" s="83">
        <f t="shared" si="4"/>
        <v>0.432010325352552</v>
      </c>
      <c r="V75" s="83">
        <f t="shared" si="5"/>
        <v>0.509730122045488</v>
      </c>
      <c r="W75" s="17">
        <v>0</v>
      </c>
      <c r="X75" s="6"/>
    </row>
    <row r="76" s="30" customFormat="1" spans="1:24">
      <c r="A76" s="14">
        <v>73</v>
      </c>
      <c r="B76" s="14">
        <v>738</v>
      </c>
      <c r="C76" s="15" t="s">
        <v>106</v>
      </c>
      <c r="D76" s="15" t="s">
        <v>48</v>
      </c>
      <c r="E76" s="15" t="s">
        <v>66</v>
      </c>
      <c r="F76" s="15"/>
      <c r="G76" s="15"/>
      <c r="H76" s="15">
        <v>3</v>
      </c>
      <c r="I76" s="55">
        <v>4</v>
      </c>
      <c r="J76" s="56">
        <v>9</v>
      </c>
      <c r="K76" s="56">
        <v>3</v>
      </c>
      <c r="L76" s="57">
        <v>8445.6736</v>
      </c>
      <c r="M76" s="58">
        <v>0.189296181183227</v>
      </c>
      <c r="N76" s="57">
        <v>1598.73376</v>
      </c>
      <c r="O76" s="59">
        <v>10557.092</v>
      </c>
      <c r="P76" s="60">
        <v>0.171822687535545</v>
      </c>
      <c r="Q76" s="59">
        <v>1813.94792</v>
      </c>
      <c r="R76" s="81">
        <v>4428.64</v>
      </c>
      <c r="S76" s="81">
        <v>1365.3</v>
      </c>
      <c r="T76" s="83">
        <f t="shared" si="3"/>
        <v>0.52436788464096</v>
      </c>
      <c r="U76" s="83">
        <f t="shared" si="4"/>
        <v>0.419494307712768</v>
      </c>
      <c r="V76" s="83">
        <f t="shared" si="5"/>
        <v>0.752667695112217</v>
      </c>
      <c r="W76" s="17">
        <v>0</v>
      </c>
      <c r="X76" s="6"/>
    </row>
    <row r="77" s="30" customFormat="1" spans="1:24">
      <c r="A77" s="14">
        <v>74</v>
      </c>
      <c r="B77" s="14">
        <v>710</v>
      </c>
      <c r="C77" s="15" t="s">
        <v>129</v>
      </c>
      <c r="D77" s="15" t="s">
        <v>48</v>
      </c>
      <c r="E77" s="15" t="s">
        <v>66</v>
      </c>
      <c r="F77" s="15"/>
      <c r="G77" s="15"/>
      <c r="H77" s="15">
        <v>3</v>
      </c>
      <c r="I77" s="55">
        <v>4</v>
      </c>
      <c r="J77" s="56">
        <v>9</v>
      </c>
      <c r="K77" s="56">
        <v>3</v>
      </c>
      <c r="L77" s="57">
        <v>8369.6256</v>
      </c>
      <c r="M77" s="58">
        <v>0.230889582444405</v>
      </c>
      <c r="N77" s="57">
        <v>1932.45936</v>
      </c>
      <c r="O77" s="59">
        <v>10462.032</v>
      </c>
      <c r="P77" s="60">
        <v>0.209576697911075</v>
      </c>
      <c r="Q77" s="59">
        <v>2192.59812</v>
      </c>
      <c r="R77" s="81">
        <v>4301.7</v>
      </c>
      <c r="S77" s="81">
        <v>934.29</v>
      </c>
      <c r="T77" s="83">
        <f t="shared" si="3"/>
        <v>0.51396564262086</v>
      </c>
      <c r="U77" s="83">
        <f t="shared" si="4"/>
        <v>0.411172514096688</v>
      </c>
      <c r="V77" s="83">
        <f t="shared" si="5"/>
        <v>0.426110919040649</v>
      </c>
      <c r="W77" s="17">
        <v>0</v>
      </c>
      <c r="X77" s="6"/>
    </row>
    <row r="78" s="30" customFormat="1" spans="1:24">
      <c r="A78" s="14">
        <v>75</v>
      </c>
      <c r="B78" s="14">
        <v>511</v>
      </c>
      <c r="C78" s="15" t="s">
        <v>108</v>
      </c>
      <c r="D78" s="15" t="s">
        <v>62</v>
      </c>
      <c r="E78" s="15" t="s">
        <v>38</v>
      </c>
      <c r="F78" s="15" t="s">
        <v>41</v>
      </c>
      <c r="G78" s="15" t="s">
        <v>42</v>
      </c>
      <c r="H78" s="15">
        <v>3</v>
      </c>
      <c r="I78" s="55">
        <v>5</v>
      </c>
      <c r="J78" s="56">
        <v>9</v>
      </c>
      <c r="K78" s="56">
        <v>8</v>
      </c>
      <c r="L78" s="57">
        <v>12887.8706</v>
      </c>
      <c r="M78" s="58">
        <v>0.188421700944142</v>
      </c>
      <c r="N78" s="57">
        <v>2428.3545</v>
      </c>
      <c r="O78" s="59">
        <v>16109.83825</v>
      </c>
      <c r="P78" s="60">
        <v>0.171028928549298</v>
      </c>
      <c r="Q78" s="59">
        <v>2755.248375</v>
      </c>
      <c r="R78" s="81">
        <v>6578.12</v>
      </c>
      <c r="S78" s="81">
        <v>1508.02</v>
      </c>
      <c r="T78" s="83">
        <f t="shared" si="3"/>
        <v>0.510411704475059</v>
      </c>
      <c r="U78" s="83">
        <f t="shared" si="4"/>
        <v>0.408329363580047</v>
      </c>
      <c r="V78" s="83">
        <f t="shared" si="5"/>
        <v>0.54732633677717</v>
      </c>
      <c r="W78" s="17">
        <v>0</v>
      </c>
      <c r="X78" s="6"/>
    </row>
    <row r="79" s="30" customFormat="1" spans="1:24">
      <c r="A79" s="14">
        <v>76</v>
      </c>
      <c r="B79" s="14">
        <v>570</v>
      </c>
      <c r="C79" s="15" t="s">
        <v>117</v>
      </c>
      <c r="D79" s="15" t="s">
        <v>37</v>
      </c>
      <c r="E79" s="15" t="s">
        <v>66</v>
      </c>
      <c r="F79" s="15"/>
      <c r="G79" s="15"/>
      <c r="H79" s="15">
        <v>3</v>
      </c>
      <c r="I79" s="55">
        <v>4</v>
      </c>
      <c r="J79" s="56">
        <v>9</v>
      </c>
      <c r="K79" s="56">
        <v>3</v>
      </c>
      <c r="L79" s="57">
        <v>10323.69</v>
      </c>
      <c r="M79" s="58">
        <v>0.203685983403221</v>
      </c>
      <c r="N79" s="57">
        <v>2102.79095</v>
      </c>
      <c r="O79" s="59">
        <v>12904.6125</v>
      </c>
      <c r="P79" s="60">
        <v>0.184884200319847</v>
      </c>
      <c r="Q79" s="59">
        <v>2385.8589625</v>
      </c>
      <c r="R79" s="81">
        <v>5206.65</v>
      </c>
      <c r="S79" s="81">
        <v>1304.7</v>
      </c>
      <c r="T79" s="83">
        <f t="shared" si="3"/>
        <v>0.504340017958695</v>
      </c>
      <c r="U79" s="83">
        <f t="shared" si="4"/>
        <v>0.403472014366956</v>
      </c>
      <c r="V79" s="83">
        <f t="shared" si="5"/>
        <v>0.546847077093309</v>
      </c>
      <c r="W79" s="17">
        <v>0</v>
      </c>
      <c r="X79" s="6"/>
    </row>
    <row r="80" s="30" customFormat="1" spans="1:24">
      <c r="A80" s="14">
        <v>77</v>
      </c>
      <c r="B80" s="14">
        <v>740</v>
      </c>
      <c r="C80" s="15" t="s">
        <v>118</v>
      </c>
      <c r="D80" s="15" t="s">
        <v>40</v>
      </c>
      <c r="E80" s="15" t="s">
        <v>66</v>
      </c>
      <c r="F80" s="15"/>
      <c r="G80" s="15"/>
      <c r="H80" s="15">
        <v>2</v>
      </c>
      <c r="I80" s="55">
        <v>4</v>
      </c>
      <c r="J80" s="56">
        <v>6</v>
      </c>
      <c r="K80" s="56">
        <v>3</v>
      </c>
      <c r="L80" s="57">
        <v>9990.372</v>
      </c>
      <c r="M80" s="58">
        <v>0.226549356720651</v>
      </c>
      <c r="N80" s="57">
        <v>2263.31235</v>
      </c>
      <c r="O80" s="59">
        <v>12487.965</v>
      </c>
      <c r="P80" s="60">
        <v>0.205637108407975</v>
      </c>
      <c r="Q80" s="59">
        <v>2567.9890125</v>
      </c>
      <c r="R80" s="81">
        <v>5018.8</v>
      </c>
      <c r="S80" s="81">
        <v>1401.22</v>
      </c>
      <c r="T80" s="83">
        <f t="shared" si="3"/>
        <v>0.502363675747009</v>
      </c>
      <c r="U80" s="83">
        <f t="shared" si="4"/>
        <v>0.401890940597607</v>
      </c>
      <c r="V80" s="83">
        <f t="shared" si="5"/>
        <v>0.545648752069962</v>
      </c>
      <c r="W80" s="17">
        <v>0</v>
      </c>
      <c r="X80" s="6"/>
    </row>
    <row r="81" s="30" customFormat="1" spans="1:24">
      <c r="A81" s="14">
        <v>78</v>
      </c>
      <c r="B81" s="14">
        <v>718</v>
      </c>
      <c r="C81" s="15" t="s">
        <v>124</v>
      </c>
      <c r="D81" s="15" t="s">
        <v>62</v>
      </c>
      <c r="E81" s="15" t="s">
        <v>66</v>
      </c>
      <c r="F81" s="15"/>
      <c r="G81" s="15"/>
      <c r="H81" s="15">
        <v>4</v>
      </c>
      <c r="I81" s="55">
        <v>4</v>
      </c>
      <c r="J81" s="56">
        <v>12</v>
      </c>
      <c r="K81" s="56">
        <v>3</v>
      </c>
      <c r="L81" s="57">
        <v>8712.2112</v>
      </c>
      <c r="M81" s="58">
        <v>0.189756244660368</v>
      </c>
      <c r="N81" s="57">
        <v>1653.19648</v>
      </c>
      <c r="O81" s="59">
        <v>10890.264</v>
      </c>
      <c r="P81" s="60">
        <v>0.172240283614796</v>
      </c>
      <c r="Q81" s="59">
        <v>1875.74216</v>
      </c>
      <c r="R81" s="81">
        <v>4240.53</v>
      </c>
      <c r="S81" s="81">
        <v>771.79</v>
      </c>
      <c r="T81" s="83">
        <f t="shared" si="3"/>
        <v>0.486734068154822</v>
      </c>
      <c r="U81" s="83">
        <f t="shared" si="4"/>
        <v>0.389387254523857</v>
      </c>
      <c r="V81" s="83">
        <f t="shared" si="5"/>
        <v>0.411458470390195</v>
      </c>
      <c r="W81" s="17">
        <v>0</v>
      </c>
      <c r="X81" s="6"/>
    </row>
    <row r="82" s="30" customFormat="1" spans="1:24">
      <c r="A82" s="14">
        <v>79</v>
      </c>
      <c r="B82" s="14">
        <v>742</v>
      </c>
      <c r="C82" s="15" t="s">
        <v>107</v>
      </c>
      <c r="D82" s="15" t="s">
        <v>62</v>
      </c>
      <c r="E82" s="15" t="s">
        <v>45</v>
      </c>
      <c r="F82" s="15"/>
      <c r="G82" s="15"/>
      <c r="H82" s="15">
        <v>6</v>
      </c>
      <c r="I82" s="55">
        <v>5</v>
      </c>
      <c r="J82" s="56">
        <v>18</v>
      </c>
      <c r="K82" s="56">
        <v>8</v>
      </c>
      <c r="L82" s="57">
        <v>16457.8133</v>
      </c>
      <c r="M82" s="58">
        <v>0.188912569569616</v>
      </c>
      <c r="N82" s="57">
        <v>3109.0878</v>
      </c>
      <c r="O82" s="59">
        <v>20572.266625</v>
      </c>
      <c r="P82" s="60">
        <v>0.171474486224728</v>
      </c>
      <c r="Q82" s="59">
        <v>3527.61885</v>
      </c>
      <c r="R82" s="81">
        <v>7955.11</v>
      </c>
      <c r="S82" s="81">
        <v>2398.97</v>
      </c>
      <c r="T82" s="83">
        <f t="shared" si="3"/>
        <v>0.483363728521577</v>
      </c>
      <c r="U82" s="83">
        <f t="shared" si="4"/>
        <v>0.386690982817262</v>
      </c>
      <c r="V82" s="83">
        <f t="shared" si="5"/>
        <v>0.6800536288097</v>
      </c>
      <c r="W82" s="17">
        <v>0</v>
      </c>
      <c r="X82" s="6"/>
    </row>
    <row r="83" s="30" customFormat="1" spans="1:24">
      <c r="A83" s="14">
        <v>80</v>
      </c>
      <c r="B83" s="14">
        <v>371</v>
      </c>
      <c r="C83" s="15" t="s">
        <v>130</v>
      </c>
      <c r="D83" s="15" t="s">
        <v>55</v>
      </c>
      <c r="E83" s="15" t="s">
        <v>66</v>
      </c>
      <c r="F83" s="15"/>
      <c r="G83" s="15"/>
      <c r="H83" s="15">
        <v>2</v>
      </c>
      <c r="I83" s="55">
        <v>4</v>
      </c>
      <c r="J83" s="56">
        <v>6</v>
      </c>
      <c r="K83" s="56">
        <v>3</v>
      </c>
      <c r="L83" s="57">
        <v>9508.4128</v>
      </c>
      <c r="M83" s="58">
        <v>0.207772434953602</v>
      </c>
      <c r="N83" s="57">
        <v>1975.58608</v>
      </c>
      <c r="O83" s="59">
        <v>11885.516</v>
      </c>
      <c r="P83" s="60">
        <v>0.188593440957885</v>
      </c>
      <c r="Q83" s="59">
        <v>2241.53036</v>
      </c>
      <c r="R83" s="81">
        <v>4474.17</v>
      </c>
      <c r="S83" s="81">
        <v>864.95</v>
      </c>
      <c r="T83" s="83">
        <f t="shared" si="3"/>
        <v>0.470548565161159</v>
      </c>
      <c r="U83" s="83">
        <f t="shared" si="4"/>
        <v>0.376438852128927</v>
      </c>
      <c r="V83" s="83">
        <f t="shared" si="5"/>
        <v>0.385874764596095</v>
      </c>
      <c r="W83" s="17">
        <v>0</v>
      </c>
      <c r="X83" s="6"/>
    </row>
    <row r="84" s="30" customFormat="1" spans="1:24">
      <c r="A84" s="14">
        <v>81</v>
      </c>
      <c r="B84" s="14">
        <v>349</v>
      </c>
      <c r="C84" s="15" t="s">
        <v>121</v>
      </c>
      <c r="D84" s="15" t="s">
        <v>62</v>
      </c>
      <c r="E84" s="15" t="s">
        <v>38</v>
      </c>
      <c r="F84" s="15"/>
      <c r="G84" s="15"/>
      <c r="H84" s="15">
        <v>4</v>
      </c>
      <c r="I84" s="55">
        <v>6</v>
      </c>
      <c r="J84" s="56">
        <v>12</v>
      </c>
      <c r="K84" s="56">
        <v>8</v>
      </c>
      <c r="L84" s="57">
        <v>12510.692</v>
      </c>
      <c r="M84" s="58">
        <v>0.216202461062905</v>
      </c>
      <c r="N84" s="57">
        <v>2704.8424</v>
      </c>
      <c r="O84" s="59">
        <v>15638.365</v>
      </c>
      <c r="P84" s="60">
        <v>0.196245310810945</v>
      </c>
      <c r="Q84" s="59">
        <v>3068.9558</v>
      </c>
      <c r="R84" s="81">
        <v>5686.47</v>
      </c>
      <c r="S84" s="81">
        <v>1632.69</v>
      </c>
      <c r="T84" s="83">
        <f t="shared" si="3"/>
        <v>0.454528814233457</v>
      </c>
      <c r="U84" s="83">
        <f t="shared" si="4"/>
        <v>0.363623051386766</v>
      </c>
      <c r="V84" s="83">
        <f t="shared" si="5"/>
        <v>0.532001796832656</v>
      </c>
      <c r="W84" s="17">
        <v>1</v>
      </c>
      <c r="X84" s="6"/>
    </row>
    <row r="85" s="30" customFormat="1" spans="1:24">
      <c r="A85" s="14">
        <v>82</v>
      </c>
      <c r="B85" s="14">
        <v>752</v>
      </c>
      <c r="C85" s="15" t="s">
        <v>125</v>
      </c>
      <c r="D85" s="15" t="s">
        <v>37</v>
      </c>
      <c r="E85" s="15" t="s">
        <v>66</v>
      </c>
      <c r="F85" s="15" t="s">
        <v>41</v>
      </c>
      <c r="G85" s="15" t="s">
        <v>42</v>
      </c>
      <c r="H85" s="15">
        <v>2</v>
      </c>
      <c r="I85" s="55">
        <v>4</v>
      </c>
      <c r="J85" s="56">
        <v>6</v>
      </c>
      <c r="K85" s="56">
        <v>3</v>
      </c>
      <c r="L85" s="57">
        <v>6383.6928</v>
      </c>
      <c r="M85" s="58">
        <v>0.176090052453652</v>
      </c>
      <c r="N85" s="57">
        <v>1124.1048</v>
      </c>
      <c r="O85" s="59">
        <v>7979.616</v>
      </c>
      <c r="P85" s="60">
        <v>0.159835586073315</v>
      </c>
      <c r="Q85" s="59">
        <v>1275.4266</v>
      </c>
      <c r="R85" s="81">
        <v>2725.81</v>
      </c>
      <c r="S85" s="81">
        <v>819.33</v>
      </c>
      <c r="T85" s="83">
        <f t="shared" si="3"/>
        <v>0.426995797792776</v>
      </c>
      <c r="U85" s="83">
        <f t="shared" si="4"/>
        <v>0.341596638234221</v>
      </c>
      <c r="V85" s="83">
        <f t="shared" si="5"/>
        <v>0.642396826285417</v>
      </c>
      <c r="W85" s="17">
        <v>0</v>
      </c>
      <c r="X85" s="6"/>
    </row>
    <row r="86" s="30" customFormat="1" spans="1:24">
      <c r="A86" s="14">
        <v>83</v>
      </c>
      <c r="B86" s="14">
        <v>741</v>
      </c>
      <c r="C86" s="15" t="s">
        <v>132</v>
      </c>
      <c r="D86" s="15" t="s">
        <v>37</v>
      </c>
      <c r="E86" s="15" t="s">
        <v>66</v>
      </c>
      <c r="F86" s="15"/>
      <c r="G86" s="15" t="s">
        <v>42</v>
      </c>
      <c r="H86" s="15">
        <v>4</v>
      </c>
      <c r="I86" s="55">
        <v>4</v>
      </c>
      <c r="J86" s="56">
        <v>12</v>
      </c>
      <c r="K86" s="56">
        <v>3</v>
      </c>
      <c r="L86" s="57">
        <v>8699.696</v>
      </c>
      <c r="M86" s="58">
        <v>0.180904638506909</v>
      </c>
      <c r="N86" s="57">
        <v>1573.81536</v>
      </c>
      <c r="O86" s="59">
        <v>10874.62</v>
      </c>
      <c r="P86" s="60">
        <v>0.164205748798579</v>
      </c>
      <c r="Q86" s="59">
        <v>1785.67512</v>
      </c>
      <c r="R86" s="81">
        <v>3639.3</v>
      </c>
      <c r="S86" s="81">
        <v>814.96</v>
      </c>
      <c r="T86" s="83">
        <f t="shared" si="3"/>
        <v>0.418324962159597</v>
      </c>
      <c r="U86" s="83">
        <f t="shared" si="4"/>
        <v>0.334659969727678</v>
      </c>
      <c r="V86" s="83">
        <f t="shared" si="5"/>
        <v>0.45638760985817</v>
      </c>
      <c r="W86" s="17">
        <v>0</v>
      </c>
      <c r="X86" s="6"/>
    </row>
    <row r="87" s="30" customFormat="1" spans="1:24">
      <c r="A87" s="14">
        <v>84</v>
      </c>
      <c r="B87" s="14">
        <v>594</v>
      </c>
      <c r="C87" s="15" t="s">
        <v>119</v>
      </c>
      <c r="D87" s="15" t="s">
        <v>55</v>
      </c>
      <c r="E87" s="15" t="s">
        <v>66</v>
      </c>
      <c r="F87" s="15"/>
      <c r="G87" s="15"/>
      <c r="H87" s="15">
        <v>2</v>
      </c>
      <c r="I87" s="55">
        <v>4</v>
      </c>
      <c r="J87" s="56">
        <v>6</v>
      </c>
      <c r="K87" s="56">
        <v>3</v>
      </c>
      <c r="L87" s="57">
        <v>9476.64</v>
      </c>
      <c r="M87" s="58">
        <v>0.230407874520927</v>
      </c>
      <c r="N87" s="57">
        <v>2183.49248</v>
      </c>
      <c r="O87" s="59">
        <v>11845.8</v>
      </c>
      <c r="P87" s="60">
        <v>0.20913945533438</v>
      </c>
      <c r="Q87" s="59">
        <v>2477.42416</v>
      </c>
      <c r="R87" s="81">
        <v>3610.3</v>
      </c>
      <c r="S87" s="81">
        <v>682.4</v>
      </c>
      <c r="T87" s="83">
        <f t="shared" si="3"/>
        <v>0.380968360093873</v>
      </c>
      <c r="U87" s="83">
        <f t="shared" si="4"/>
        <v>0.304774688075098</v>
      </c>
      <c r="V87" s="83">
        <f t="shared" si="5"/>
        <v>0.275447382413515</v>
      </c>
      <c r="W87" s="17">
        <v>0</v>
      </c>
      <c r="X87" s="6"/>
    </row>
    <row r="88" s="30" customFormat="1" spans="1:24">
      <c r="A88" s="14">
        <v>85</v>
      </c>
      <c r="B88" s="14">
        <v>733</v>
      </c>
      <c r="C88" s="15" t="s">
        <v>131</v>
      </c>
      <c r="D88" s="15" t="s">
        <v>40</v>
      </c>
      <c r="E88" s="15" t="s">
        <v>66</v>
      </c>
      <c r="F88" s="15"/>
      <c r="G88" s="15"/>
      <c r="H88" s="15">
        <v>3</v>
      </c>
      <c r="I88" s="55">
        <v>4</v>
      </c>
      <c r="J88" s="56">
        <v>9</v>
      </c>
      <c r="K88" s="56">
        <v>3</v>
      </c>
      <c r="L88" s="57">
        <v>9106.5184</v>
      </c>
      <c r="M88" s="58">
        <v>0.192704250177543</v>
      </c>
      <c r="N88" s="57">
        <v>1754.8648</v>
      </c>
      <c r="O88" s="59">
        <v>11383.148</v>
      </c>
      <c r="P88" s="60">
        <v>0.17491616554577</v>
      </c>
      <c r="Q88" s="59">
        <v>1991.0966</v>
      </c>
      <c r="R88" s="81">
        <v>3377.1</v>
      </c>
      <c r="S88" s="81">
        <v>900.63</v>
      </c>
      <c r="T88" s="83">
        <f t="shared" si="3"/>
        <v>0.370844251519878</v>
      </c>
      <c r="U88" s="83">
        <f t="shared" si="4"/>
        <v>0.296675401215903</v>
      </c>
      <c r="V88" s="83">
        <f t="shared" si="5"/>
        <v>0.452328631368262</v>
      </c>
      <c r="W88" s="17">
        <v>0</v>
      </c>
      <c r="X88" s="6"/>
    </row>
    <row r="89" s="30" customFormat="1" spans="1:24">
      <c r="A89" s="89" t="s">
        <v>133</v>
      </c>
      <c r="B89" s="90"/>
      <c r="C89" s="91"/>
      <c r="D89" s="91"/>
      <c r="E89" s="91"/>
      <c r="F89" s="92"/>
      <c r="G89" s="92"/>
      <c r="H89" s="92">
        <v>346</v>
      </c>
      <c r="I89" s="46">
        <v>485</v>
      </c>
      <c r="J89" s="93">
        <v>1011</v>
      </c>
      <c r="K89" s="93">
        <v>587</v>
      </c>
      <c r="L89" s="94">
        <f>SUM(L4:L88)</f>
        <v>1207116.22611667</v>
      </c>
      <c r="M89" s="49">
        <v>0.198916092363773</v>
      </c>
      <c r="N89" s="94">
        <f>SUM(N4:N88)</f>
        <v>241647.817605278</v>
      </c>
      <c r="O89" s="95">
        <f>SUM(O4:O88)</f>
        <v>1507279.39428083</v>
      </c>
      <c r="P89" s="96">
        <v>0.180554606914809</v>
      </c>
      <c r="Q89" s="95">
        <f>SUM(Q4:Q88)</f>
        <v>273895.221588831</v>
      </c>
      <c r="R89" s="78">
        <f>SUM(R4:R88)</f>
        <v>997371.34</v>
      </c>
      <c r="S89" s="78">
        <f>SUM(S4:S88)</f>
        <v>234856.77</v>
      </c>
      <c r="T89" s="79">
        <f t="shared" si="3"/>
        <v>0.82624300661468</v>
      </c>
      <c r="U89" s="79">
        <f t="shared" si="4"/>
        <v>0.66170302850579</v>
      </c>
      <c r="V89" s="79">
        <f t="shared" si="5"/>
        <v>0.857469395185598</v>
      </c>
      <c r="W89" s="17">
        <f>SUM(W4:W88)</f>
        <v>82.56</v>
      </c>
      <c r="X89" s="6"/>
    </row>
  </sheetData>
  <sortState ref="A1:X89">
    <sortCondition ref="U1" descending="1"/>
  </sortState>
  <mergeCells count="7">
    <mergeCell ref="A1:W1"/>
    <mergeCell ref="R2:W2"/>
    <mergeCell ref="A2:A3"/>
    <mergeCell ref="B2:B3"/>
    <mergeCell ref="C2:C3"/>
    <mergeCell ref="D2:D3"/>
    <mergeCell ref="X2:X3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A1" sqref="$A1:$XFD1048576"/>
    </sheetView>
  </sheetViews>
  <sheetFormatPr defaultColWidth="9" defaultRowHeight="13.5" outlineLevelCol="7"/>
  <cols>
    <col min="1" max="1" width="3.875" style="1" customWidth="1"/>
    <col min="2" max="2" width="4.625" style="2" customWidth="1"/>
    <col min="3" max="3" width="23.75" style="1" customWidth="1"/>
    <col min="4" max="4" width="6.625" style="1" customWidth="1"/>
    <col min="5" max="5" width="7.125" style="3" customWidth="1"/>
    <col min="6" max="6" width="9" style="4"/>
    <col min="8" max="8" width="9" style="6"/>
  </cols>
  <sheetData>
    <row r="1" ht="2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2.5" spans="1:8">
      <c r="A2" s="8" t="s">
        <v>1</v>
      </c>
      <c r="B2" s="9" t="s">
        <v>2</v>
      </c>
      <c r="C2" s="8" t="s">
        <v>3</v>
      </c>
      <c r="D2" s="8" t="s">
        <v>4</v>
      </c>
      <c r="E2" s="10" t="s">
        <v>16</v>
      </c>
      <c r="F2" s="11" t="s">
        <v>170</v>
      </c>
      <c r="G2" s="29" t="s">
        <v>171</v>
      </c>
      <c r="H2" s="13" t="s">
        <v>31</v>
      </c>
    </row>
    <row r="3" spans="1:8">
      <c r="A3" s="14">
        <v>1</v>
      </c>
      <c r="B3" s="14">
        <v>357</v>
      </c>
      <c r="C3" s="15" t="s">
        <v>36</v>
      </c>
      <c r="D3" s="15" t="s">
        <v>37</v>
      </c>
      <c r="E3" s="16">
        <v>15</v>
      </c>
      <c r="F3" s="17">
        <v>4</v>
      </c>
      <c r="G3" s="23">
        <f>F3-E3</f>
        <v>-11</v>
      </c>
      <c r="H3" s="19"/>
    </row>
    <row r="4" spans="1:8">
      <c r="A4" s="14">
        <v>2</v>
      </c>
      <c r="B4" s="14">
        <v>747</v>
      </c>
      <c r="C4" s="15" t="s">
        <v>65</v>
      </c>
      <c r="D4" s="15" t="s">
        <v>62</v>
      </c>
      <c r="E4" s="16">
        <v>12</v>
      </c>
      <c r="F4" s="17">
        <v>0</v>
      </c>
      <c r="G4" s="23">
        <f t="shared" ref="G4:G35" si="0">F4-E4</f>
        <v>-12</v>
      </c>
      <c r="H4" s="19"/>
    </row>
    <row r="5" spans="1:8">
      <c r="A5" s="14">
        <v>3</v>
      </c>
      <c r="B5" s="14">
        <v>54</v>
      </c>
      <c r="C5" s="15" t="s">
        <v>47</v>
      </c>
      <c r="D5" s="15" t="s">
        <v>48</v>
      </c>
      <c r="E5" s="16">
        <v>12</v>
      </c>
      <c r="F5" s="17">
        <v>14</v>
      </c>
      <c r="G5" s="21">
        <f t="shared" si="0"/>
        <v>2</v>
      </c>
      <c r="H5" s="23" t="s">
        <v>172</v>
      </c>
    </row>
    <row r="6" spans="1:8">
      <c r="A6" s="14">
        <v>4</v>
      </c>
      <c r="B6" s="14">
        <v>343</v>
      </c>
      <c r="C6" s="15" t="s">
        <v>44</v>
      </c>
      <c r="D6" s="15" t="s">
        <v>37</v>
      </c>
      <c r="E6" s="16">
        <v>24</v>
      </c>
      <c r="F6" s="17">
        <v>30</v>
      </c>
      <c r="G6" s="21">
        <f t="shared" si="0"/>
        <v>6</v>
      </c>
      <c r="H6" s="23" t="s">
        <v>172</v>
      </c>
    </row>
    <row r="7" spans="1:8">
      <c r="A7" s="14">
        <v>5</v>
      </c>
      <c r="B7" s="14">
        <v>750</v>
      </c>
      <c r="C7" s="15" t="s">
        <v>39</v>
      </c>
      <c r="D7" s="15" t="s">
        <v>40</v>
      </c>
      <c r="E7" s="16">
        <v>15</v>
      </c>
      <c r="F7" s="17">
        <v>0</v>
      </c>
      <c r="G7" s="23">
        <f t="shared" si="0"/>
        <v>-15</v>
      </c>
      <c r="H7" s="19"/>
    </row>
    <row r="8" spans="1:8">
      <c r="A8" s="14">
        <v>6</v>
      </c>
      <c r="B8" s="14">
        <v>379</v>
      </c>
      <c r="C8" s="15" t="s">
        <v>73</v>
      </c>
      <c r="D8" s="15" t="s">
        <v>37</v>
      </c>
      <c r="E8" s="16">
        <v>12</v>
      </c>
      <c r="F8" s="17">
        <v>9</v>
      </c>
      <c r="G8" s="23">
        <f t="shared" si="0"/>
        <v>-3</v>
      </c>
      <c r="H8" s="19"/>
    </row>
    <row r="9" spans="1:8">
      <c r="A9" s="14">
        <v>7</v>
      </c>
      <c r="B9" s="14">
        <v>737</v>
      </c>
      <c r="C9" s="15" t="s">
        <v>86</v>
      </c>
      <c r="D9" s="15" t="s">
        <v>40</v>
      </c>
      <c r="E9" s="16">
        <v>12</v>
      </c>
      <c r="F9" s="17">
        <v>0</v>
      </c>
      <c r="G9" s="23">
        <f t="shared" si="0"/>
        <v>-12</v>
      </c>
      <c r="H9" s="19"/>
    </row>
    <row r="10" spans="1:8">
      <c r="A10" s="14">
        <v>8</v>
      </c>
      <c r="B10" s="14">
        <v>754</v>
      </c>
      <c r="C10" s="15" t="s">
        <v>83</v>
      </c>
      <c r="D10" s="15" t="s">
        <v>48</v>
      </c>
      <c r="E10" s="16">
        <v>9</v>
      </c>
      <c r="F10" s="17">
        <v>0</v>
      </c>
      <c r="G10" s="23">
        <f t="shared" si="0"/>
        <v>-9</v>
      </c>
      <c r="H10" s="19"/>
    </row>
    <row r="11" spans="1:8">
      <c r="A11" s="14">
        <v>9</v>
      </c>
      <c r="B11" s="14">
        <v>337</v>
      </c>
      <c r="C11" s="15" t="s">
        <v>61</v>
      </c>
      <c r="D11" s="15" t="s">
        <v>62</v>
      </c>
      <c r="E11" s="16">
        <v>21</v>
      </c>
      <c r="F11" s="17">
        <v>4</v>
      </c>
      <c r="G11" s="23">
        <f t="shared" si="0"/>
        <v>-17</v>
      </c>
      <c r="H11" s="19"/>
    </row>
    <row r="12" spans="1:8">
      <c r="A12" s="14">
        <v>10</v>
      </c>
      <c r="B12" s="14">
        <v>365</v>
      </c>
      <c r="C12" s="15" t="s">
        <v>59</v>
      </c>
      <c r="D12" s="15" t="s">
        <v>37</v>
      </c>
      <c r="E12" s="16">
        <v>12</v>
      </c>
      <c r="F12" s="17">
        <v>12</v>
      </c>
      <c r="G12" s="23">
        <f t="shared" si="0"/>
        <v>0</v>
      </c>
      <c r="H12" s="19"/>
    </row>
    <row r="13" spans="1:8">
      <c r="A13" s="14">
        <v>11</v>
      </c>
      <c r="B13" s="14">
        <v>587</v>
      </c>
      <c r="C13" s="15" t="s">
        <v>56</v>
      </c>
      <c r="D13" s="15" t="s">
        <v>48</v>
      </c>
      <c r="E13" s="16">
        <v>9</v>
      </c>
      <c r="F13" s="17">
        <v>0</v>
      </c>
      <c r="G13" s="23">
        <f t="shared" si="0"/>
        <v>-9</v>
      </c>
      <c r="H13" s="19"/>
    </row>
    <row r="14" spans="1:8">
      <c r="A14" s="14">
        <v>12</v>
      </c>
      <c r="B14" s="14">
        <v>541</v>
      </c>
      <c r="C14" s="15" t="s">
        <v>74</v>
      </c>
      <c r="D14" s="15" t="s">
        <v>40</v>
      </c>
      <c r="E14" s="16">
        <v>12</v>
      </c>
      <c r="F14" s="17">
        <v>0</v>
      </c>
      <c r="G14" s="23">
        <f t="shared" si="0"/>
        <v>-12</v>
      </c>
      <c r="H14" s="19"/>
    </row>
    <row r="15" spans="1:8">
      <c r="A15" s="14">
        <v>13</v>
      </c>
      <c r="B15" s="14">
        <v>311</v>
      </c>
      <c r="C15" s="15" t="s">
        <v>75</v>
      </c>
      <c r="D15" s="15" t="s">
        <v>37</v>
      </c>
      <c r="E15" s="16">
        <v>6</v>
      </c>
      <c r="F15" s="17">
        <v>0</v>
      </c>
      <c r="G15" s="23">
        <f t="shared" si="0"/>
        <v>-6</v>
      </c>
      <c r="H15" s="19"/>
    </row>
    <row r="16" spans="1:8">
      <c r="A16" s="14">
        <v>14</v>
      </c>
      <c r="B16" s="14">
        <v>707</v>
      </c>
      <c r="C16" s="15" t="s">
        <v>53</v>
      </c>
      <c r="D16" s="15" t="s">
        <v>40</v>
      </c>
      <c r="E16" s="16">
        <v>15</v>
      </c>
      <c r="F16" s="17">
        <v>3</v>
      </c>
      <c r="G16" s="23">
        <f t="shared" si="0"/>
        <v>-12</v>
      </c>
      <c r="H16" s="19"/>
    </row>
    <row r="17" spans="1:8">
      <c r="A17" s="14">
        <v>15</v>
      </c>
      <c r="B17" s="14">
        <v>387</v>
      </c>
      <c r="C17" s="15" t="s">
        <v>64</v>
      </c>
      <c r="D17" s="15" t="s">
        <v>40</v>
      </c>
      <c r="E17" s="16">
        <v>12</v>
      </c>
      <c r="F17" s="17">
        <v>0</v>
      </c>
      <c r="G17" s="23">
        <f t="shared" si="0"/>
        <v>-12</v>
      </c>
      <c r="H17" s="19"/>
    </row>
    <row r="18" spans="1:8">
      <c r="A18" s="14">
        <v>16</v>
      </c>
      <c r="B18" s="14">
        <v>712</v>
      </c>
      <c r="C18" s="15" t="s">
        <v>67</v>
      </c>
      <c r="D18" s="15" t="s">
        <v>40</v>
      </c>
      <c r="E18" s="16">
        <v>15</v>
      </c>
      <c r="F18" s="17">
        <v>3</v>
      </c>
      <c r="G18" s="23">
        <f t="shared" si="0"/>
        <v>-12</v>
      </c>
      <c r="H18" s="19"/>
    </row>
    <row r="19" spans="1:8">
      <c r="A19" s="14">
        <v>17</v>
      </c>
      <c r="B19" s="14">
        <v>341</v>
      </c>
      <c r="C19" s="15" t="s">
        <v>80</v>
      </c>
      <c r="D19" s="15" t="s">
        <v>55</v>
      </c>
      <c r="E19" s="16">
        <v>27</v>
      </c>
      <c r="F19" s="17">
        <v>25</v>
      </c>
      <c r="G19" s="23">
        <f t="shared" si="0"/>
        <v>-2</v>
      </c>
      <c r="H19" s="19"/>
    </row>
    <row r="20" spans="1:8">
      <c r="A20" s="14">
        <v>18</v>
      </c>
      <c r="B20" s="14">
        <v>598</v>
      </c>
      <c r="C20" s="15" t="s">
        <v>51</v>
      </c>
      <c r="D20" s="15" t="s">
        <v>40</v>
      </c>
      <c r="E20" s="16">
        <v>12</v>
      </c>
      <c r="F20" s="17">
        <v>0</v>
      </c>
      <c r="G20" s="23">
        <f t="shared" si="0"/>
        <v>-12</v>
      </c>
      <c r="H20" s="19"/>
    </row>
    <row r="21" spans="1:8">
      <c r="A21" s="14">
        <v>19</v>
      </c>
      <c r="B21" s="14">
        <v>373</v>
      </c>
      <c r="C21" s="15" t="s">
        <v>63</v>
      </c>
      <c r="D21" s="15" t="s">
        <v>62</v>
      </c>
      <c r="E21" s="16">
        <v>12</v>
      </c>
      <c r="F21" s="17">
        <v>3</v>
      </c>
      <c r="G21" s="23">
        <f t="shared" si="0"/>
        <v>-9</v>
      </c>
      <c r="H21" s="19"/>
    </row>
    <row r="22" spans="1:8">
      <c r="A22" s="14">
        <v>20</v>
      </c>
      <c r="B22" s="14">
        <v>307</v>
      </c>
      <c r="C22" s="15" t="s">
        <v>87</v>
      </c>
      <c r="D22" s="15" t="s">
        <v>88</v>
      </c>
      <c r="E22" s="16">
        <v>66</v>
      </c>
      <c r="F22" s="17">
        <v>53</v>
      </c>
      <c r="G22" s="23">
        <f t="shared" si="0"/>
        <v>-13</v>
      </c>
      <c r="H22" s="19"/>
    </row>
    <row r="23" spans="1:8">
      <c r="A23" s="14">
        <v>21</v>
      </c>
      <c r="B23" s="14">
        <v>742</v>
      </c>
      <c r="C23" s="15" t="s">
        <v>107</v>
      </c>
      <c r="D23" s="15" t="s">
        <v>62</v>
      </c>
      <c r="E23" s="16">
        <v>18</v>
      </c>
      <c r="F23" s="17">
        <v>3</v>
      </c>
      <c r="G23" s="23">
        <f t="shared" si="0"/>
        <v>-15</v>
      </c>
      <c r="H23" s="19"/>
    </row>
    <row r="24" spans="1:8">
      <c r="A24" s="14">
        <v>22</v>
      </c>
      <c r="B24" s="14">
        <v>308</v>
      </c>
      <c r="C24" s="15" t="s">
        <v>76</v>
      </c>
      <c r="D24" s="15" t="s">
        <v>62</v>
      </c>
      <c r="E24" s="16">
        <v>18</v>
      </c>
      <c r="F24" s="17">
        <v>18</v>
      </c>
      <c r="G24" s="21">
        <f t="shared" si="0"/>
        <v>0</v>
      </c>
      <c r="H24" s="23" t="s">
        <v>172</v>
      </c>
    </row>
    <row r="25" spans="1:8">
      <c r="A25" s="14">
        <v>23</v>
      </c>
      <c r="B25" s="14">
        <v>753</v>
      </c>
      <c r="C25" s="15" t="s">
        <v>79</v>
      </c>
      <c r="D25" s="15" t="s">
        <v>40</v>
      </c>
      <c r="E25" s="16">
        <v>9</v>
      </c>
      <c r="F25" s="17">
        <v>0</v>
      </c>
      <c r="G25" s="23">
        <f t="shared" si="0"/>
        <v>-9</v>
      </c>
      <c r="H25" s="19"/>
    </row>
    <row r="26" spans="1:8">
      <c r="A26" s="14">
        <v>24</v>
      </c>
      <c r="B26" s="14">
        <v>514</v>
      </c>
      <c r="C26" s="15" t="s">
        <v>54</v>
      </c>
      <c r="D26" s="15" t="s">
        <v>55</v>
      </c>
      <c r="E26" s="16">
        <v>12</v>
      </c>
      <c r="F26" s="17">
        <v>6</v>
      </c>
      <c r="G26" s="23">
        <f t="shared" si="0"/>
        <v>-6</v>
      </c>
      <c r="H26" s="19"/>
    </row>
    <row r="27" spans="1:8">
      <c r="A27" s="14">
        <v>25</v>
      </c>
      <c r="B27" s="14">
        <v>517</v>
      </c>
      <c r="C27" s="15" t="s">
        <v>99</v>
      </c>
      <c r="D27" s="15" t="s">
        <v>62</v>
      </c>
      <c r="E27" s="16">
        <v>15</v>
      </c>
      <c r="F27" s="17">
        <v>0</v>
      </c>
      <c r="G27" s="23">
        <f t="shared" si="0"/>
        <v>-15</v>
      </c>
      <c r="H27" s="19"/>
    </row>
    <row r="28" spans="1:8">
      <c r="A28" s="14">
        <v>26</v>
      </c>
      <c r="B28" s="14">
        <v>585</v>
      </c>
      <c r="C28" s="15" t="s">
        <v>82</v>
      </c>
      <c r="D28" s="15" t="s">
        <v>37</v>
      </c>
      <c r="E28" s="16">
        <v>12</v>
      </c>
      <c r="F28" s="17">
        <v>17</v>
      </c>
      <c r="G28" s="23">
        <f t="shared" si="0"/>
        <v>5</v>
      </c>
      <c r="H28" s="19"/>
    </row>
    <row r="29" spans="1:8">
      <c r="A29" s="14">
        <v>27</v>
      </c>
      <c r="B29" s="14">
        <v>721</v>
      </c>
      <c r="C29" s="15" t="s">
        <v>58</v>
      </c>
      <c r="D29" s="15" t="s">
        <v>55</v>
      </c>
      <c r="E29" s="16">
        <v>9</v>
      </c>
      <c r="F29" s="17">
        <v>0</v>
      </c>
      <c r="G29" s="23">
        <f t="shared" si="0"/>
        <v>-9</v>
      </c>
      <c r="H29" s="19"/>
    </row>
    <row r="30" spans="1:8">
      <c r="A30" s="14">
        <v>28</v>
      </c>
      <c r="B30" s="14">
        <v>581</v>
      </c>
      <c r="C30" s="15" t="s">
        <v>50</v>
      </c>
      <c r="D30" s="15" t="s">
        <v>37</v>
      </c>
      <c r="E30" s="16">
        <v>12</v>
      </c>
      <c r="F30" s="17">
        <v>12</v>
      </c>
      <c r="G30" s="23">
        <f t="shared" si="0"/>
        <v>0</v>
      </c>
      <c r="H30" s="19"/>
    </row>
    <row r="31" spans="1:8">
      <c r="A31" s="14">
        <v>29</v>
      </c>
      <c r="B31" s="14">
        <v>347</v>
      </c>
      <c r="C31" s="15" t="s">
        <v>43</v>
      </c>
      <c r="D31" s="15" t="s">
        <v>37</v>
      </c>
      <c r="E31" s="16">
        <v>9</v>
      </c>
      <c r="F31" s="17">
        <v>0</v>
      </c>
      <c r="G31" s="23">
        <f t="shared" si="0"/>
        <v>-9</v>
      </c>
      <c r="H31" s="19"/>
    </row>
    <row r="32" spans="1:8">
      <c r="A32" s="14">
        <v>30</v>
      </c>
      <c r="B32" s="14">
        <v>377</v>
      </c>
      <c r="C32" s="15" t="s">
        <v>46</v>
      </c>
      <c r="D32" s="15" t="s">
        <v>40</v>
      </c>
      <c r="E32" s="16">
        <v>12</v>
      </c>
      <c r="F32" s="17">
        <v>0</v>
      </c>
      <c r="G32" s="23">
        <f t="shared" si="0"/>
        <v>-12</v>
      </c>
      <c r="H32" s="19"/>
    </row>
    <row r="33" spans="1:8">
      <c r="A33" s="14">
        <v>31</v>
      </c>
      <c r="B33" s="14">
        <v>572</v>
      </c>
      <c r="C33" s="15" t="s">
        <v>95</v>
      </c>
      <c r="D33" s="15" t="s">
        <v>62</v>
      </c>
      <c r="E33" s="16">
        <v>9</v>
      </c>
      <c r="F33" s="17">
        <v>8</v>
      </c>
      <c r="G33" s="23">
        <f t="shared" si="0"/>
        <v>-1</v>
      </c>
      <c r="H33" s="19"/>
    </row>
    <row r="34" spans="1:8">
      <c r="A34" s="14">
        <v>32</v>
      </c>
      <c r="B34" s="14">
        <v>724</v>
      </c>
      <c r="C34" s="15" t="s">
        <v>91</v>
      </c>
      <c r="D34" s="15" t="s">
        <v>40</v>
      </c>
      <c r="E34" s="16">
        <v>12</v>
      </c>
      <c r="F34" s="17">
        <v>2</v>
      </c>
      <c r="G34" s="23">
        <f t="shared" si="0"/>
        <v>-10</v>
      </c>
      <c r="H34" s="19"/>
    </row>
    <row r="35" spans="1:8">
      <c r="A35" s="14">
        <v>33</v>
      </c>
      <c r="B35" s="14">
        <v>748</v>
      </c>
      <c r="C35" s="15" t="s">
        <v>98</v>
      </c>
      <c r="D35" s="15" t="s">
        <v>55</v>
      </c>
      <c r="E35" s="16">
        <v>9</v>
      </c>
      <c r="F35" s="17">
        <v>0</v>
      </c>
      <c r="G35" s="23">
        <f t="shared" si="0"/>
        <v>-9</v>
      </c>
      <c r="H35" s="19"/>
    </row>
    <row r="36" spans="1:8">
      <c r="A36" s="14">
        <v>34</v>
      </c>
      <c r="B36" s="14">
        <v>740</v>
      </c>
      <c r="C36" s="15" t="s">
        <v>118</v>
      </c>
      <c r="D36" s="15" t="s">
        <v>40</v>
      </c>
      <c r="E36" s="16">
        <v>6</v>
      </c>
      <c r="F36" s="17">
        <v>0</v>
      </c>
      <c r="G36" s="23">
        <f t="shared" ref="G36:G67" si="1">F36-E36</f>
        <v>-6</v>
      </c>
      <c r="H36" s="19"/>
    </row>
    <row r="37" spans="1:8">
      <c r="A37" s="14">
        <v>35</v>
      </c>
      <c r="B37" s="14">
        <v>730</v>
      </c>
      <c r="C37" s="15" t="s">
        <v>92</v>
      </c>
      <c r="D37" s="15" t="s">
        <v>37</v>
      </c>
      <c r="E37" s="16">
        <v>12</v>
      </c>
      <c r="F37" s="17">
        <v>4</v>
      </c>
      <c r="G37" s="23">
        <f t="shared" si="1"/>
        <v>-8</v>
      </c>
      <c r="H37" s="19"/>
    </row>
    <row r="38" spans="1:8">
      <c r="A38" s="14">
        <v>36</v>
      </c>
      <c r="B38" s="14">
        <v>582</v>
      </c>
      <c r="C38" s="15" t="s">
        <v>49</v>
      </c>
      <c r="D38" s="15" t="s">
        <v>37</v>
      </c>
      <c r="E38" s="16">
        <v>24</v>
      </c>
      <c r="F38" s="17">
        <v>12</v>
      </c>
      <c r="G38" s="23">
        <f t="shared" si="1"/>
        <v>-12</v>
      </c>
      <c r="H38" s="19"/>
    </row>
    <row r="39" spans="1:8">
      <c r="A39" s="14">
        <v>37</v>
      </c>
      <c r="B39" s="14">
        <v>52</v>
      </c>
      <c r="C39" s="15" t="s">
        <v>68</v>
      </c>
      <c r="D39" s="15" t="s">
        <v>48</v>
      </c>
      <c r="E39" s="16">
        <v>12</v>
      </c>
      <c r="F39" s="17">
        <v>0</v>
      </c>
      <c r="G39" s="23">
        <f t="shared" si="1"/>
        <v>-12</v>
      </c>
      <c r="H39" s="19"/>
    </row>
    <row r="40" spans="1:8">
      <c r="A40" s="14">
        <v>38</v>
      </c>
      <c r="B40" s="14">
        <v>399</v>
      </c>
      <c r="C40" s="15" t="s">
        <v>60</v>
      </c>
      <c r="D40" s="15" t="s">
        <v>40</v>
      </c>
      <c r="E40" s="16">
        <v>9</v>
      </c>
      <c r="F40" s="17">
        <v>1</v>
      </c>
      <c r="G40" s="23">
        <f t="shared" si="1"/>
        <v>-8</v>
      </c>
      <c r="H40" s="19"/>
    </row>
    <row r="41" spans="1:8">
      <c r="A41" s="14">
        <v>39</v>
      </c>
      <c r="B41" s="14">
        <v>745</v>
      </c>
      <c r="C41" s="15" t="s">
        <v>103</v>
      </c>
      <c r="D41" s="15" t="s">
        <v>37</v>
      </c>
      <c r="E41" s="16">
        <v>12</v>
      </c>
      <c r="F41" s="17">
        <v>10</v>
      </c>
      <c r="G41" s="23">
        <f t="shared" si="1"/>
        <v>-2</v>
      </c>
      <c r="H41" s="19"/>
    </row>
    <row r="42" spans="1:8">
      <c r="A42" s="14">
        <v>40</v>
      </c>
      <c r="B42" s="14">
        <v>571</v>
      </c>
      <c r="C42" s="15" t="s">
        <v>57</v>
      </c>
      <c r="D42" s="15" t="s">
        <v>40</v>
      </c>
      <c r="E42" s="16">
        <v>15</v>
      </c>
      <c r="F42" s="17">
        <v>0</v>
      </c>
      <c r="G42" s="23">
        <f t="shared" si="1"/>
        <v>-15</v>
      </c>
      <c r="H42" s="19"/>
    </row>
    <row r="43" spans="1:8">
      <c r="A43" s="14">
        <v>41</v>
      </c>
      <c r="B43" s="14">
        <v>513</v>
      </c>
      <c r="C43" s="15" t="s">
        <v>52</v>
      </c>
      <c r="D43" s="15" t="s">
        <v>37</v>
      </c>
      <c r="E43" s="16">
        <v>12</v>
      </c>
      <c r="F43" s="17">
        <v>0</v>
      </c>
      <c r="G43" s="23">
        <f t="shared" si="1"/>
        <v>-12</v>
      </c>
      <c r="H43" s="19"/>
    </row>
    <row r="44" spans="1:8">
      <c r="A44" s="14">
        <v>42</v>
      </c>
      <c r="B44" s="14">
        <v>367</v>
      </c>
      <c r="C44" s="15" t="s">
        <v>109</v>
      </c>
      <c r="D44" s="15" t="s">
        <v>48</v>
      </c>
      <c r="E44" s="16">
        <v>9</v>
      </c>
      <c r="F44" s="17">
        <v>0</v>
      </c>
      <c r="G44" s="23">
        <f t="shared" si="1"/>
        <v>-9</v>
      </c>
      <c r="H44" s="19"/>
    </row>
    <row r="45" spans="1:8">
      <c r="A45" s="14">
        <v>43</v>
      </c>
      <c r="B45" s="14">
        <v>359</v>
      </c>
      <c r="C45" s="15" t="s">
        <v>84</v>
      </c>
      <c r="D45" s="15" t="s">
        <v>37</v>
      </c>
      <c r="E45" s="16">
        <v>12</v>
      </c>
      <c r="F45" s="17">
        <v>0</v>
      </c>
      <c r="G45" s="23">
        <f t="shared" si="1"/>
        <v>-12</v>
      </c>
      <c r="H45" s="19"/>
    </row>
    <row r="46" spans="1:8">
      <c r="A46" s="14">
        <v>44</v>
      </c>
      <c r="B46" s="14">
        <v>726</v>
      </c>
      <c r="C46" s="15" t="s">
        <v>78</v>
      </c>
      <c r="D46" s="15" t="s">
        <v>37</v>
      </c>
      <c r="E46" s="16">
        <v>12</v>
      </c>
      <c r="F46" s="17">
        <v>0</v>
      </c>
      <c r="G46" s="23">
        <f t="shared" si="1"/>
        <v>-12</v>
      </c>
      <c r="H46" s="19"/>
    </row>
    <row r="47" spans="1:8">
      <c r="A47" s="14">
        <v>45</v>
      </c>
      <c r="B47" s="14">
        <v>355</v>
      </c>
      <c r="C47" s="15" t="s">
        <v>72</v>
      </c>
      <c r="D47" s="15" t="s">
        <v>62</v>
      </c>
      <c r="E47" s="16">
        <v>15</v>
      </c>
      <c r="F47" s="17">
        <v>3</v>
      </c>
      <c r="G47" s="23">
        <f t="shared" si="1"/>
        <v>-12</v>
      </c>
      <c r="H47" s="19"/>
    </row>
    <row r="48" spans="1:8">
      <c r="A48" s="14">
        <v>46</v>
      </c>
      <c r="B48" s="14">
        <v>385</v>
      </c>
      <c r="C48" s="15" t="s">
        <v>102</v>
      </c>
      <c r="D48" s="15" t="s">
        <v>55</v>
      </c>
      <c r="E48" s="16">
        <v>12</v>
      </c>
      <c r="F48" s="17">
        <v>0</v>
      </c>
      <c r="G48" s="23">
        <f t="shared" si="1"/>
        <v>-12</v>
      </c>
      <c r="H48" s="19"/>
    </row>
    <row r="49" spans="1:8">
      <c r="A49" s="14">
        <v>47</v>
      </c>
      <c r="B49" s="14">
        <v>578</v>
      </c>
      <c r="C49" s="15" t="s">
        <v>77</v>
      </c>
      <c r="D49" s="15" t="s">
        <v>62</v>
      </c>
      <c r="E49" s="16">
        <v>12</v>
      </c>
      <c r="F49" s="17">
        <v>0</v>
      </c>
      <c r="G49" s="23">
        <f t="shared" si="1"/>
        <v>-12</v>
      </c>
      <c r="H49" s="19"/>
    </row>
    <row r="50" spans="1:8">
      <c r="A50" s="14">
        <v>48</v>
      </c>
      <c r="B50" s="14">
        <v>744</v>
      </c>
      <c r="C50" s="15" t="s">
        <v>94</v>
      </c>
      <c r="D50" s="15" t="s">
        <v>62</v>
      </c>
      <c r="E50" s="16">
        <v>12</v>
      </c>
      <c r="F50" s="17">
        <v>0</v>
      </c>
      <c r="G50" s="23">
        <f t="shared" si="1"/>
        <v>-12</v>
      </c>
      <c r="H50" s="19"/>
    </row>
    <row r="51" spans="1:8">
      <c r="A51" s="14">
        <v>49</v>
      </c>
      <c r="B51" s="14">
        <v>573</v>
      </c>
      <c r="C51" s="15" t="s">
        <v>113</v>
      </c>
      <c r="D51" s="15" t="s">
        <v>40</v>
      </c>
      <c r="E51" s="16">
        <v>9</v>
      </c>
      <c r="F51" s="17">
        <v>0</v>
      </c>
      <c r="G51" s="23">
        <f t="shared" si="1"/>
        <v>-9</v>
      </c>
      <c r="H51" s="19"/>
    </row>
    <row r="52" spans="1:8">
      <c r="A52" s="14">
        <v>50</v>
      </c>
      <c r="B52" s="14">
        <v>515</v>
      </c>
      <c r="C52" s="15" t="s">
        <v>93</v>
      </c>
      <c r="D52" s="15" t="s">
        <v>62</v>
      </c>
      <c r="E52" s="16">
        <v>12</v>
      </c>
      <c r="F52" s="17">
        <v>0</v>
      </c>
      <c r="G52" s="23">
        <f t="shared" si="1"/>
        <v>-12</v>
      </c>
      <c r="H52" s="19"/>
    </row>
    <row r="53" spans="1:8">
      <c r="A53" s="14">
        <v>51</v>
      </c>
      <c r="B53" s="14">
        <v>704</v>
      </c>
      <c r="C53" s="15" t="s">
        <v>85</v>
      </c>
      <c r="D53" s="15" t="s">
        <v>48</v>
      </c>
      <c r="E53" s="16">
        <v>9</v>
      </c>
      <c r="F53" s="17">
        <v>0</v>
      </c>
      <c r="G53" s="23">
        <f t="shared" si="1"/>
        <v>-9</v>
      </c>
      <c r="H53" s="19"/>
    </row>
    <row r="54" spans="1:8">
      <c r="A54" s="14">
        <v>52</v>
      </c>
      <c r="B54" s="14">
        <v>549</v>
      </c>
      <c r="C54" s="15" t="s">
        <v>116</v>
      </c>
      <c r="D54" s="15" t="s">
        <v>55</v>
      </c>
      <c r="E54" s="16">
        <v>9</v>
      </c>
      <c r="F54" s="17">
        <v>3</v>
      </c>
      <c r="G54" s="23">
        <f t="shared" si="1"/>
        <v>-6</v>
      </c>
      <c r="H54" s="19"/>
    </row>
    <row r="55" spans="1:8">
      <c r="A55" s="14">
        <v>53</v>
      </c>
      <c r="B55" s="14">
        <v>391</v>
      </c>
      <c r="C55" s="15" t="s">
        <v>104</v>
      </c>
      <c r="D55" s="15" t="s">
        <v>62</v>
      </c>
      <c r="E55" s="16">
        <v>12</v>
      </c>
      <c r="F55" s="17">
        <v>0</v>
      </c>
      <c r="G55" s="23">
        <f t="shared" si="1"/>
        <v>-12</v>
      </c>
      <c r="H55" s="19"/>
    </row>
    <row r="56" spans="1:8">
      <c r="A56" s="14">
        <v>54</v>
      </c>
      <c r="B56" s="14">
        <v>743</v>
      </c>
      <c r="C56" s="15" t="s">
        <v>111</v>
      </c>
      <c r="D56" s="15" t="s">
        <v>40</v>
      </c>
      <c r="E56" s="16">
        <v>9</v>
      </c>
      <c r="F56" s="17">
        <v>6</v>
      </c>
      <c r="G56" s="23">
        <f t="shared" si="1"/>
        <v>-3</v>
      </c>
      <c r="H56" s="19"/>
    </row>
    <row r="57" spans="1:8">
      <c r="A57" s="14">
        <v>55</v>
      </c>
      <c r="B57" s="14">
        <v>723</v>
      </c>
      <c r="C57" s="15" t="s">
        <v>90</v>
      </c>
      <c r="D57" s="15" t="s">
        <v>62</v>
      </c>
      <c r="E57" s="16">
        <v>9</v>
      </c>
      <c r="F57" s="17">
        <v>3</v>
      </c>
      <c r="G57" s="23">
        <f t="shared" si="1"/>
        <v>-6</v>
      </c>
      <c r="H57" s="19"/>
    </row>
    <row r="58" spans="1:8">
      <c r="A58" s="14">
        <v>56</v>
      </c>
      <c r="B58" s="14">
        <v>584</v>
      </c>
      <c r="C58" s="15" t="s">
        <v>123</v>
      </c>
      <c r="D58" s="15" t="s">
        <v>40</v>
      </c>
      <c r="E58" s="16">
        <v>9</v>
      </c>
      <c r="F58" s="17">
        <v>0</v>
      </c>
      <c r="G58" s="23">
        <f t="shared" si="1"/>
        <v>-9</v>
      </c>
      <c r="H58" s="19"/>
    </row>
    <row r="59" spans="1:8">
      <c r="A59" s="14">
        <v>57</v>
      </c>
      <c r="B59" s="14">
        <v>709</v>
      </c>
      <c r="C59" s="15" t="s">
        <v>101</v>
      </c>
      <c r="D59" s="15" t="s">
        <v>37</v>
      </c>
      <c r="E59" s="16">
        <v>12</v>
      </c>
      <c r="F59" s="17">
        <v>4</v>
      </c>
      <c r="G59" s="23">
        <f t="shared" si="1"/>
        <v>-8</v>
      </c>
      <c r="H59" s="19"/>
    </row>
    <row r="60" spans="1:8">
      <c r="A60" s="14">
        <v>58</v>
      </c>
      <c r="B60" s="14">
        <v>329</v>
      </c>
      <c r="C60" s="15" t="s">
        <v>69</v>
      </c>
      <c r="D60" s="15" t="s">
        <v>48</v>
      </c>
      <c r="E60" s="16">
        <v>15</v>
      </c>
      <c r="F60" s="17">
        <v>0</v>
      </c>
      <c r="G60" s="23">
        <f t="shared" si="1"/>
        <v>-15</v>
      </c>
      <c r="H60" s="19"/>
    </row>
    <row r="61" spans="1:8">
      <c r="A61" s="14">
        <v>59</v>
      </c>
      <c r="B61" s="14">
        <v>511</v>
      </c>
      <c r="C61" s="15" t="s">
        <v>108</v>
      </c>
      <c r="D61" s="15" t="s">
        <v>62</v>
      </c>
      <c r="E61" s="16">
        <v>9</v>
      </c>
      <c r="F61" s="17">
        <v>6</v>
      </c>
      <c r="G61" s="23">
        <f t="shared" si="1"/>
        <v>-3</v>
      </c>
      <c r="H61" s="19"/>
    </row>
    <row r="62" spans="1:8">
      <c r="A62" s="14">
        <v>60</v>
      </c>
      <c r="B62" s="14">
        <v>546</v>
      </c>
      <c r="C62" s="15" t="s">
        <v>70</v>
      </c>
      <c r="D62" s="15" t="s">
        <v>40</v>
      </c>
      <c r="E62" s="16">
        <v>12</v>
      </c>
      <c r="F62" s="17">
        <v>0</v>
      </c>
      <c r="G62" s="23">
        <f t="shared" si="1"/>
        <v>-12</v>
      </c>
      <c r="H62" s="19"/>
    </row>
    <row r="63" spans="1:8">
      <c r="A63" s="14">
        <v>61</v>
      </c>
      <c r="B63" s="14">
        <v>351</v>
      </c>
      <c r="C63" s="15" t="s">
        <v>100</v>
      </c>
      <c r="D63" s="15" t="s">
        <v>48</v>
      </c>
      <c r="E63" s="16">
        <v>12</v>
      </c>
      <c r="F63" s="17">
        <v>0</v>
      </c>
      <c r="G63" s="23">
        <f t="shared" si="1"/>
        <v>-12</v>
      </c>
      <c r="H63" s="19"/>
    </row>
    <row r="64" spans="1:8">
      <c r="A64" s="14">
        <v>62</v>
      </c>
      <c r="B64" s="14">
        <v>539</v>
      </c>
      <c r="C64" s="15" t="s">
        <v>97</v>
      </c>
      <c r="D64" s="15" t="s">
        <v>55</v>
      </c>
      <c r="E64" s="16">
        <v>6</v>
      </c>
      <c r="F64" s="17">
        <v>7</v>
      </c>
      <c r="G64" s="23">
        <f t="shared" si="1"/>
        <v>1</v>
      </c>
      <c r="H64" s="19"/>
    </row>
    <row r="65" spans="1:8">
      <c r="A65" s="14">
        <v>63</v>
      </c>
      <c r="B65" s="14">
        <v>738</v>
      </c>
      <c r="C65" s="15" t="s">
        <v>106</v>
      </c>
      <c r="D65" s="15" t="s">
        <v>48</v>
      </c>
      <c r="E65" s="16">
        <v>9</v>
      </c>
      <c r="F65" s="17">
        <v>0</v>
      </c>
      <c r="G65" s="23">
        <f t="shared" si="1"/>
        <v>-9</v>
      </c>
      <c r="H65" s="19"/>
    </row>
    <row r="66" spans="1:8">
      <c r="A66" s="14">
        <v>64</v>
      </c>
      <c r="B66" s="14">
        <v>713</v>
      </c>
      <c r="C66" s="15" t="s">
        <v>122</v>
      </c>
      <c r="D66" s="15" t="s">
        <v>48</v>
      </c>
      <c r="E66" s="16">
        <v>6</v>
      </c>
      <c r="F66" s="17">
        <v>3</v>
      </c>
      <c r="G66" s="23">
        <f t="shared" si="1"/>
        <v>-3</v>
      </c>
      <c r="H66" s="19"/>
    </row>
    <row r="67" spans="1:8">
      <c r="A67" s="14">
        <v>65</v>
      </c>
      <c r="B67" s="14">
        <v>755</v>
      </c>
      <c r="C67" s="15" t="s">
        <v>71</v>
      </c>
      <c r="D67" s="15" t="s">
        <v>48</v>
      </c>
      <c r="E67" s="16">
        <v>6</v>
      </c>
      <c r="F67" s="17">
        <v>3</v>
      </c>
      <c r="G67" s="23">
        <f t="shared" si="1"/>
        <v>-3</v>
      </c>
      <c r="H67" s="19"/>
    </row>
    <row r="68" spans="1:8">
      <c r="A68" s="14">
        <v>66</v>
      </c>
      <c r="B68" s="14">
        <v>56</v>
      </c>
      <c r="C68" s="15" t="s">
        <v>81</v>
      </c>
      <c r="D68" s="15" t="s">
        <v>48</v>
      </c>
      <c r="E68" s="16">
        <v>9</v>
      </c>
      <c r="F68" s="17">
        <v>3</v>
      </c>
      <c r="G68" s="23">
        <f t="shared" ref="G68:G88" si="2">F68-E68</f>
        <v>-6</v>
      </c>
      <c r="H68" s="19"/>
    </row>
    <row r="69" spans="1:8">
      <c r="A69" s="14">
        <v>67</v>
      </c>
      <c r="B69" s="14">
        <v>594</v>
      </c>
      <c r="C69" s="15" t="s">
        <v>119</v>
      </c>
      <c r="D69" s="15" t="s">
        <v>55</v>
      </c>
      <c r="E69" s="16">
        <v>6</v>
      </c>
      <c r="F69" s="17">
        <v>0</v>
      </c>
      <c r="G69" s="23">
        <f t="shared" si="2"/>
        <v>-6</v>
      </c>
      <c r="H69" s="19"/>
    </row>
    <row r="70" spans="1:8">
      <c r="A70" s="14">
        <v>68</v>
      </c>
      <c r="B70" s="14">
        <v>591</v>
      </c>
      <c r="C70" s="15" t="s">
        <v>105</v>
      </c>
      <c r="D70" s="15" t="s">
        <v>55</v>
      </c>
      <c r="E70" s="16">
        <v>9</v>
      </c>
      <c r="F70" s="17">
        <v>0</v>
      </c>
      <c r="G70" s="23">
        <f t="shared" si="2"/>
        <v>-9</v>
      </c>
      <c r="H70" s="19"/>
    </row>
    <row r="71" spans="1:8">
      <c r="A71" s="14">
        <v>69</v>
      </c>
      <c r="B71" s="14">
        <v>706</v>
      </c>
      <c r="C71" s="15" t="s">
        <v>128</v>
      </c>
      <c r="D71" s="15" t="s">
        <v>48</v>
      </c>
      <c r="E71" s="16">
        <v>6</v>
      </c>
      <c r="F71" s="17">
        <v>3</v>
      </c>
      <c r="G71" s="23">
        <f t="shared" si="2"/>
        <v>-3</v>
      </c>
      <c r="H71" s="19"/>
    </row>
    <row r="72" spans="1:8">
      <c r="A72" s="14">
        <v>70</v>
      </c>
      <c r="B72" s="14">
        <v>727</v>
      </c>
      <c r="C72" s="15" t="s">
        <v>110</v>
      </c>
      <c r="D72" s="15" t="s">
        <v>37</v>
      </c>
      <c r="E72" s="16">
        <v>9</v>
      </c>
      <c r="F72" s="17">
        <v>0</v>
      </c>
      <c r="G72" s="23">
        <f t="shared" si="2"/>
        <v>-9</v>
      </c>
      <c r="H72" s="19"/>
    </row>
    <row r="73" spans="1:8">
      <c r="A73" s="14">
        <v>71</v>
      </c>
      <c r="B73" s="14">
        <v>717</v>
      </c>
      <c r="C73" s="15" t="s">
        <v>114</v>
      </c>
      <c r="D73" s="15" t="s">
        <v>55</v>
      </c>
      <c r="E73" s="16">
        <v>9</v>
      </c>
      <c r="F73" s="17">
        <v>2</v>
      </c>
      <c r="G73" s="23">
        <f t="shared" si="2"/>
        <v>-7</v>
      </c>
      <c r="H73" s="19"/>
    </row>
    <row r="74" spans="1:8">
      <c r="A74" s="14">
        <v>72</v>
      </c>
      <c r="B74" s="14">
        <v>339</v>
      </c>
      <c r="C74" s="15" t="s">
        <v>126</v>
      </c>
      <c r="D74" s="15" t="s">
        <v>37</v>
      </c>
      <c r="E74" s="16">
        <v>6</v>
      </c>
      <c r="F74" s="17">
        <v>0</v>
      </c>
      <c r="G74" s="23">
        <f t="shared" si="2"/>
        <v>-6</v>
      </c>
      <c r="H74" s="19"/>
    </row>
    <row r="75" spans="1:8">
      <c r="A75" s="14">
        <v>73</v>
      </c>
      <c r="B75" s="14">
        <v>545</v>
      </c>
      <c r="C75" s="15" t="s">
        <v>115</v>
      </c>
      <c r="D75" s="15" t="s">
        <v>40</v>
      </c>
      <c r="E75" s="16">
        <v>9</v>
      </c>
      <c r="F75" s="17">
        <v>0</v>
      </c>
      <c r="G75" s="23">
        <f t="shared" si="2"/>
        <v>-9</v>
      </c>
      <c r="H75" s="19"/>
    </row>
    <row r="76" spans="1:8">
      <c r="A76" s="14">
        <v>74</v>
      </c>
      <c r="B76" s="14">
        <v>720</v>
      </c>
      <c r="C76" s="15" t="s">
        <v>112</v>
      </c>
      <c r="D76" s="15" t="s">
        <v>55</v>
      </c>
      <c r="E76" s="16">
        <v>9</v>
      </c>
      <c r="F76" s="17">
        <v>0</v>
      </c>
      <c r="G76" s="23">
        <f t="shared" si="2"/>
        <v>-9</v>
      </c>
      <c r="H76" s="19"/>
    </row>
    <row r="77" spans="1:8">
      <c r="A77" s="14">
        <v>75</v>
      </c>
      <c r="B77" s="14">
        <v>349</v>
      </c>
      <c r="C77" s="15" t="s">
        <v>121</v>
      </c>
      <c r="D77" s="15" t="s">
        <v>62</v>
      </c>
      <c r="E77" s="16">
        <v>12</v>
      </c>
      <c r="F77" s="17">
        <v>0</v>
      </c>
      <c r="G77" s="23">
        <f t="shared" si="2"/>
        <v>-12</v>
      </c>
      <c r="H77" s="19"/>
    </row>
    <row r="78" spans="1:8">
      <c r="A78" s="14">
        <v>76</v>
      </c>
      <c r="B78" s="14">
        <v>710</v>
      </c>
      <c r="C78" s="15" t="s">
        <v>129</v>
      </c>
      <c r="D78" s="15" t="s">
        <v>48</v>
      </c>
      <c r="E78" s="16">
        <v>9</v>
      </c>
      <c r="F78" s="17">
        <v>0</v>
      </c>
      <c r="G78" s="23">
        <f t="shared" si="2"/>
        <v>-9</v>
      </c>
      <c r="H78" s="19"/>
    </row>
    <row r="79" spans="1:8">
      <c r="A79" s="14">
        <v>77</v>
      </c>
      <c r="B79" s="14">
        <v>732</v>
      </c>
      <c r="C79" s="15" t="s">
        <v>127</v>
      </c>
      <c r="D79" s="15" t="s">
        <v>55</v>
      </c>
      <c r="E79" s="16">
        <v>6</v>
      </c>
      <c r="F79" s="17">
        <v>9</v>
      </c>
      <c r="G79" s="21">
        <f t="shared" si="2"/>
        <v>3</v>
      </c>
      <c r="H79" s="23" t="s">
        <v>172</v>
      </c>
    </row>
    <row r="80" spans="1:8">
      <c r="A80" s="14">
        <v>78</v>
      </c>
      <c r="B80" s="14">
        <v>716</v>
      </c>
      <c r="C80" s="15" t="s">
        <v>120</v>
      </c>
      <c r="D80" s="15" t="s">
        <v>55</v>
      </c>
      <c r="E80" s="16">
        <v>9</v>
      </c>
      <c r="F80" s="17">
        <v>0</v>
      </c>
      <c r="G80" s="23">
        <f t="shared" si="2"/>
        <v>-9</v>
      </c>
      <c r="H80" s="19"/>
    </row>
    <row r="81" spans="1:8">
      <c r="A81" s="14">
        <v>79</v>
      </c>
      <c r="B81" s="14">
        <v>570</v>
      </c>
      <c r="C81" s="15" t="s">
        <v>117</v>
      </c>
      <c r="D81" s="15" t="s">
        <v>37</v>
      </c>
      <c r="E81" s="16">
        <v>9</v>
      </c>
      <c r="F81" s="17">
        <v>0</v>
      </c>
      <c r="G81" s="23">
        <f t="shared" si="2"/>
        <v>-9</v>
      </c>
      <c r="H81" s="19"/>
    </row>
    <row r="82" spans="1:8">
      <c r="A82" s="14">
        <v>80</v>
      </c>
      <c r="B82" s="14">
        <v>733</v>
      </c>
      <c r="C82" s="15" t="s">
        <v>131</v>
      </c>
      <c r="D82" s="15" t="s">
        <v>40</v>
      </c>
      <c r="E82" s="16">
        <v>9</v>
      </c>
      <c r="F82" s="17">
        <v>2</v>
      </c>
      <c r="G82" s="23">
        <f t="shared" si="2"/>
        <v>-7</v>
      </c>
      <c r="H82" s="19"/>
    </row>
    <row r="83" spans="1:8">
      <c r="A83" s="14">
        <v>81</v>
      </c>
      <c r="B83" s="14">
        <v>746</v>
      </c>
      <c r="C83" s="15" t="s">
        <v>96</v>
      </c>
      <c r="D83" s="15" t="s">
        <v>55</v>
      </c>
      <c r="E83" s="16">
        <v>12</v>
      </c>
      <c r="F83" s="17">
        <v>0</v>
      </c>
      <c r="G83" s="23">
        <f t="shared" si="2"/>
        <v>-12</v>
      </c>
      <c r="H83" s="19"/>
    </row>
    <row r="84" spans="1:8">
      <c r="A84" s="14">
        <v>82</v>
      </c>
      <c r="B84" s="14">
        <v>718</v>
      </c>
      <c r="C84" s="15" t="s">
        <v>124</v>
      </c>
      <c r="D84" s="15" t="s">
        <v>62</v>
      </c>
      <c r="E84" s="16">
        <v>12</v>
      </c>
      <c r="F84" s="17">
        <v>0</v>
      </c>
      <c r="G84" s="23">
        <f t="shared" si="2"/>
        <v>-12</v>
      </c>
      <c r="H84" s="19"/>
    </row>
    <row r="85" spans="1:8">
      <c r="A85" s="14">
        <v>83</v>
      </c>
      <c r="B85" s="14">
        <v>752</v>
      </c>
      <c r="C85" s="15" t="s">
        <v>125</v>
      </c>
      <c r="D85" s="15" t="s">
        <v>37</v>
      </c>
      <c r="E85" s="16">
        <v>6</v>
      </c>
      <c r="F85" s="17">
        <v>0</v>
      </c>
      <c r="G85" s="23">
        <f t="shared" si="2"/>
        <v>-6</v>
      </c>
      <c r="H85" s="19"/>
    </row>
    <row r="86" spans="1:8">
      <c r="A86" s="14">
        <v>84</v>
      </c>
      <c r="B86" s="14">
        <v>371</v>
      </c>
      <c r="C86" s="15" t="s">
        <v>130</v>
      </c>
      <c r="D86" s="15" t="s">
        <v>55</v>
      </c>
      <c r="E86" s="16">
        <v>6</v>
      </c>
      <c r="F86" s="17">
        <v>0</v>
      </c>
      <c r="G86" s="23">
        <f t="shared" si="2"/>
        <v>-6</v>
      </c>
      <c r="H86" s="19"/>
    </row>
    <row r="87" spans="1:8">
      <c r="A87" s="14">
        <v>85</v>
      </c>
      <c r="B87" s="14">
        <v>741</v>
      </c>
      <c r="C87" s="15" t="s">
        <v>132</v>
      </c>
      <c r="D87" s="15" t="s">
        <v>37</v>
      </c>
      <c r="E87" s="16">
        <v>12</v>
      </c>
      <c r="F87" s="17">
        <v>3</v>
      </c>
      <c r="G87" s="23">
        <f t="shared" si="2"/>
        <v>-9</v>
      </c>
      <c r="H87" s="19"/>
    </row>
    <row r="88" spans="1:8">
      <c r="A88" s="24" t="s">
        <v>133</v>
      </c>
      <c r="B88" s="25"/>
      <c r="C88" s="24"/>
      <c r="D88" s="24"/>
      <c r="E88" s="26">
        <v>1011</v>
      </c>
      <c r="F88" s="17">
        <f>SUM(F3:F87)</f>
        <v>313</v>
      </c>
      <c r="G88" s="23">
        <f>SUM(G3:G87)</f>
        <v>-698</v>
      </c>
      <c r="H88" s="19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G6" sqref="G6"/>
    </sheetView>
  </sheetViews>
  <sheetFormatPr defaultColWidth="9" defaultRowHeight="13.5" outlineLevelCol="7"/>
  <cols>
    <col min="1" max="1" width="3.875" style="1" customWidth="1"/>
    <col min="2" max="2" width="4.625" style="2" customWidth="1"/>
    <col min="3" max="3" width="23.75" style="1" customWidth="1"/>
    <col min="4" max="4" width="6.625" style="1" customWidth="1"/>
    <col min="5" max="5" width="7.25" style="3" customWidth="1"/>
    <col min="6" max="6" width="9" style="4"/>
    <col min="7" max="8" width="9" style="6"/>
  </cols>
  <sheetData>
    <row r="1" ht="2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2.5" spans="1:8">
      <c r="A2" s="8" t="s">
        <v>1</v>
      </c>
      <c r="B2" s="9" t="s">
        <v>2</v>
      </c>
      <c r="C2" s="8" t="s">
        <v>3</v>
      </c>
      <c r="D2" s="8" t="s">
        <v>4</v>
      </c>
      <c r="E2" s="10" t="s">
        <v>17</v>
      </c>
      <c r="F2" s="17" t="s">
        <v>173</v>
      </c>
      <c r="G2" s="23" t="s">
        <v>171</v>
      </c>
      <c r="H2" s="23" t="s">
        <v>174</v>
      </c>
    </row>
    <row r="3" spans="1:8">
      <c r="A3" s="14">
        <v>1</v>
      </c>
      <c r="B3" s="14">
        <v>357</v>
      </c>
      <c r="C3" s="15" t="s">
        <v>36</v>
      </c>
      <c r="D3" s="15" t="s">
        <v>37</v>
      </c>
      <c r="E3" s="16">
        <v>8</v>
      </c>
      <c r="F3" s="17">
        <v>0</v>
      </c>
      <c r="G3" s="23">
        <f>F3-E3</f>
        <v>-8</v>
      </c>
      <c r="H3" s="19"/>
    </row>
    <row r="4" spans="1:8">
      <c r="A4" s="14">
        <v>2</v>
      </c>
      <c r="B4" s="14">
        <v>747</v>
      </c>
      <c r="C4" s="15" t="s">
        <v>65</v>
      </c>
      <c r="D4" s="15" t="s">
        <v>62</v>
      </c>
      <c r="E4" s="16">
        <v>3</v>
      </c>
      <c r="F4" s="17">
        <v>0</v>
      </c>
      <c r="G4" s="23">
        <f t="shared" ref="G4:G35" si="0">F4-E4</f>
        <v>-3</v>
      </c>
      <c r="H4" s="19"/>
    </row>
    <row r="5" spans="1:8">
      <c r="A5" s="14">
        <v>3</v>
      </c>
      <c r="B5" s="14">
        <v>54</v>
      </c>
      <c r="C5" s="15" t="s">
        <v>47</v>
      </c>
      <c r="D5" s="15" t="s">
        <v>48</v>
      </c>
      <c r="E5" s="16">
        <v>8</v>
      </c>
      <c r="F5" s="17">
        <v>0</v>
      </c>
      <c r="G5" s="23">
        <f t="shared" si="0"/>
        <v>-8</v>
      </c>
      <c r="H5" s="19"/>
    </row>
    <row r="6" spans="1:8">
      <c r="A6" s="14">
        <v>4</v>
      </c>
      <c r="B6" s="14">
        <v>343</v>
      </c>
      <c r="C6" s="15" t="s">
        <v>44</v>
      </c>
      <c r="D6" s="15" t="s">
        <v>37</v>
      </c>
      <c r="E6" s="16">
        <v>10</v>
      </c>
      <c r="F6" s="17">
        <v>0</v>
      </c>
      <c r="G6" s="23">
        <f t="shared" si="0"/>
        <v>-10</v>
      </c>
      <c r="H6" s="19"/>
    </row>
    <row r="7" spans="1:8">
      <c r="A7" s="14">
        <v>5</v>
      </c>
      <c r="B7" s="14">
        <v>750</v>
      </c>
      <c r="C7" s="15" t="s">
        <v>39</v>
      </c>
      <c r="D7" s="15" t="s">
        <v>40</v>
      </c>
      <c r="E7" s="16">
        <v>8</v>
      </c>
      <c r="F7" s="17">
        <v>0</v>
      </c>
      <c r="G7" s="23">
        <f t="shared" si="0"/>
        <v>-8</v>
      </c>
      <c r="H7" s="19"/>
    </row>
    <row r="8" spans="1:8">
      <c r="A8" s="14">
        <v>6</v>
      </c>
      <c r="B8" s="14">
        <v>379</v>
      </c>
      <c r="C8" s="15" t="s">
        <v>73</v>
      </c>
      <c r="D8" s="15" t="s">
        <v>37</v>
      </c>
      <c r="E8" s="16">
        <v>8</v>
      </c>
      <c r="F8" s="17">
        <v>0</v>
      </c>
      <c r="G8" s="23">
        <f t="shared" si="0"/>
        <v>-8</v>
      </c>
      <c r="H8" s="19"/>
    </row>
    <row r="9" spans="1:8">
      <c r="A9" s="14">
        <v>7</v>
      </c>
      <c r="B9" s="14">
        <v>737</v>
      </c>
      <c r="C9" s="15" t="s">
        <v>86</v>
      </c>
      <c r="D9" s="15" t="s">
        <v>40</v>
      </c>
      <c r="E9" s="16">
        <v>8</v>
      </c>
      <c r="F9" s="17">
        <v>5</v>
      </c>
      <c r="G9" s="23">
        <f t="shared" si="0"/>
        <v>-3</v>
      </c>
      <c r="H9" s="19"/>
    </row>
    <row r="10" spans="1:8">
      <c r="A10" s="14">
        <v>8</v>
      </c>
      <c r="B10" s="14">
        <v>754</v>
      </c>
      <c r="C10" s="15" t="s">
        <v>83</v>
      </c>
      <c r="D10" s="15" t="s">
        <v>48</v>
      </c>
      <c r="E10" s="16">
        <v>3</v>
      </c>
      <c r="F10" s="17">
        <v>0</v>
      </c>
      <c r="G10" s="23">
        <f t="shared" si="0"/>
        <v>-3</v>
      </c>
      <c r="H10" s="19"/>
    </row>
    <row r="11" spans="1:8">
      <c r="A11" s="14">
        <v>9</v>
      </c>
      <c r="B11" s="14">
        <v>337</v>
      </c>
      <c r="C11" s="15" t="s">
        <v>61</v>
      </c>
      <c r="D11" s="15" t="s">
        <v>62</v>
      </c>
      <c r="E11" s="16">
        <v>10</v>
      </c>
      <c r="F11" s="17">
        <v>6</v>
      </c>
      <c r="G11" s="23">
        <f t="shared" si="0"/>
        <v>-4</v>
      </c>
      <c r="H11" s="19"/>
    </row>
    <row r="12" spans="1:8">
      <c r="A12" s="14">
        <v>10</v>
      </c>
      <c r="B12" s="14">
        <v>365</v>
      </c>
      <c r="C12" s="15" t="s">
        <v>59</v>
      </c>
      <c r="D12" s="15" t="s">
        <v>37</v>
      </c>
      <c r="E12" s="16">
        <v>10</v>
      </c>
      <c r="F12" s="17">
        <v>0</v>
      </c>
      <c r="G12" s="23">
        <f t="shared" si="0"/>
        <v>-10</v>
      </c>
      <c r="H12" s="19"/>
    </row>
    <row r="13" spans="1:8">
      <c r="A13" s="14">
        <v>11</v>
      </c>
      <c r="B13" s="14">
        <v>587</v>
      </c>
      <c r="C13" s="15" t="s">
        <v>56</v>
      </c>
      <c r="D13" s="15" t="s">
        <v>48</v>
      </c>
      <c r="E13" s="16">
        <v>8</v>
      </c>
      <c r="F13" s="17">
        <v>0</v>
      </c>
      <c r="G13" s="23">
        <f t="shared" si="0"/>
        <v>-8</v>
      </c>
      <c r="H13" s="19"/>
    </row>
    <row r="14" spans="1:8">
      <c r="A14" s="14">
        <v>12</v>
      </c>
      <c r="B14" s="14">
        <v>541</v>
      </c>
      <c r="C14" s="15" t="s">
        <v>74</v>
      </c>
      <c r="D14" s="15" t="s">
        <v>40</v>
      </c>
      <c r="E14" s="16">
        <v>10</v>
      </c>
      <c r="F14" s="17">
        <v>6</v>
      </c>
      <c r="G14" s="23">
        <f t="shared" si="0"/>
        <v>-4</v>
      </c>
      <c r="H14" s="19"/>
    </row>
    <row r="15" spans="1:8">
      <c r="A15" s="14">
        <v>13</v>
      </c>
      <c r="B15" s="14">
        <v>311</v>
      </c>
      <c r="C15" s="15" t="s">
        <v>75</v>
      </c>
      <c r="D15" s="15" t="s">
        <v>37</v>
      </c>
      <c r="E15" s="16">
        <v>5</v>
      </c>
      <c r="F15" s="17">
        <v>0</v>
      </c>
      <c r="G15" s="23">
        <f t="shared" si="0"/>
        <v>-5</v>
      </c>
      <c r="H15" s="19"/>
    </row>
    <row r="16" spans="1:8">
      <c r="A16" s="14">
        <v>14</v>
      </c>
      <c r="B16" s="14">
        <v>707</v>
      </c>
      <c r="C16" s="15" t="s">
        <v>53</v>
      </c>
      <c r="D16" s="15" t="s">
        <v>40</v>
      </c>
      <c r="E16" s="16">
        <v>10</v>
      </c>
      <c r="F16" s="17">
        <v>0</v>
      </c>
      <c r="G16" s="23">
        <f t="shared" si="0"/>
        <v>-10</v>
      </c>
      <c r="H16" s="19"/>
    </row>
    <row r="17" spans="1:8">
      <c r="A17" s="14">
        <v>15</v>
      </c>
      <c r="B17" s="14">
        <v>387</v>
      </c>
      <c r="C17" s="15" t="s">
        <v>64</v>
      </c>
      <c r="D17" s="15" t="s">
        <v>40</v>
      </c>
      <c r="E17" s="16">
        <v>10</v>
      </c>
      <c r="F17" s="17">
        <v>0</v>
      </c>
      <c r="G17" s="23">
        <f t="shared" si="0"/>
        <v>-10</v>
      </c>
      <c r="H17" s="19"/>
    </row>
    <row r="18" spans="1:8">
      <c r="A18" s="14">
        <v>16</v>
      </c>
      <c r="B18" s="14">
        <v>712</v>
      </c>
      <c r="C18" s="15" t="s">
        <v>67</v>
      </c>
      <c r="D18" s="15" t="s">
        <v>40</v>
      </c>
      <c r="E18" s="16">
        <v>10</v>
      </c>
      <c r="F18" s="17">
        <v>0</v>
      </c>
      <c r="G18" s="23">
        <f t="shared" si="0"/>
        <v>-10</v>
      </c>
      <c r="H18" s="19"/>
    </row>
    <row r="19" spans="1:8">
      <c r="A19" s="14">
        <v>17</v>
      </c>
      <c r="B19" s="14">
        <v>341</v>
      </c>
      <c r="C19" s="15" t="s">
        <v>80</v>
      </c>
      <c r="D19" s="15" t="s">
        <v>55</v>
      </c>
      <c r="E19" s="16">
        <v>10</v>
      </c>
      <c r="F19" s="17">
        <v>0</v>
      </c>
      <c r="G19" s="23">
        <f t="shared" si="0"/>
        <v>-10</v>
      </c>
      <c r="H19" s="19"/>
    </row>
    <row r="20" spans="1:8">
      <c r="A20" s="14">
        <v>18</v>
      </c>
      <c r="B20" s="14">
        <v>598</v>
      </c>
      <c r="C20" s="15" t="s">
        <v>51</v>
      </c>
      <c r="D20" s="15" t="s">
        <v>40</v>
      </c>
      <c r="E20" s="16">
        <v>8</v>
      </c>
      <c r="F20" s="17">
        <v>0</v>
      </c>
      <c r="G20" s="23">
        <f t="shared" si="0"/>
        <v>-8</v>
      </c>
      <c r="H20" s="19"/>
    </row>
    <row r="21" spans="1:8">
      <c r="A21" s="14">
        <v>19</v>
      </c>
      <c r="B21" s="14">
        <v>373</v>
      </c>
      <c r="C21" s="15" t="s">
        <v>63</v>
      </c>
      <c r="D21" s="15" t="s">
        <v>62</v>
      </c>
      <c r="E21" s="16">
        <v>8</v>
      </c>
      <c r="F21" s="17">
        <v>0</v>
      </c>
      <c r="G21" s="23">
        <f t="shared" si="0"/>
        <v>-8</v>
      </c>
      <c r="H21" s="19"/>
    </row>
    <row r="22" spans="1:8">
      <c r="A22" s="14">
        <v>20</v>
      </c>
      <c r="B22" s="14">
        <v>307</v>
      </c>
      <c r="C22" s="15" t="s">
        <v>87</v>
      </c>
      <c r="D22" s="15" t="s">
        <v>88</v>
      </c>
      <c r="E22" s="16">
        <v>30</v>
      </c>
      <c r="F22" s="17">
        <v>14</v>
      </c>
      <c r="G22" s="23">
        <f t="shared" si="0"/>
        <v>-16</v>
      </c>
      <c r="H22" s="19"/>
    </row>
    <row r="23" spans="1:8">
      <c r="A23" s="14">
        <v>21</v>
      </c>
      <c r="B23" s="14">
        <v>742</v>
      </c>
      <c r="C23" s="15" t="s">
        <v>107</v>
      </c>
      <c r="D23" s="15" t="s">
        <v>62</v>
      </c>
      <c r="E23" s="16">
        <v>8</v>
      </c>
      <c r="F23" s="17">
        <v>0</v>
      </c>
      <c r="G23" s="23">
        <f t="shared" si="0"/>
        <v>-8</v>
      </c>
      <c r="H23" s="19"/>
    </row>
    <row r="24" spans="1:8">
      <c r="A24" s="14">
        <v>22</v>
      </c>
      <c r="B24" s="14">
        <v>308</v>
      </c>
      <c r="C24" s="15" t="s">
        <v>76</v>
      </c>
      <c r="D24" s="15" t="s">
        <v>62</v>
      </c>
      <c r="E24" s="16">
        <v>10</v>
      </c>
      <c r="F24" s="17">
        <v>0</v>
      </c>
      <c r="G24" s="23">
        <f t="shared" si="0"/>
        <v>-10</v>
      </c>
      <c r="H24" s="19"/>
    </row>
    <row r="25" spans="1:8">
      <c r="A25" s="14">
        <v>23</v>
      </c>
      <c r="B25" s="14">
        <v>753</v>
      </c>
      <c r="C25" s="15" t="s">
        <v>79</v>
      </c>
      <c r="D25" s="15" t="s">
        <v>40</v>
      </c>
      <c r="E25" s="16">
        <v>3</v>
      </c>
      <c r="F25" s="17">
        <v>3</v>
      </c>
      <c r="G25" s="21">
        <f t="shared" si="0"/>
        <v>0</v>
      </c>
      <c r="H25" s="23" t="s">
        <v>172</v>
      </c>
    </row>
    <row r="26" spans="1:8">
      <c r="A26" s="14">
        <v>24</v>
      </c>
      <c r="B26" s="14">
        <v>514</v>
      </c>
      <c r="C26" s="15" t="s">
        <v>54</v>
      </c>
      <c r="D26" s="15" t="s">
        <v>55</v>
      </c>
      <c r="E26" s="16">
        <v>10</v>
      </c>
      <c r="F26" s="17">
        <v>0</v>
      </c>
      <c r="G26" s="23">
        <f t="shared" si="0"/>
        <v>-10</v>
      </c>
      <c r="H26" s="19"/>
    </row>
    <row r="27" spans="1:8">
      <c r="A27" s="14">
        <v>25</v>
      </c>
      <c r="B27" s="14">
        <v>517</v>
      </c>
      <c r="C27" s="15" t="s">
        <v>99</v>
      </c>
      <c r="D27" s="15" t="s">
        <v>62</v>
      </c>
      <c r="E27" s="16">
        <v>10</v>
      </c>
      <c r="F27" s="17">
        <v>1</v>
      </c>
      <c r="G27" s="23">
        <f t="shared" si="0"/>
        <v>-9</v>
      </c>
      <c r="H27" s="19"/>
    </row>
    <row r="28" spans="1:8">
      <c r="A28" s="14">
        <v>26</v>
      </c>
      <c r="B28" s="14">
        <v>585</v>
      </c>
      <c r="C28" s="15" t="s">
        <v>82</v>
      </c>
      <c r="D28" s="15" t="s">
        <v>37</v>
      </c>
      <c r="E28" s="16">
        <v>10</v>
      </c>
      <c r="F28" s="17">
        <v>0</v>
      </c>
      <c r="G28" s="23">
        <f t="shared" si="0"/>
        <v>-10</v>
      </c>
      <c r="H28" s="19"/>
    </row>
    <row r="29" spans="1:8">
      <c r="A29" s="14">
        <v>27</v>
      </c>
      <c r="B29" s="14">
        <v>721</v>
      </c>
      <c r="C29" s="15" t="s">
        <v>58</v>
      </c>
      <c r="D29" s="15" t="s">
        <v>55</v>
      </c>
      <c r="E29" s="16">
        <v>8</v>
      </c>
      <c r="F29" s="17">
        <v>0</v>
      </c>
      <c r="G29" s="23">
        <f t="shared" si="0"/>
        <v>-8</v>
      </c>
      <c r="H29" s="19"/>
    </row>
    <row r="30" spans="1:8">
      <c r="A30" s="14">
        <v>28</v>
      </c>
      <c r="B30" s="14">
        <v>581</v>
      </c>
      <c r="C30" s="15" t="s">
        <v>50</v>
      </c>
      <c r="D30" s="15" t="s">
        <v>37</v>
      </c>
      <c r="E30" s="16">
        <v>10</v>
      </c>
      <c r="F30" s="17">
        <v>0</v>
      </c>
      <c r="G30" s="23">
        <f t="shared" si="0"/>
        <v>-10</v>
      </c>
      <c r="H30" s="19"/>
    </row>
    <row r="31" spans="1:8">
      <c r="A31" s="14">
        <v>29</v>
      </c>
      <c r="B31" s="14">
        <v>347</v>
      </c>
      <c r="C31" s="15" t="s">
        <v>43</v>
      </c>
      <c r="D31" s="15" t="s">
        <v>37</v>
      </c>
      <c r="E31" s="16">
        <v>8</v>
      </c>
      <c r="F31" s="17">
        <v>0</v>
      </c>
      <c r="G31" s="23">
        <f t="shared" si="0"/>
        <v>-8</v>
      </c>
      <c r="H31" s="19"/>
    </row>
    <row r="32" spans="1:8">
      <c r="A32" s="14">
        <v>30</v>
      </c>
      <c r="B32" s="14">
        <v>377</v>
      </c>
      <c r="C32" s="15" t="s">
        <v>46</v>
      </c>
      <c r="D32" s="15" t="s">
        <v>40</v>
      </c>
      <c r="E32" s="16">
        <v>8</v>
      </c>
      <c r="F32" s="17">
        <v>1</v>
      </c>
      <c r="G32" s="23">
        <f t="shared" si="0"/>
        <v>-7</v>
      </c>
      <c r="H32" s="19"/>
    </row>
    <row r="33" spans="1:8">
      <c r="A33" s="14">
        <v>31</v>
      </c>
      <c r="B33" s="14">
        <v>572</v>
      </c>
      <c r="C33" s="15" t="s">
        <v>95</v>
      </c>
      <c r="D33" s="15" t="s">
        <v>62</v>
      </c>
      <c r="E33" s="16">
        <v>8</v>
      </c>
      <c r="F33" s="17">
        <v>3</v>
      </c>
      <c r="G33" s="23">
        <f t="shared" si="0"/>
        <v>-5</v>
      </c>
      <c r="H33" s="19"/>
    </row>
    <row r="34" spans="1:8">
      <c r="A34" s="14">
        <v>32</v>
      </c>
      <c r="B34" s="14">
        <v>724</v>
      </c>
      <c r="C34" s="15" t="s">
        <v>91</v>
      </c>
      <c r="D34" s="15" t="s">
        <v>40</v>
      </c>
      <c r="E34" s="16">
        <v>8</v>
      </c>
      <c r="F34" s="17">
        <v>5</v>
      </c>
      <c r="G34" s="23">
        <f t="shared" si="0"/>
        <v>-3</v>
      </c>
      <c r="H34" s="19"/>
    </row>
    <row r="35" spans="1:8">
      <c r="A35" s="14">
        <v>33</v>
      </c>
      <c r="B35" s="14">
        <v>748</v>
      </c>
      <c r="C35" s="15" t="s">
        <v>98</v>
      </c>
      <c r="D35" s="15" t="s">
        <v>55</v>
      </c>
      <c r="E35" s="16">
        <v>3</v>
      </c>
      <c r="F35" s="17">
        <v>0</v>
      </c>
      <c r="G35" s="23">
        <f t="shared" si="0"/>
        <v>-3</v>
      </c>
      <c r="H35" s="19"/>
    </row>
    <row r="36" spans="1:8">
      <c r="A36" s="14">
        <v>34</v>
      </c>
      <c r="B36" s="14">
        <v>740</v>
      </c>
      <c r="C36" s="15" t="s">
        <v>118</v>
      </c>
      <c r="D36" s="15" t="s">
        <v>40</v>
      </c>
      <c r="E36" s="16">
        <v>3</v>
      </c>
      <c r="F36" s="17">
        <v>0</v>
      </c>
      <c r="G36" s="23">
        <f t="shared" ref="G36:G67" si="1">F36-E36</f>
        <v>-3</v>
      </c>
      <c r="H36" s="19"/>
    </row>
    <row r="37" spans="1:8">
      <c r="A37" s="14">
        <v>35</v>
      </c>
      <c r="B37" s="14">
        <v>730</v>
      </c>
      <c r="C37" s="15" t="s">
        <v>92</v>
      </c>
      <c r="D37" s="15" t="s">
        <v>37</v>
      </c>
      <c r="E37" s="16">
        <v>10</v>
      </c>
      <c r="F37" s="17">
        <v>0</v>
      </c>
      <c r="G37" s="23">
        <f t="shared" si="1"/>
        <v>-10</v>
      </c>
      <c r="H37" s="19"/>
    </row>
    <row r="38" spans="1:8">
      <c r="A38" s="14">
        <v>36</v>
      </c>
      <c r="B38" s="14">
        <v>582</v>
      </c>
      <c r="C38" s="15" t="s">
        <v>49</v>
      </c>
      <c r="D38" s="15" t="s">
        <v>37</v>
      </c>
      <c r="E38" s="16">
        <v>10</v>
      </c>
      <c r="F38" s="17">
        <v>0</v>
      </c>
      <c r="G38" s="23">
        <f t="shared" si="1"/>
        <v>-10</v>
      </c>
      <c r="H38" s="19"/>
    </row>
    <row r="39" spans="1:8">
      <c r="A39" s="14">
        <v>37</v>
      </c>
      <c r="B39" s="14">
        <v>52</v>
      </c>
      <c r="C39" s="15" t="s">
        <v>68</v>
      </c>
      <c r="D39" s="15" t="s">
        <v>48</v>
      </c>
      <c r="E39" s="16">
        <v>8</v>
      </c>
      <c r="F39" s="17">
        <v>0</v>
      </c>
      <c r="G39" s="23">
        <f t="shared" si="1"/>
        <v>-8</v>
      </c>
      <c r="H39" s="19"/>
    </row>
    <row r="40" spans="1:8">
      <c r="A40" s="14">
        <v>38</v>
      </c>
      <c r="B40" s="14">
        <v>399</v>
      </c>
      <c r="C40" s="15" t="s">
        <v>60</v>
      </c>
      <c r="D40" s="15" t="s">
        <v>40</v>
      </c>
      <c r="E40" s="16">
        <v>8</v>
      </c>
      <c r="F40" s="17">
        <v>8</v>
      </c>
      <c r="G40" s="21">
        <f t="shared" si="1"/>
        <v>0</v>
      </c>
      <c r="H40" s="23" t="s">
        <v>172</v>
      </c>
    </row>
    <row r="41" spans="1:8">
      <c r="A41" s="14">
        <v>39</v>
      </c>
      <c r="B41" s="14">
        <v>745</v>
      </c>
      <c r="C41" s="15" t="s">
        <v>103</v>
      </c>
      <c r="D41" s="15" t="s">
        <v>37</v>
      </c>
      <c r="E41" s="16">
        <v>8</v>
      </c>
      <c r="F41" s="17">
        <v>0</v>
      </c>
      <c r="G41" s="23">
        <f t="shared" si="1"/>
        <v>-8</v>
      </c>
      <c r="H41" s="19"/>
    </row>
    <row r="42" spans="1:8">
      <c r="A42" s="14">
        <v>40</v>
      </c>
      <c r="B42" s="14">
        <v>571</v>
      </c>
      <c r="C42" s="15" t="s">
        <v>57</v>
      </c>
      <c r="D42" s="15" t="s">
        <v>40</v>
      </c>
      <c r="E42" s="16">
        <v>10</v>
      </c>
      <c r="F42" s="17">
        <v>0</v>
      </c>
      <c r="G42" s="23">
        <f t="shared" si="1"/>
        <v>-10</v>
      </c>
      <c r="H42" s="19"/>
    </row>
    <row r="43" spans="1:8">
      <c r="A43" s="14">
        <v>41</v>
      </c>
      <c r="B43" s="14">
        <v>513</v>
      </c>
      <c r="C43" s="15" t="s">
        <v>52</v>
      </c>
      <c r="D43" s="15" t="s">
        <v>37</v>
      </c>
      <c r="E43" s="16">
        <v>8</v>
      </c>
      <c r="F43" s="17">
        <v>0</v>
      </c>
      <c r="G43" s="23">
        <f t="shared" si="1"/>
        <v>-8</v>
      </c>
      <c r="H43" s="19"/>
    </row>
    <row r="44" spans="1:8">
      <c r="A44" s="14">
        <v>42</v>
      </c>
      <c r="B44" s="14">
        <v>367</v>
      </c>
      <c r="C44" s="15" t="s">
        <v>109</v>
      </c>
      <c r="D44" s="15" t="s">
        <v>48</v>
      </c>
      <c r="E44" s="16">
        <v>8</v>
      </c>
      <c r="F44" s="17">
        <v>0</v>
      </c>
      <c r="G44" s="23">
        <f t="shared" si="1"/>
        <v>-8</v>
      </c>
      <c r="H44" s="19"/>
    </row>
    <row r="45" spans="1:8">
      <c r="A45" s="14">
        <v>43</v>
      </c>
      <c r="B45" s="14">
        <v>359</v>
      </c>
      <c r="C45" s="15" t="s">
        <v>84</v>
      </c>
      <c r="D45" s="15" t="s">
        <v>37</v>
      </c>
      <c r="E45" s="16">
        <v>8</v>
      </c>
      <c r="F45" s="17">
        <v>0</v>
      </c>
      <c r="G45" s="23">
        <f t="shared" si="1"/>
        <v>-8</v>
      </c>
      <c r="H45" s="19"/>
    </row>
    <row r="46" spans="1:8">
      <c r="A46" s="14">
        <v>44</v>
      </c>
      <c r="B46" s="14">
        <v>726</v>
      </c>
      <c r="C46" s="15" t="s">
        <v>78</v>
      </c>
      <c r="D46" s="15" t="s">
        <v>37</v>
      </c>
      <c r="E46" s="16">
        <v>10</v>
      </c>
      <c r="F46" s="17">
        <v>3</v>
      </c>
      <c r="G46" s="23">
        <f t="shared" si="1"/>
        <v>-7</v>
      </c>
      <c r="H46" s="19"/>
    </row>
    <row r="47" spans="1:8">
      <c r="A47" s="14">
        <v>45</v>
      </c>
      <c r="B47" s="14">
        <v>355</v>
      </c>
      <c r="C47" s="15" t="s">
        <v>72</v>
      </c>
      <c r="D47" s="15" t="s">
        <v>62</v>
      </c>
      <c r="E47" s="16">
        <v>8</v>
      </c>
      <c r="F47" s="17">
        <v>0</v>
      </c>
      <c r="G47" s="23">
        <f t="shared" si="1"/>
        <v>-8</v>
      </c>
      <c r="H47" s="19"/>
    </row>
    <row r="48" spans="1:8">
      <c r="A48" s="14">
        <v>46</v>
      </c>
      <c r="B48" s="14">
        <v>385</v>
      </c>
      <c r="C48" s="15" t="s">
        <v>102</v>
      </c>
      <c r="D48" s="15" t="s">
        <v>55</v>
      </c>
      <c r="E48" s="16">
        <v>10</v>
      </c>
      <c r="F48" s="17">
        <v>0</v>
      </c>
      <c r="G48" s="23">
        <f t="shared" si="1"/>
        <v>-10</v>
      </c>
      <c r="H48" s="19"/>
    </row>
    <row r="49" spans="1:8">
      <c r="A49" s="14">
        <v>47</v>
      </c>
      <c r="B49" s="14">
        <v>578</v>
      </c>
      <c r="C49" s="15" t="s">
        <v>77</v>
      </c>
      <c r="D49" s="15" t="s">
        <v>62</v>
      </c>
      <c r="E49" s="16">
        <v>8</v>
      </c>
      <c r="F49" s="17">
        <v>0</v>
      </c>
      <c r="G49" s="23">
        <f t="shared" si="1"/>
        <v>-8</v>
      </c>
      <c r="H49" s="19"/>
    </row>
    <row r="50" spans="1:8">
      <c r="A50" s="14">
        <v>48</v>
      </c>
      <c r="B50" s="14">
        <v>744</v>
      </c>
      <c r="C50" s="15" t="s">
        <v>94</v>
      </c>
      <c r="D50" s="15" t="s">
        <v>62</v>
      </c>
      <c r="E50" s="16">
        <v>8</v>
      </c>
      <c r="F50" s="17">
        <v>0</v>
      </c>
      <c r="G50" s="23">
        <f t="shared" si="1"/>
        <v>-8</v>
      </c>
      <c r="H50" s="19"/>
    </row>
    <row r="51" spans="1:8">
      <c r="A51" s="14">
        <v>49</v>
      </c>
      <c r="B51" s="14">
        <v>573</v>
      </c>
      <c r="C51" s="15" t="s">
        <v>113</v>
      </c>
      <c r="D51" s="15" t="s">
        <v>40</v>
      </c>
      <c r="E51" s="16">
        <v>3</v>
      </c>
      <c r="F51" s="17">
        <v>0</v>
      </c>
      <c r="G51" s="23">
        <f t="shared" si="1"/>
        <v>-3</v>
      </c>
      <c r="H51" s="19"/>
    </row>
    <row r="52" spans="1:8">
      <c r="A52" s="14">
        <v>50</v>
      </c>
      <c r="B52" s="14">
        <v>515</v>
      </c>
      <c r="C52" s="15" t="s">
        <v>93</v>
      </c>
      <c r="D52" s="15" t="s">
        <v>62</v>
      </c>
      <c r="E52" s="16">
        <v>8</v>
      </c>
      <c r="F52" s="17">
        <v>1</v>
      </c>
      <c r="G52" s="23">
        <f t="shared" si="1"/>
        <v>-7</v>
      </c>
      <c r="H52" s="19"/>
    </row>
    <row r="53" spans="1:8">
      <c r="A53" s="14">
        <v>51</v>
      </c>
      <c r="B53" s="14">
        <v>704</v>
      </c>
      <c r="C53" s="15" t="s">
        <v>85</v>
      </c>
      <c r="D53" s="15" t="s">
        <v>48</v>
      </c>
      <c r="E53" s="16">
        <v>8</v>
      </c>
      <c r="F53" s="17">
        <v>0</v>
      </c>
      <c r="G53" s="23">
        <f t="shared" si="1"/>
        <v>-8</v>
      </c>
      <c r="H53" s="19"/>
    </row>
    <row r="54" spans="1:8">
      <c r="A54" s="14">
        <v>52</v>
      </c>
      <c r="B54" s="14">
        <v>549</v>
      </c>
      <c r="C54" s="15" t="s">
        <v>116</v>
      </c>
      <c r="D54" s="15" t="s">
        <v>55</v>
      </c>
      <c r="E54" s="16">
        <v>3</v>
      </c>
      <c r="F54" s="17">
        <v>1</v>
      </c>
      <c r="G54" s="23">
        <f t="shared" si="1"/>
        <v>-2</v>
      </c>
      <c r="H54" s="19"/>
    </row>
    <row r="55" spans="1:8">
      <c r="A55" s="14">
        <v>53</v>
      </c>
      <c r="B55" s="14">
        <v>391</v>
      </c>
      <c r="C55" s="15" t="s">
        <v>104</v>
      </c>
      <c r="D55" s="15" t="s">
        <v>62</v>
      </c>
      <c r="E55" s="16">
        <v>8</v>
      </c>
      <c r="F55" s="17">
        <v>0</v>
      </c>
      <c r="G55" s="23">
        <f t="shared" si="1"/>
        <v>-8</v>
      </c>
      <c r="H55" s="19"/>
    </row>
    <row r="56" spans="1:8">
      <c r="A56" s="14">
        <v>54</v>
      </c>
      <c r="B56" s="14">
        <v>743</v>
      </c>
      <c r="C56" s="15" t="s">
        <v>111</v>
      </c>
      <c r="D56" s="15" t="s">
        <v>40</v>
      </c>
      <c r="E56" s="16">
        <v>3</v>
      </c>
      <c r="F56" s="17">
        <v>0</v>
      </c>
      <c r="G56" s="23">
        <f t="shared" si="1"/>
        <v>-3</v>
      </c>
      <c r="H56" s="19"/>
    </row>
    <row r="57" spans="1:8">
      <c r="A57" s="14">
        <v>55</v>
      </c>
      <c r="B57" s="14">
        <v>723</v>
      </c>
      <c r="C57" s="15" t="s">
        <v>90</v>
      </c>
      <c r="D57" s="15" t="s">
        <v>62</v>
      </c>
      <c r="E57" s="16">
        <v>3</v>
      </c>
      <c r="F57" s="17">
        <v>1</v>
      </c>
      <c r="G57" s="23">
        <f t="shared" si="1"/>
        <v>-2</v>
      </c>
      <c r="H57" s="19"/>
    </row>
    <row r="58" spans="1:8">
      <c r="A58" s="14">
        <v>56</v>
      </c>
      <c r="B58" s="14">
        <v>584</v>
      </c>
      <c r="C58" s="15" t="s">
        <v>123</v>
      </c>
      <c r="D58" s="15" t="s">
        <v>40</v>
      </c>
      <c r="E58" s="16">
        <v>3</v>
      </c>
      <c r="F58" s="17">
        <v>0</v>
      </c>
      <c r="G58" s="23">
        <f t="shared" si="1"/>
        <v>-3</v>
      </c>
      <c r="H58" s="19"/>
    </row>
    <row r="59" spans="1:8">
      <c r="A59" s="14">
        <v>57</v>
      </c>
      <c r="B59" s="14">
        <v>709</v>
      </c>
      <c r="C59" s="15" t="s">
        <v>101</v>
      </c>
      <c r="D59" s="15" t="s">
        <v>37</v>
      </c>
      <c r="E59" s="16">
        <v>8</v>
      </c>
      <c r="F59" s="17">
        <v>0</v>
      </c>
      <c r="G59" s="23">
        <f t="shared" si="1"/>
        <v>-8</v>
      </c>
      <c r="H59" s="19"/>
    </row>
    <row r="60" spans="1:8">
      <c r="A60" s="14">
        <v>58</v>
      </c>
      <c r="B60" s="14">
        <v>329</v>
      </c>
      <c r="C60" s="15" t="s">
        <v>69</v>
      </c>
      <c r="D60" s="15" t="s">
        <v>48</v>
      </c>
      <c r="E60" s="16">
        <v>8</v>
      </c>
      <c r="F60" s="17">
        <v>0</v>
      </c>
      <c r="G60" s="23">
        <f t="shared" si="1"/>
        <v>-8</v>
      </c>
      <c r="H60" s="19"/>
    </row>
    <row r="61" spans="1:8">
      <c r="A61" s="14">
        <v>59</v>
      </c>
      <c r="B61" s="14">
        <v>511</v>
      </c>
      <c r="C61" s="15" t="s">
        <v>108</v>
      </c>
      <c r="D61" s="15" t="s">
        <v>62</v>
      </c>
      <c r="E61" s="16">
        <v>8</v>
      </c>
      <c r="F61" s="17">
        <v>0</v>
      </c>
      <c r="G61" s="23">
        <f t="shared" si="1"/>
        <v>-8</v>
      </c>
      <c r="H61" s="19"/>
    </row>
    <row r="62" spans="1:8">
      <c r="A62" s="14">
        <v>60</v>
      </c>
      <c r="B62" s="14">
        <v>546</v>
      </c>
      <c r="C62" s="15" t="s">
        <v>70</v>
      </c>
      <c r="D62" s="15" t="s">
        <v>40</v>
      </c>
      <c r="E62" s="16">
        <v>10</v>
      </c>
      <c r="F62" s="17">
        <v>0</v>
      </c>
      <c r="G62" s="23">
        <f t="shared" si="1"/>
        <v>-10</v>
      </c>
      <c r="H62" s="19"/>
    </row>
    <row r="63" spans="1:8">
      <c r="A63" s="14">
        <v>61</v>
      </c>
      <c r="B63" s="14">
        <v>351</v>
      </c>
      <c r="C63" s="15" t="s">
        <v>100</v>
      </c>
      <c r="D63" s="15" t="s">
        <v>48</v>
      </c>
      <c r="E63" s="16">
        <v>8</v>
      </c>
      <c r="F63" s="17">
        <v>0</v>
      </c>
      <c r="G63" s="23">
        <f t="shared" si="1"/>
        <v>-8</v>
      </c>
      <c r="H63" s="19"/>
    </row>
    <row r="64" spans="1:8">
      <c r="A64" s="14">
        <v>62</v>
      </c>
      <c r="B64" s="14">
        <v>539</v>
      </c>
      <c r="C64" s="15" t="s">
        <v>97</v>
      </c>
      <c r="D64" s="15" t="s">
        <v>55</v>
      </c>
      <c r="E64" s="16">
        <v>3</v>
      </c>
      <c r="F64" s="17">
        <v>0</v>
      </c>
      <c r="G64" s="23">
        <f t="shared" si="1"/>
        <v>-3</v>
      </c>
      <c r="H64" s="19"/>
    </row>
    <row r="65" spans="1:8">
      <c r="A65" s="14">
        <v>63</v>
      </c>
      <c r="B65" s="14">
        <v>738</v>
      </c>
      <c r="C65" s="15" t="s">
        <v>106</v>
      </c>
      <c r="D65" s="15" t="s">
        <v>48</v>
      </c>
      <c r="E65" s="16">
        <v>3</v>
      </c>
      <c r="F65" s="17">
        <v>0</v>
      </c>
      <c r="G65" s="23">
        <f t="shared" si="1"/>
        <v>-3</v>
      </c>
      <c r="H65" s="19"/>
    </row>
    <row r="66" spans="1:8">
      <c r="A66" s="14">
        <v>64</v>
      </c>
      <c r="B66" s="14">
        <v>713</v>
      </c>
      <c r="C66" s="15" t="s">
        <v>122</v>
      </c>
      <c r="D66" s="15" t="s">
        <v>48</v>
      </c>
      <c r="E66" s="16">
        <v>3</v>
      </c>
      <c r="F66" s="17">
        <v>0</v>
      </c>
      <c r="G66" s="23">
        <f t="shared" si="1"/>
        <v>-3</v>
      </c>
      <c r="H66" s="19"/>
    </row>
    <row r="67" spans="1:8">
      <c r="A67" s="14">
        <v>65</v>
      </c>
      <c r="B67" s="14">
        <v>755</v>
      </c>
      <c r="C67" s="15" t="s">
        <v>71</v>
      </c>
      <c r="D67" s="15" t="s">
        <v>48</v>
      </c>
      <c r="E67" s="16">
        <v>3</v>
      </c>
      <c r="F67" s="17">
        <v>0</v>
      </c>
      <c r="G67" s="23">
        <f t="shared" si="1"/>
        <v>-3</v>
      </c>
      <c r="H67" s="19"/>
    </row>
    <row r="68" spans="1:8">
      <c r="A68" s="14">
        <v>66</v>
      </c>
      <c r="B68" s="14">
        <v>56</v>
      </c>
      <c r="C68" s="15" t="s">
        <v>81</v>
      </c>
      <c r="D68" s="15" t="s">
        <v>48</v>
      </c>
      <c r="E68" s="16">
        <v>3</v>
      </c>
      <c r="F68" s="17">
        <v>0</v>
      </c>
      <c r="G68" s="23">
        <f t="shared" ref="G68:G87" si="2">F68-E68</f>
        <v>-3</v>
      </c>
      <c r="H68" s="19"/>
    </row>
    <row r="69" spans="1:8">
      <c r="A69" s="14">
        <v>67</v>
      </c>
      <c r="B69" s="14">
        <v>594</v>
      </c>
      <c r="C69" s="15" t="s">
        <v>119</v>
      </c>
      <c r="D69" s="15" t="s">
        <v>55</v>
      </c>
      <c r="E69" s="16">
        <v>3</v>
      </c>
      <c r="F69" s="17">
        <v>1</v>
      </c>
      <c r="G69" s="23">
        <f t="shared" si="2"/>
        <v>-2</v>
      </c>
      <c r="H69" s="19"/>
    </row>
    <row r="70" spans="1:8">
      <c r="A70" s="14">
        <v>68</v>
      </c>
      <c r="B70" s="14">
        <v>591</v>
      </c>
      <c r="C70" s="15" t="s">
        <v>105</v>
      </c>
      <c r="D70" s="15" t="s">
        <v>55</v>
      </c>
      <c r="E70" s="16">
        <v>8</v>
      </c>
      <c r="F70" s="17">
        <v>0</v>
      </c>
      <c r="G70" s="23">
        <f t="shared" si="2"/>
        <v>-8</v>
      </c>
      <c r="H70" s="19"/>
    </row>
    <row r="71" spans="1:8">
      <c r="A71" s="14">
        <v>69</v>
      </c>
      <c r="B71" s="14">
        <v>706</v>
      </c>
      <c r="C71" s="15" t="s">
        <v>128</v>
      </c>
      <c r="D71" s="15" t="s">
        <v>48</v>
      </c>
      <c r="E71" s="16">
        <v>3</v>
      </c>
      <c r="F71" s="17">
        <v>3</v>
      </c>
      <c r="G71" s="21">
        <f t="shared" si="2"/>
        <v>0</v>
      </c>
      <c r="H71" s="23" t="s">
        <v>172</v>
      </c>
    </row>
    <row r="72" spans="1:8">
      <c r="A72" s="14">
        <v>70</v>
      </c>
      <c r="B72" s="14">
        <v>727</v>
      </c>
      <c r="C72" s="15" t="s">
        <v>110</v>
      </c>
      <c r="D72" s="15" t="s">
        <v>37</v>
      </c>
      <c r="E72" s="16">
        <v>3</v>
      </c>
      <c r="F72" s="17">
        <v>0</v>
      </c>
      <c r="G72" s="23">
        <f t="shared" si="2"/>
        <v>-3</v>
      </c>
      <c r="H72" s="19"/>
    </row>
    <row r="73" spans="1:8">
      <c r="A73" s="14">
        <v>71</v>
      </c>
      <c r="B73" s="14">
        <v>717</v>
      </c>
      <c r="C73" s="15" t="s">
        <v>114</v>
      </c>
      <c r="D73" s="15" t="s">
        <v>55</v>
      </c>
      <c r="E73" s="16">
        <v>3</v>
      </c>
      <c r="F73" s="17">
        <v>0</v>
      </c>
      <c r="G73" s="23">
        <f t="shared" si="2"/>
        <v>-3</v>
      </c>
      <c r="H73" s="19"/>
    </row>
    <row r="74" spans="1:8">
      <c r="A74" s="14">
        <v>72</v>
      </c>
      <c r="B74" s="14">
        <v>339</v>
      </c>
      <c r="C74" s="15" t="s">
        <v>126</v>
      </c>
      <c r="D74" s="15" t="s">
        <v>37</v>
      </c>
      <c r="E74" s="16">
        <v>8</v>
      </c>
      <c r="F74" s="17">
        <v>0</v>
      </c>
      <c r="G74" s="23">
        <f t="shared" si="2"/>
        <v>-8</v>
      </c>
      <c r="H74" s="19"/>
    </row>
    <row r="75" spans="1:8">
      <c r="A75" s="14">
        <v>73</v>
      </c>
      <c r="B75" s="14">
        <v>545</v>
      </c>
      <c r="C75" s="15" t="s">
        <v>115</v>
      </c>
      <c r="D75" s="15" t="s">
        <v>40</v>
      </c>
      <c r="E75" s="16">
        <v>3</v>
      </c>
      <c r="F75" s="17">
        <v>0</v>
      </c>
      <c r="G75" s="23">
        <f t="shared" si="2"/>
        <v>-3</v>
      </c>
      <c r="H75" s="19"/>
    </row>
    <row r="76" spans="1:8">
      <c r="A76" s="14">
        <v>74</v>
      </c>
      <c r="B76" s="14">
        <v>720</v>
      </c>
      <c r="C76" s="15" t="s">
        <v>112</v>
      </c>
      <c r="D76" s="15" t="s">
        <v>55</v>
      </c>
      <c r="E76" s="16">
        <v>3</v>
      </c>
      <c r="F76" s="17">
        <v>0</v>
      </c>
      <c r="G76" s="23">
        <f t="shared" si="2"/>
        <v>-3</v>
      </c>
      <c r="H76" s="19"/>
    </row>
    <row r="77" spans="1:8">
      <c r="A77" s="14">
        <v>75</v>
      </c>
      <c r="B77" s="14">
        <v>349</v>
      </c>
      <c r="C77" s="15" t="s">
        <v>121</v>
      </c>
      <c r="D77" s="15" t="s">
        <v>62</v>
      </c>
      <c r="E77" s="16">
        <v>8</v>
      </c>
      <c r="F77" s="17">
        <v>0</v>
      </c>
      <c r="G77" s="23">
        <f t="shared" si="2"/>
        <v>-8</v>
      </c>
      <c r="H77" s="19"/>
    </row>
    <row r="78" spans="1:8">
      <c r="A78" s="14">
        <v>76</v>
      </c>
      <c r="B78" s="14">
        <v>710</v>
      </c>
      <c r="C78" s="15" t="s">
        <v>129</v>
      </c>
      <c r="D78" s="15" t="s">
        <v>48</v>
      </c>
      <c r="E78" s="16">
        <v>3</v>
      </c>
      <c r="F78" s="17">
        <v>0</v>
      </c>
      <c r="G78" s="23">
        <f t="shared" si="2"/>
        <v>-3</v>
      </c>
      <c r="H78" s="19"/>
    </row>
    <row r="79" spans="1:8">
      <c r="A79" s="14">
        <v>77</v>
      </c>
      <c r="B79" s="14">
        <v>732</v>
      </c>
      <c r="C79" s="15" t="s">
        <v>127</v>
      </c>
      <c r="D79" s="15" t="s">
        <v>55</v>
      </c>
      <c r="E79" s="16">
        <v>3</v>
      </c>
      <c r="F79" s="17">
        <v>0</v>
      </c>
      <c r="G79" s="23">
        <f t="shared" si="2"/>
        <v>-3</v>
      </c>
      <c r="H79" s="19"/>
    </row>
    <row r="80" spans="1:8">
      <c r="A80" s="14">
        <v>78</v>
      </c>
      <c r="B80" s="14">
        <v>716</v>
      </c>
      <c r="C80" s="15" t="s">
        <v>120</v>
      </c>
      <c r="D80" s="15" t="s">
        <v>55</v>
      </c>
      <c r="E80" s="16">
        <v>3</v>
      </c>
      <c r="F80" s="17">
        <v>0</v>
      </c>
      <c r="G80" s="23">
        <f t="shared" si="2"/>
        <v>-3</v>
      </c>
      <c r="H80" s="19"/>
    </row>
    <row r="81" spans="1:8">
      <c r="A81" s="14">
        <v>79</v>
      </c>
      <c r="B81" s="14">
        <v>570</v>
      </c>
      <c r="C81" s="15" t="s">
        <v>117</v>
      </c>
      <c r="D81" s="15" t="s">
        <v>37</v>
      </c>
      <c r="E81" s="16">
        <v>3</v>
      </c>
      <c r="F81" s="17">
        <v>0</v>
      </c>
      <c r="G81" s="23">
        <f t="shared" si="2"/>
        <v>-3</v>
      </c>
      <c r="H81" s="19"/>
    </row>
    <row r="82" spans="1:8">
      <c r="A82" s="14">
        <v>80</v>
      </c>
      <c r="B82" s="14">
        <v>733</v>
      </c>
      <c r="C82" s="15" t="s">
        <v>131</v>
      </c>
      <c r="D82" s="15" t="s">
        <v>40</v>
      </c>
      <c r="E82" s="16">
        <v>3</v>
      </c>
      <c r="F82" s="17">
        <v>0</v>
      </c>
      <c r="G82" s="23">
        <f t="shared" si="2"/>
        <v>-3</v>
      </c>
      <c r="H82" s="19"/>
    </row>
    <row r="83" spans="1:8">
      <c r="A83" s="14">
        <v>81</v>
      </c>
      <c r="B83" s="14">
        <v>746</v>
      </c>
      <c r="C83" s="15" t="s">
        <v>96</v>
      </c>
      <c r="D83" s="15" t="s">
        <v>55</v>
      </c>
      <c r="E83" s="16">
        <v>8</v>
      </c>
      <c r="F83" s="17">
        <v>0</v>
      </c>
      <c r="G83" s="23">
        <f t="shared" si="2"/>
        <v>-8</v>
      </c>
      <c r="H83" s="19"/>
    </row>
    <row r="84" spans="1:8">
      <c r="A84" s="14">
        <v>82</v>
      </c>
      <c r="B84" s="14">
        <v>718</v>
      </c>
      <c r="C84" s="15" t="s">
        <v>124</v>
      </c>
      <c r="D84" s="15" t="s">
        <v>62</v>
      </c>
      <c r="E84" s="16">
        <v>3</v>
      </c>
      <c r="F84" s="17">
        <v>1</v>
      </c>
      <c r="G84" s="23">
        <f t="shared" si="2"/>
        <v>-2</v>
      </c>
      <c r="H84" s="19"/>
    </row>
    <row r="85" spans="1:8">
      <c r="A85" s="14">
        <v>83</v>
      </c>
      <c r="B85" s="14">
        <v>752</v>
      </c>
      <c r="C85" s="15" t="s">
        <v>125</v>
      </c>
      <c r="D85" s="15" t="s">
        <v>37</v>
      </c>
      <c r="E85" s="16">
        <v>3</v>
      </c>
      <c r="F85" s="17">
        <v>0</v>
      </c>
      <c r="G85" s="23">
        <f t="shared" si="2"/>
        <v>-3</v>
      </c>
      <c r="H85" s="19"/>
    </row>
    <row r="86" spans="1:8">
      <c r="A86" s="14">
        <v>84</v>
      </c>
      <c r="B86" s="14">
        <v>371</v>
      </c>
      <c r="C86" s="15" t="s">
        <v>130</v>
      </c>
      <c r="D86" s="15" t="s">
        <v>55</v>
      </c>
      <c r="E86" s="16">
        <v>3</v>
      </c>
      <c r="F86" s="17">
        <v>0</v>
      </c>
      <c r="G86" s="23">
        <f t="shared" si="2"/>
        <v>-3</v>
      </c>
      <c r="H86" s="19"/>
    </row>
    <row r="87" spans="1:8">
      <c r="A87" s="14">
        <v>85</v>
      </c>
      <c r="B87" s="14">
        <v>741</v>
      </c>
      <c r="C87" s="15" t="s">
        <v>132</v>
      </c>
      <c r="D87" s="15" t="s">
        <v>37</v>
      </c>
      <c r="E87" s="16">
        <v>3</v>
      </c>
      <c r="F87" s="17">
        <v>0</v>
      </c>
      <c r="G87" s="23">
        <f t="shared" si="2"/>
        <v>-3</v>
      </c>
      <c r="H87" s="19"/>
    </row>
    <row r="88" spans="1:8">
      <c r="A88" s="24" t="s">
        <v>133</v>
      </c>
      <c r="B88" s="25"/>
      <c r="C88" s="24"/>
      <c r="D88" s="24"/>
      <c r="E88" s="26">
        <v>587</v>
      </c>
      <c r="F88" s="17">
        <f>SUM(F3:F87)</f>
        <v>63</v>
      </c>
      <c r="G88" s="23"/>
      <c r="H88" s="19"/>
    </row>
  </sheetData>
  <mergeCells count="1">
    <mergeCell ref="A1:H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A1" sqref="$A1:$XFD1048576"/>
    </sheetView>
  </sheetViews>
  <sheetFormatPr defaultColWidth="9" defaultRowHeight="13.5" outlineLevelCol="7"/>
  <cols>
    <col min="1" max="1" width="3.875" style="1" customWidth="1"/>
    <col min="2" max="2" width="4.625" style="2" customWidth="1"/>
    <col min="3" max="3" width="23.75" style="1" customWidth="1"/>
    <col min="4" max="4" width="6.625" style="1" customWidth="1"/>
    <col min="5" max="5" width="7.125" style="3" customWidth="1"/>
    <col min="6" max="6" width="9" style="4"/>
    <col min="7" max="7" width="9" style="27"/>
    <col min="8" max="8" width="9" style="6"/>
  </cols>
  <sheetData>
    <row r="1" customFormat="1" ht="2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customFormat="1" ht="22.5" spans="1:8">
      <c r="A2" s="8" t="s">
        <v>1</v>
      </c>
      <c r="B2" s="9" t="s">
        <v>2</v>
      </c>
      <c r="C2" s="8" t="s">
        <v>3</v>
      </c>
      <c r="D2" s="8" t="s">
        <v>4</v>
      </c>
      <c r="E2" s="10" t="s">
        <v>16</v>
      </c>
      <c r="F2" s="11" t="s">
        <v>175</v>
      </c>
      <c r="G2" s="28" t="s">
        <v>171</v>
      </c>
      <c r="H2" s="13" t="s">
        <v>31</v>
      </c>
    </row>
    <row r="3" customFormat="1" spans="1:8">
      <c r="A3" s="14">
        <v>1</v>
      </c>
      <c r="B3" s="14">
        <v>357</v>
      </c>
      <c r="C3" s="15" t="s">
        <v>36</v>
      </c>
      <c r="D3" s="15" t="s">
        <v>37</v>
      </c>
      <c r="E3" s="16">
        <v>15</v>
      </c>
      <c r="F3" s="17">
        <v>0</v>
      </c>
      <c r="G3" s="18">
        <f t="shared" ref="G3:G66" si="0">F3-E3</f>
        <v>-15</v>
      </c>
      <c r="H3" s="19"/>
    </row>
    <row r="4" customFormat="1" spans="1:8">
      <c r="A4" s="14">
        <v>2</v>
      </c>
      <c r="B4" s="14">
        <v>747</v>
      </c>
      <c r="C4" s="15" t="s">
        <v>65</v>
      </c>
      <c r="D4" s="15" t="s">
        <v>62</v>
      </c>
      <c r="E4" s="16">
        <v>12</v>
      </c>
      <c r="F4" s="17">
        <v>1</v>
      </c>
      <c r="G4" s="18">
        <f t="shared" si="0"/>
        <v>-11</v>
      </c>
      <c r="H4" s="19"/>
    </row>
    <row r="5" customFormat="1" spans="1:8">
      <c r="A5" s="14">
        <v>3</v>
      </c>
      <c r="B5" s="14">
        <v>54</v>
      </c>
      <c r="C5" s="15" t="s">
        <v>47</v>
      </c>
      <c r="D5" s="15" t="s">
        <v>48</v>
      </c>
      <c r="E5" s="16">
        <v>12</v>
      </c>
      <c r="F5" s="17">
        <v>0</v>
      </c>
      <c r="G5" s="18">
        <f t="shared" si="0"/>
        <v>-12</v>
      </c>
      <c r="H5" s="23"/>
    </row>
    <row r="6" customFormat="1" spans="1:8">
      <c r="A6" s="14">
        <v>4</v>
      </c>
      <c r="B6" s="14">
        <v>343</v>
      </c>
      <c r="C6" s="15" t="s">
        <v>44</v>
      </c>
      <c r="D6" s="15" t="s">
        <v>37</v>
      </c>
      <c r="E6" s="16">
        <v>24</v>
      </c>
      <c r="F6" s="17">
        <v>0</v>
      </c>
      <c r="G6" s="18">
        <f t="shared" si="0"/>
        <v>-24</v>
      </c>
      <c r="H6" s="23"/>
    </row>
    <row r="7" customFormat="1" spans="1:8">
      <c r="A7" s="14">
        <v>5</v>
      </c>
      <c r="B7" s="14">
        <v>750</v>
      </c>
      <c r="C7" s="15" t="s">
        <v>39</v>
      </c>
      <c r="D7" s="15" t="s">
        <v>40</v>
      </c>
      <c r="E7" s="16">
        <v>15</v>
      </c>
      <c r="F7" s="17">
        <v>9</v>
      </c>
      <c r="G7" s="18">
        <f t="shared" si="0"/>
        <v>-6</v>
      </c>
      <c r="H7" s="19"/>
    </row>
    <row r="8" customFormat="1" spans="1:8">
      <c r="A8" s="14">
        <v>6</v>
      </c>
      <c r="B8" s="14">
        <v>379</v>
      </c>
      <c r="C8" s="15" t="s">
        <v>73</v>
      </c>
      <c r="D8" s="15" t="s">
        <v>37</v>
      </c>
      <c r="E8" s="16">
        <v>12</v>
      </c>
      <c r="F8" s="17">
        <v>0</v>
      </c>
      <c r="G8" s="18">
        <f t="shared" si="0"/>
        <v>-12</v>
      </c>
      <c r="H8" s="19"/>
    </row>
    <row r="9" customFormat="1" spans="1:8">
      <c r="A9" s="14">
        <v>7</v>
      </c>
      <c r="B9" s="14">
        <v>737</v>
      </c>
      <c r="C9" s="15" t="s">
        <v>86</v>
      </c>
      <c r="D9" s="15" t="s">
        <v>40</v>
      </c>
      <c r="E9" s="16">
        <v>12</v>
      </c>
      <c r="F9" s="17">
        <v>6</v>
      </c>
      <c r="G9" s="18">
        <f t="shared" si="0"/>
        <v>-6</v>
      </c>
      <c r="H9" s="19"/>
    </row>
    <row r="10" customFormat="1" spans="1:8">
      <c r="A10" s="14">
        <v>8</v>
      </c>
      <c r="B10" s="14">
        <v>754</v>
      </c>
      <c r="C10" s="15" t="s">
        <v>83</v>
      </c>
      <c r="D10" s="15" t="s">
        <v>48</v>
      </c>
      <c r="E10" s="16">
        <v>9</v>
      </c>
      <c r="F10" s="17">
        <v>0</v>
      </c>
      <c r="G10" s="18">
        <f t="shared" si="0"/>
        <v>-9</v>
      </c>
      <c r="H10" s="19"/>
    </row>
    <row r="11" customFormat="1" spans="1:8">
      <c r="A11" s="14">
        <v>9</v>
      </c>
      <c r="B11" s="14">
        <v>337</v>
      </c>
      <c r="C11" s="15" t="s">
        <v>61</v>
      </c>
      <c r="D11" s="15" t="s">
        <v>62</v>
      </c>
      <c r="E11" s="16">
        <v>21</v>
      </c>
      <c r="F11" s="17">
        <v>9</v>
      </c>
      <c r="G11" s="18">
        <f t="shared" si="0"/>
        <v>-12</v>
      </c>
      <c r="H11" s="19"/>
    </row>
    <row r="12" customFormat="1" spans="1:8">
      <c r="A12" s="14">
        <v>10</v>
      </c>
      <c r="B12" s="14">
        <v>365</v>
      </c>
      <c r="C12" s="15" t="s">
        <v>59</v>
      </c>
      <c r="D12" s="15" t="s">
        <v>37</v>
      </c>
      <c r="E12" s="16">
        <v>12</v>
      </c>
      <c r="F12" s="17">
        <v>1</v>
      </c>
      <c r="G12" s="18">
        <f t="shared" si="0"/>
        <v>-11</v>
      </c>
      <c r="H12" s="19"/>
    </row>
    <row r="13" customFormat="1" spans="1:8">
      <c r="A13" s="14">
        <v>11</v>
      </c>
      <c r="B13" s="14">
        <v>587</v>
      </c>
      <c r="C13" s="15" t="s">
        <v>56</v>
      </c>
      <c r="D13" s="15" t="s">
        <v>48</v>
      </c>
      <c r="E13" s="16">
        <v>9</v>
      </c>
      <c r="F13" s="17">
        <v>0</v>
      </c>
      <c r="G13" s="18">
        <f t="shared" si="0"/>
        <v>-9</v>
      </c>
      <c r="H13" s="19"/>
    </row>
    <row r="14" customFormat="1" spans="1:8">
      <c r="A14" s="14">
        <v>12</v>
      </c>
      <c r="B14" s="14">
        <v>541</v>
      </c>
      <c r="C14" s="15" t="s">
        <v>74</v>
      </c>
      <c r="D14" s="15" t="s">
        <v>40</v>
      </c>
      <c r="E14" s="16">
        <v>12</v>
      </c>
      <c r="F14" s="17">
        <v>0</v>
      </c>
      <c r="G14" s="18">
        <f t="shared" si="0"/>
        <v>-12</v>
      </c>
      <c r="H14" s="19"/>
    </row>
    <row r="15" customFormat="1" spans="1:8">
      <c r="A15" s="14">
        <v>13</v>
      </c>
      <c r="B15" s="14">
        <v>311</v>
      </c>
      <c r="C15" s="15" t="s">
        <v>75</v>
      </c>
      <c r="D15" s="15" t="s">
        <v>37</v>
      </c>
      <c r="E15" s="16">
        <v>6</v>
      </c>
      <c r="F15" s="17">
        <v>3</v>
      </c>
      <c r="G15" s="18">
        <f t="shared" si="0"/>
        <v>-3</v>
      </c>
      <c r="H15" s="19"/>
    </row>
    <row r="16" customFormat="1" spans="1:8">
      <c r="A16" s="14">
        <v>14</v>
      </c>
      <c r="B16" s="14">
        <v>707</v>
      </c>
      <c r="C16" s="15" t="s">
        <v>53</v>
      </c>
      <c r="D16" s="15" t="s">
        <v>40</v>
      </c>
      <c r="E16" s="16">
        <v>15</v>
      </c>
      <c r="F16" s="17">
        <v>0</v>
      </c>
      <c r="G16" s="18">
        <f t="shared" si="0"/>
        <v>-15</v>
      </c>
      <c r="H16" s="19"/>
    </row>
    <row r="17" customFormat="1" spans="1:8">
      <c r="A17" s="14">
        <v>15</v>
      </c>
      <c r="B17" s="14">
        <v>387</v>
      </c>
      <c r="C17" s="15" t="s">
        <v>64</v>
      </c>
      <c r="D17" s="15" t="s">
        <v>40</v>
      </c>
      <c r="E17" s="16">
        <v>12</v>
      </c>
      <c r="F17" s="17">
        <v>2</v>
      </c>
      <c r="G17" s="18">
        <f t="shared" si="0"/>
        <v>-10</v>
      </c>
      <c r="H17" s="19"/>
    </row>
    <row r="18" customFormat="1" spans="1:8">
      <c r="A18" s="14">
        <v>16</v>
      </c>
      <c r="B18" s="14">
        <v>712</v>
      </c>
      <c r="C18" s="15" t="s">
        <v>67</v>
      </c>
      <c r="D18" s="15" t="s">
        <v>40</v>
      </c>
      <c r="E18" s="16">
        <v>15</v>
      </c>
      <c r="F18" s="17">
        <v>5</v>
      </c>
      <c r="G18" s="18">
        <f t="shared" si="0"/>
        <v>-10</v>
      </c>
      <c r="H18" s="19"/>
    </row>
    <row r="19" customFormat="1" spans="1:8">
      <c r="A19" s="14">
        <v>17</v>
      </c>
      <c r="B19" s="14">
        <v>341</v>
      </c>
      <c r="C19" s="15" t="s">
        <v>80</v>
      </c>
      <c r="D19" s="15" t="s">
        <v>55</v>
      </c>
      <c r="E19" s="16">
        <v>27</v>
      </c>
      <c r="F19" s="17">
        <v>35</v>
      </c>
      <c r="G19" s="21">
        <f t="shared" si="0"/>
        <v>8</v>
      </c>
      <c r="H19" s="19" t="s">
        <v>172</v>
      </c>
    </row>
    <row r="20" customFormat="1" spans="1:8">
      <c r="A20" s="14">
        <v>18</v>
      </c>
      <c r="B20" s="14">
        <v>598</v>
      </c>
      <c r="C20" s="15" t="s">
        <v>51</v>
      </c>
      <c r="D20" s="15" t="s">
        <v>40</v>
      </c>
      <c r="E20" s="16">
        <v>12</v>
      </c>
      <c r="F20" s="17">
        <v>0</v>
      </c>
      <c r="G20" s="18">
        <f t="shared" si="0"/>
        <v>-12</v>
      </c>
      <c r="H20" s="19"/>
    </row>
    <row r="21" customFormat="1" spans="1:8">
      <c r="A21" s="14">
        <v>19</v>
      </c>
      <c r="B21" s="14">
        <v>373</v>
      </c>
      <c r="C21" s="15" t="s">
        <v>63</v>
      </c>
      <c r="D21" s="15" t="s">
        <v>62</v>
      </c>
      <c r="E21" s="16">
        <v>12</v>
      </c>
      <c r="F21" s="17">
        <v>-3</v>
      </c>
      <c r="G21" s="18">
        <f t="shared" si="0"/>
        <v>-15</v>
      </c>
      <c r="H21" s="19"/>
    </row>
    <row r="22" customFormat="1" spans="1:8">
      <c r="A22" s="14">
        <v>20</v>
      </c>
      <c r="B22" s="14">
        <v>307</v>
      </c>
      <c r="C22" s="15" t="s">
        <v>87</v>
      </c>
      <c r="D22" s="15" t="s">
        <v>88</v>
      </c>
      <c r="E22" s="16">
        <v>66</v>
      </c>
      <c r="F22" s="17">
        <v>34</v>
      </c>
      <c r="G22" s="18">
        <f t="shared" si="0"/>
        <v>-32</v>
      </c>
      <c r="H22" s="19"/>
    </row>
    <row r="23" customFormat="1" spans="1:8">
      <c r="A23" s="14">
        <v>21</v>
      </c>
      <c r="B23" s="14">
        <v>742</v>
      </c>
      <c r="C23" s="15" t="s">
        <v>107</v>
      </c>
      <c r="D23" s="15" t="s">
        <v>62</v>
      </c>
      <c r="E23" s="16">
        <v>18</v>
      </c>
      <c r="F23" s="17">
        <v>0</v>
      </c>
      <c r="G23" s="18">
        <f t="shared" si="0"/>
        <v>-18</v>
      </c>
      <c r="H23" s="19"/>
    </row>
    <row r="24" customFormat="1" spans="1:8">
      <c r="A24" s="14">
        <v>22</v>
      </c>
      <c r="B24" s="14">
        <v>308</v>
      </c>
      <c r="C24" s="15" t="s">
        <v>76</v>
      </c>
      <c r="D24" s="15" t="s">
        <v>62</v>
      </c>
      <c r="E24" s="16">
        <v>18</v>
      </c>
      <c r="F24" s="17">
        <v>12</v>
      </c>
      <c r="G24" s="18">
        <f t="shared" si="0"/>
        <v>-6</v>
      </c>
      <c r="H24" s="23"/>
    </row>
    <row r="25" customFormat="1" spans="1:8">
      <c r="A25" s="14">
        <v>23</v>
      </c>
      <c r="B25" s="14">
        <v>753</v>
      </c>
      <c r="C25" s="15" t="s">
        <v>79</v>
      </c>
      <c r="D25" s="15" t="s">
        <v>40</v>
      </c>
      <c r="E25" s="16">
        <v>9</v>
      </c>
      <c r="F25" s="17">
        <v>0</v>
      </c>
      <c r="G25" s="18">
        <f t="shared" si="0"/>
        <v>-9</v>
      </c>
      <c r="H25" s="19"/>
    </row>
    <row r="26" customFormat="1" spans="1:8">
      <c r="A26" s="14">
        <v>24</v>
      </c>
      <c r="B26" s="14">
        <v>514</v>
      </c>
      <c r="C26" s="15" t="s">
        <v>54</v>
      </c>
      <c r="D26" s="15" t="s">
        <v>55</v>
      </c>
      <c r="E26" s="16">
        <v>12</v>
      </c>
      <c r="F26" s="17">
        <v>11</v>
      </c>
      <c r="G26" s="18">
        <f t="shared" si="0"/>
        <v>-1</v>
      </c>
      <c r="H26" s="19"/>
    </row>
    <row r="27" customFormat="1" spans="1:8">
      <c r="A27" s="14">
        <v>25</v>
      </c>
      <c r="B27" s="14">
        <v>517</v>
      </c>
      <c r="C27" s="15" t="s">
        <v>99</v>
      </c>
      <c r="D27" s="15" t="s">
        <v>62</v>
      </c>
      <c r="E27" s="16">
        <v>15</v>
      </c>
      <c r="F27" s="17">
        <v>9</v>
      </c>
      <c r="G27" s="18">
        <f t="shared" si="0"/>
        <v>-6</v>
      </c>
      <c r="H27" s="19"/>
    </row>
    <row r="28" customFormat="1" spans="1:8">
      <c r="A28" s="14">
        <v>26</v>
      </c>
      <c r="B28" s="14">
        <v>585</v>
      </c>
      <c r="C28" s="15" t="s">
        <v>82</v>
      </c>
      <c r="D28" s="15" t="s">
        <v>37</v>
      </c>
      <c r="E28" s="16">
        <v>12</v>
      </c>
      <c r="F28" s="17">
        <v>3</v>
      </c>
      <c r="G28" s="18">
        <f t="shared" si="0"/>
        <v>-9</v>
      </c>
      <c r="H28" s="19"/>
    </row>
    <row r="29" customFormat="1" spans="1:8">
      <c r="A29" s="14">
        <v>27</v>
      </c>
      <c r="B29" s="14">
        <v>721</v>
      </c>
      <c r="C29" s="15" t="s">
        <v>58</v>
      </c>
      <c r="D29" s="15" t="s">
        <v>55</v>
      </c>
      <c r="E29" s="16">
        <v>9</v>
      </c>
      <c r="F29" s="17">
        <v>1</v>
      </c>
      <c r="G29" s="18">
        <f t="shared" si="0"/>
        <v>-8</v>
      </c>
      <c r="H29" s="19"/>
    </row>
    <row r="30" customFormat="1" spans="1:8">
      <c r="A30" s="14">
        <v>28</v>
      </c>
      <c r="B30" s="14">
        <v>581</v>
      </c>
      <c r="C30" s="15" t="s">
        <v>50</v>
      </c>
      <c r="D30" s="15" t="s">
        <v>37</v>
      </c>
      <c r="E30" s="16">
        <v>12</v>
      </c>
      <c r="F30" s="17">
        <v>0</v>
      </c>
      <c r="G30" s="18">
        <f t="shared" si="0"/>
        <v>-12</v>
      </c>
      <c r="H30" s="19"/>
    </row>
    <row r="31" customFormat="1" spans="1:8">
      <c r="A31" s="14">
        <v>29</v>
      </c>
      <c r="B31" s="14">
        <v>347</v>
      </c>
      <c r="C31" s="15" t="s">
        <v>43</v>
      </c>
      <c r="D31" s="15" t="s">
        <v>37</v>
      </c>
      <c r="E31" s="16">
        <v>9</v>
      </c>
      <c r="F31" s="17">
        <v>6</v>
      </c>
      <c r="G31" s="18">
        <f t="shared" si="0"/>
        <v>-3</v>
      </c>
      <c r="H31" s="19"/>
    </row>
    <row r="32" customFormat="1" spans="1:8">
      <c r="A32" s="14">
        <v>30</v>
      </c>
      <c r="B32" s="14">
        <v>377</v>
      </c>
      <c r="C32" s="15" t="s">
        <v>46</v>
      </c>
      <c r="D32" s="15" t="s">
        <v>40</v>
      </c>
      <c r="E32" s="16">
        <v>12</v>
      </c>
      <c r="F32" s="17">
        <v>6</v>
      </c>
      <c r="G32" s="18">
        <f t="shared" si="0"/>
        <v>-6</v>
      </c>
      <c r="H32" s="19"/>
    </row>
    <row r="33" customFormat="1" spans="1:8">
      <c r="A33" s="14">
        <v>31</v>
      </c>
      <c r="B33" s="14">
        <v>572</v>
      </c>
      <c r="C33" s="15" t="s">
        <v>95</v>
      </c>
      <c r="D33" s="15" t="s">
        <v>62</v>
      </c>
      <c r="E33" s="16">
        <v>9</v>
      </c>
      <c r="F33" s="17">
        <v>0</v>
      </c>
      <c r="G33" s="18">
        <f t="shared" si="0"/>
        <v>-9</v>
      </c>
      <c r="H33" s="19"/>
    </row>
    <row r="34" customFormat="1" spans="1:8">
      <c r="A34" s="14">
        <v>32</v>
      </c>
      <c r="B34" s="14">
        <v>724</v>
      </c>
      <c r="C34" s="15" t="s">
        <v>91</v>
      </c>
      <c r="D34" s="15" t="s">
        <v>40</v>
      </c>
      <c r="E34" s="16">
        <v>12</v>
      </c>
      <c r="F34" s="17">
        <v>0</v>
      </c>
      <c r="G34" s="18">
        <f t="shared" si="0"/>
        <v>-12</v>
      </c>
      <c r="H34" s="19"/>
    </row>
    <row r="35" customFormat="1" spans="1:8">
      <c r="A35" s="14">
        <v>33</v>
      </c>
      <c r="B35" s="14">
        <v>748</v>
      </c>
      <c r="C35" s="15" t="s">
        <v>98</v>
      </c>
      <c r="D35" s="15" t="s">
        <v>55</v>
      </c>
      <c r="E35" s="16">
        <v>9</v>
      </c>
      <c r="F35" s="17">
        <v>0</v>
      </c>
      <c r="G35" s="18">
        <f t="shared" si="0"/>
        <v>-9</v>
      </c>
      <c r="H35" s="19"/>
    </row>
    <row r="36" customFormat="1" spans="1:8">
      <c r="A36" s="14">
        <v>34</v>
      </c>
      <c r="B36" s="14">
        <v>740</v>
      </c>
      <c r="C36" s="15" t="s">
        <v>118</v>
      </c>
      <c r="D36" s="15" t="s">
        <v>40</v>
      </c>
      <c r="E36" s="16">
        <v>6</v>
      </c>
      <c r="F36" s="17">
        <v>0</v>
      </c>
      <c r="G36" s="18">
        <f t="shared" si="0"/>
        <v>-6</v>
      </c>
      <c r="H36" s="19"/>
    </row>
    <row r="37" customFormat="1" spans="1:8">
      <c r="A37" s="14">
        <v>35</v>
      </c>
      <c r="B37" s="14">
        <v>730</v>
      </c>
      <c r="C37" s="15" t="s">
        <v>92</v>
      </c>
      <c r="D37" s="15" t="s">
        <v>37</v>
      </c>
      <c r="E37" s="16">
        <v>12</v>
      </c>
      <c r="F37" s="17">
        <v>0</v>
      </c>
      <c r="G37" s="18">
        <f t="shared" si="0"/>
        <v>-12</v>
      </c>
      <c r="H37" s="19"/>
    </row>
    <row r="38" customFormat="1" spans="1:8">
      <c r="A38" s="14">
        <v>36</v>
      </c>
      <c r="B38" s="14">
        <v>582</v>
      </c>
      <c r="C38" s="15" t="s">
        <v>49</v>
      </c>
      <c r="D38" s="15" t="s">
        <v>37</v>
      </c>
      <c r="E38" s="16">
        <v>24</v>
      </c>
      <c r="F38" s="17">
        <v>0</v>
      </c>
      <c r="G38" s="18">
        <f t="shared" si="0"/>
        <v>-24</v>
      </c>
      <c r="H38" s="19"/>
    </row>
    <row r="39" customFormat="1" spans="1:8">
      <c r="A39" s="14">
        <v>37</v>
      </c>
      <c r="B39" s="14">
        <v>52</v>
      </c>
      <c r="C39" s="15" t="s">
        <v>68</v>
      </c>
      <c r="D39" s="15" t="s">
        <v>48</v>
      </c>
      <c r="E39" s="16">
        <v>12</v>
      </c>
      <c r="F39" s="17">
        <v>9</v>
      </c>
      <c r="G39" s="18">
        <f t="shared" si="0"/>
        <v>-3</v>
      </c>
      <c r="H39" s="19"/>
    </row>
    <row r="40" customFormat="1" spans="1:8">
      <c r="A40" s="14">
        <v>38</v>
      </c>
      <c r="B40" s="14">
        <v>399</v>
      </c>
      <c r="C40" s="15" t="s">
        <v>60</v>
      </c>
      <c r="D40" s="15" t="s">
        <v>40</v>
      </c>
      <c r="E40" s="16">
        <v>9</v>
      </c>
      <c r="F40" s="17">
        <v>0</v>
      </c>
      <c r="G40" s="18">
        <f t="shared" si="0"/>
        <v>-9</v>
      </c>
      <c r="H40" s="19"/>
    </row>
    <row r="41" customFormat="1" spans="1:8">
      <c r="A41" s="14">
        <v>39</v>
      </c>
      <c r="B41" s="14">
        <v>745</v>
      </c>
      <c r="C41" s="15" t="s">
        <v>103</v>
      </c>
      <c r="D41" s="15" t="s">
        <v>37</v>
      </c>
      <c r="E41" s="16">
        <v>12</v>
      </c>
      <c r="F41" s="17">
        <v>15</v>
      </c>
      <c r="G41" s="21">
        <f t="shared" si="0"/>
        <v>3</v>
      </c>
      <c r="H41" s="19" t="s">
        <v>172</v>
      </c>
    </row>
    <row r="42" customFormat="1" spans="1:8">
      <c r="A42" s="14">
        <v>40</v>
      </c>
      <c r="B42" s="14">
        <v>571</v>
      </c>
      <c r="C42" s="15" t="s">
        <v>57</v>
      </c>
      <c r="D42" s="15" t="s">
        <v>40</v>
      </c>
      <c r="E42" s="16">
        <v>15</v>
      </c>
      <c r="F42" s="17">
        <v>0</v>
      </c>
      <c r="G42" s="18">
        <f t="shared" si="0"/>
        <v>-15</v>
      </c>
      <c r="H42" s="19"/>
    </row>
    <row r="43" customFormat="1" spans="1:8">
      <c r="A43" s="14">
        <v>41</v>
      </c>
      <c r="B43" s="14">
        <v>513</v>
      </c>
      <c r="C43" s="15" t="s">
        <v>52</v>
      </c>
      <c r="D43" s="15" t="s">
        <v>37</v>
      </c>
      <c r="E43" s="16">
        <v>12</v>
      </c>
      <c r="F43" s="17">
        <v>0</v>
      </c>
      <c r="G43" s="18">
        <f t="shared" si="0"/>
        <v>-12</v>
      </c>
      <c r="H43" s="19"/>
    </row>
    <row r="44" customFormat="1" spans="1:8">
      <c r="A44" s="14">
        <v>42</v>
      </c>
      <c r="B44" s="14">
        <v>367</v>
      </c>
      <c r="C44" s="15" t="s">
        <v>109</v>
      </c>
      <c r="D44" s="15" t="s">
        <v>48</v>
      </c>
      <c r="E44" s="16">
        <v>9</v>
      </c>
      <c r="F44" s="17">
        <v>0</v>
      </c>
      <c r="G44" s="18">
        <f t="shared" si="0"/>
        <v>-9</v>
      </c>
      <c r="H44" s="19"/>
    </row>
    <row r="45" customFormat="1" spans="1:8">
      <c r="A45" s="14">
        <v>43</v>
      </c>
      <c r="B45" s="14">
        <v>359</v>
      </c>
      <c r="C45" s="15" t="s">
        <v>84</v>
      </c>
      <c r="D45" s="15" t="s">
        <v>37</v>
      </c>
      <c r="E45" s="16">
        <v>12</v>
      </c>
      <c r="F45" s="17">
        <v>0</v>
      </c>
      <c r="G45" s="18">
        <f t="shared" si="0"/>
        <v>-12</v>
      </c>
      <c r="H45" s="19"/>
    </row>
    <row r="46" customFormat="1" spans="1:8">
      <c r="A46" s="14">
        <v>44</v>
      </c>
      <c r="B46" s="14">
        <v>726</v>
      </c>
      <c r="C46" s="15" t="s">
        <v>78</v>
      </c>
      <c r="D46" s="15" t="s">
        <v>37</v>
      </c>
      <c r="E46" s="16">
        <v>12</v>
      </c>
      <c r="F46" s="17">
        <v>0</v>
      </c>
      <c r="G46" s="18">
        <f t="shared" si="0"/>
        <v>-12</v>
      </c>
      <c r="H46" s="19"/>
    </row>
    <row r="47" customFormat="1" spans="1:8">
      <c r="A47" s="14">
        <v>45</v>
      </c>
      <c r="B47" s="14">
        <v>355</v>
      </c>
      <c r="C47" s="15" t="s">
        <v>72</v>
      </c>
      <c r="D47" s="15" t="s">
        <v>62</v>
      </c>
      <c r="E47" s="16">
        <v>15</v>
      </c>
      <c r="F47" s="17">
        <v>3</v>
      </c>
      <c r="G47" s="18">
        <f t="shared" si="0"/>
        <v>-12</v>
      </c>
      <c r="H47" s="19"/>
    </row>
    <row r="48" customFormat="1" spans="1:8">
      <c r="A48" s="14">
        <v>46</v>
      </c>
      <c r="B48" s="14">
        <v>385</v>
      </c>
      <c r="C48" s="15" t="s">
        <v>102</v>
      </c>
      <c r="D48" s="15" t="s">
        <v>55</v>
      </c>
      <c r="E48" s="16">
        <v>12</v>
      </c>
      <c r="F48" s="17">
        <v>1</v>
      </c>
      <c r="G48" s="18">
        <f t="shared" si="0"/>
        <v>-11</v>
      </c>
      <c r="H48" s="19"/>
    </row>
    <row r="49" customFormat="1" spans="1:8">
      <c r="A49" s="14">
        <v>47</v>
      </c>
      <c r="B49" s="14">
        <v>578</v>
      </c>
      <c r="C49" s="15" t="s">
        <v>77</v>
      </c>
      <c r="D49" s="15" t="s">
        <v>62</v>
      </c>
      <c r="E49" s="16">
        <v>12</v>
      </c>
      <c r="F49" s="17">
        <v>0</v>
      </c>
      <c r="G49" s="18">
        <f t="shared" si="0"/>
        <v>-12</v>
      </c>
      <c r="H49" s="19"/>
    </row>
    <row r="50" customFormat="1" spans="1:8">
      <c r="A50" s="14">
        <v>48</v>
      </c>
      <c r="B50" s="14">
        <v>744</v>
      </c>
      <c r="C50" s="15" t="s">
        <v>94</v>
      </c>
      <c r="D50" s="15" t="s">
        <v>62</v>
      </c>
      <c r="E50" s="16">
        <v>12</v>
      </c>
      <c r="F50" s="17">
        <v>7</v>
      </c>
      <c r="G50" s="18">
        <f t="shared" si="0"/>
        <v>-5</v>
      </c>
      <c r="H50" s="19"/>
    </row>
    <row r="51" customFormat="1" spans="1:8">
      <c r="A51" s="14">
        <v>49</v>
      </c>
      <c r="B51" s="14">
        <v>573</v>
      </c>
      <c r="C51" s="15" t="s">
        <v>113</v>
      </c>
      <c r="D51" s="15" t="s">
        <v>40</v>
      </c>
      <c r="E51" s="16">
        <v>9</v>
      </c>
      <c r="F51" s="17">
        <v>1</v>
      </c>
      <c r="G51" s="18">
        <f t="shared" si="0"/>
        <v>-8</v>
      </c>
      <c r="H51" s="19"/>
    </row>
    <row r="52" customFormat="1" spans="1:8">
      <c r="A52" s="14">
        <v>50</v>
      </c>
      <c r="B52" s="14">
        <v>515</v>
      </c>
      <c r="C52" s="15" t="s">
        <v>93</v>
      </c>
      <c r="D52" s="15" t="s">
        <v>62</v>
      </c>
      <c r="E52" s="16">
        <v>12</v>
      </c>
      <c r="F52" s="17">
        <v>0</v>
      </c>
      <c r="G52" s="18">
        <f t="shared" si="0"/>
        <v>-12</v>
      </c>
      <c r="H52" s="19"/>
    </row>
    <row r="53" customFormat="1" spans="1:8">
      <c r="A53" s="14">
        <v>51</v>
      </c>
      <c r="B53" s="14">
        <v>704</v>
      </c>
      <c r="C53" s="15" t="s">
        <v>85</v>
      </c>
      <c r="D53" s="15" t="s">
        <v>48</v>
      </c>
      <c r="E53" s="16">
        <v>9</v>
      </c>
      <c r="F53" s="17">
        <v>6</v>
      </c>
      <c r="G53" s="18">
        <f t="shared" si="0"/>
        <v>-3</v>
      </c>
      <c r="H53" s="19"/>
    </row>
    <row r="54" customFormat="1" spans="1:8">
      <c r="A54" s="14">
        <v>52</v>
      </c>
      <c r="B54" s="14">
        <v>549</v>
      </c>
      <c r="C54" s="15" t="s">
        <v>116</v>
      </c>
      <c r="D54" s="15" t="s">
        <v>55</v>
      </c>
      <c r="E54" s="16">
        <v>9</v>
      </c>
      <c r="F54" s="17">
        <v>3</v>
      </c>
      <c r="G54" s="18">
        <f t="shared" si="0"/>
        <v>-6</v>
      </c>
      <c r="H54" s="19"/>
    </row>
    <row r="55" customFormat="1" spans="1:8">
      <c r="A55" s="14">
        <v>53</v>
      </c>
      <c r="B55" s="14">
        <v>391</v>
      </c>
      <c r="C55" s="15" t="s">
        <v>104</v>
      </c>
      <c r="D55" s="15" t="s">
        <v>62</v>
      </c>
      <c r="E55" s="16">
        <v>12</v>
      </c>
      <c r="F55" s="17">
        <v>0</v>
      </c>
      <c r="G55" s="18">
        <f t="shared" si="0"/>
        <v>-12</v>
      </c>
      <c r="H55" s="19"/>
    </row>
    <row r="56" customFormat="1" spans="1:8">
      <c r="A56" s="14">
        <v>54</v>
      </c>
      <c r="B56" s="14">
        <v>743</v>
      </c>
      <c r="C56" s="15" t="s">
        <v>111</v>
      </c>
      <c r="D56" s="15" t="s">
        <v>40</v>
      </c>
      <c r="E56" s="16">
        <v>9</v>
      </c>
      <c r="F56" s="17">
        <v>0</v>
      </c>
      <c r="G56" s="18">
        <f t="shared" si="0"/>
        <v>-9</v>
      </c>
      <c r="H56" s="19"/>
    </row>
    <row r="57" customFormat="1" spans="1:8">
      <c r="A57" s="14">
        <v>55</v>
      </c>
      <c r="B57" s="14">
        <v>723</v>
      </c>
      <c r="C57" s="15" t="s">
        <v>90</v>
      </c>
      <c r="D57" s="15" t="s">
        <v>62</v>
      </c>
      <c r="E57" s="16">
        <v>9</v>
      </c>
      <c r="F57" s="17">
        <v>1</v>
      </c>
      <c r="G57" s="18">
        <f t="shared" si="0"/>
        <v>-8</v>
      </c>
      <c r="H57" s="19"/>
    </row>
    <row r="58" customFormat="1" spans="1:8">
      <c r="A58" s="14">
        <v>56</v>
      </c>
      <c r="B58" s="14">
        <v>584</v>
      </c>
      <c r="C58" s="15" t="s">
        <v>123</v>
      </c>
      <c r="D58" s="15" t="s">
        <v>40</v>
      </c>
      <c r="E58" s="16">
        <v>9</v>
      </c>
      <c r="F58" s="17">
        <v>0</v>
      </c>
      <c r="G58" s="18">
        <f t="shared" si="0"/>
        <v>-9</v>
      </c>
      <c r="H58" s="19"/>
    </row>
    <row r="59" customFormat="1" spans="1:8">
      <c r="A59" s="14">
        <v>57</v>
      </c>
      <c r="B59" s="14">
        <v>709</v>
      </c>
      <c r="C59" s="15" t="s">
        <v>101</v>
      </c>
      <c r="D59" s="15" t="s">
        <v>37</v>
      </c>
      <c r="E59" s="16">
        <v>12</v>
      </c>
      <c r="F59" s="17">
        <v>6</v>
      </c>
      <c r="G59" s="18">
        <f t="shared" si="0"/>
        <v>-6</v>
      </c>
      <c r="H59" s="19"/>
    </row>
    <row r="60" customFormat="1" spans="1:8">
      <c r="A60" s="14">
        <v>58</v>
      </c>
      <c r="B60" s="14">
        <v>329</v>
      </c>
      <c r="C60" s="15" t="s">
        <v>69</v>
      </c>
      <c r="D60" s="15" t="s">
        <v>48</v>
      </c>
      <c r="E60" s="16">
        <v>15</v>
      </c>
      <c r="F60" s="17">
        <v>8</v>
      </c>
      <c r="G60" s="18">
        <f t="shared" si="0"/>
        <v>-7</v>
      </c>
      <c r="H60" s="19"/>
    </row>
    <row r="61" customFormat="1" spans="1:8">
      <c r="A61" s="14">
        <v>59</v>
      </c>
      <c r="B61" s="14">
        <v>511</v>
      </c>
      <c r="C61" s="15" t="s">
        <v>108</v>
      </c>
      <c r="D61" s="15" t="s">
        <v>62</v>
      </c>
      <c r="E61" s="16">
        <v>9</v>
      </c>
      <c r="F61" s="17">
        <v>0</v>
      </c>
      <c r="G61" s="18">
        <f t="shared" si="0"/>
        <v>-9</v>
      </c>
      <c r="H61" s="19"/>
    </row>
    <row r="62" customFormat="1" spans="1:8">
      <c r="A62" s="14">
        <v>60</v>
      </c>
      <c r="B62" s="14">
        <v>546</v>
      </c>
      <c r="C62" s="15" t="s">
        <v>70</v>
      </c>
      <c r="D62" s="15" t="s">
        <v>40</v>
      </c>
      <c r="E62" s="16">
        <v>12</v>
      </c>
      <c r="F62" s="17">
        <v>0</v>
      </c>
      <c r="G62" s="18">
        <f t="shared" si="0"/>
        <v>-12</v>
      </c>
      <c r="H62" s="19"/>
    </row>
    <row r="63" customFormat="1" spans="1:8">
      <c r="A63" s="14">
        <v>61</v>
      </c>
      <c r="B63" s="14">
        <v>351</v>
      </c>
      <c r="C63" s="15" t="s">
        <v>100</v>
      </c>
      <c r="D63" s="15" t="s">
        <v>48</v>
      </c>
      <c r="E63" s="16">
        <v>12</v>
      </c>
      <c r="F63" s="17">
        <v>0</v>
      </c>
      <c r="G63" s="18">
        <f t="shared" si="0"/>
        <v>-12</v>
      </c>
      <c r="H63" s="19"/>
    </row>
    <row r="64" customFormat="1" spans="1:8">
      <c r="A64" s="14">
        <v>62</v>
      </c>
      <c r="B64" s="14">
        <v>539</v>
      </c>
      <c r="C64" s="15" t="s">
        <v>97</v>
      </c>
      <c r="D64" s="15" t="s">
        <v>55</v>
      </c>
      <c r="E64" s="16">
        <v>6</v>
      </c>
      <c r="F64" s="17">
        <v>0</v>
      </c>
      <c r="G64" s="18">
        <f t="shared" si="0"/>
        <v>-6</v>
      </c>
      <c r="H64" s="19"/>
    </row>
    <row r="65" customFormat="1" spans="1:8">
      <c r="A65" s="14">
        <v>63</v>
      </c>
      <c r="B65" s="14">
        <v>738</v>
      </c>
      <c r="C65" s="15" t="s">
        <v>106</v>
      </c>
      <c r="D65" s="15" t="s">
        <v>48</v>
      </c>
      <c r="E65" s="16">
        <v>9</v>
      </c>
      <c r="F65" s="17">
        <v>18</v>
      </c>
      <c r="G65" s="21">
        <f t="shared" si="0"/>
        <v>9</v>
      </c>
      <c r="H65" s="19" t="s">
        <v>172</v>
      </c>
    </row>
    <row r="66" customFormat="1" spans="1:8">
      <c r="A66" s="14">
        <v>64</v>
      </c>
      <c r="B66" s="14">
        <v>713</v>
      </c>
      <c r="C66" s="15" t="s">
        <v>122</v>
      </c>
      <c r="D66" s="15" t="s">
        <v>48</v>
      </c>
      <c r="E66" s="16">
        <v>6</v>
      </c>
      <c r="F66" s="17">
        <v>0</v>
      </c>
      <c r="G66" s="18">
        <f t="shared" si="0"/>
        <v>-6</v>
      </c>
      <c r="H66" s="19"/>
    </row>
    <row r="67" customFormat="1" spans="1:8">
      <c r="A67" s="14">
        <v>65</v>
      </c>
      <c r="B67" s="14">
        <v>755</v>
      </c>
      <c r="C67" s="15" t="s">
        <v>71</v>
      </c>
      <c r="D67" s="15" t="s">
        <v>48</v>
      </c>
      <c r="E67" s="16">
        <v>6</v>
      </c>
      <c r="F67" s="17">
        <v>0</v>
      </c>
      <c r="G67" s="18">
        <f t="shared" ref="G67:G87" si="1">F67-E67</f>
        <v>-6</v>
      </c>
      <c r="H67" s="19"/>
    </row>
    <row r="68" customFormat="1" spans="1:8">
      <c r="A68" s="14">
        <v>66</v>
      </c>
      <c r="B68" s="14">
        <v>56</v>
      </c>
      <c r="C68" s="15" t="s">
        <v>81</v>
      </c>
      <c r="D68" s="15" t="s">
        <v>48</v>
      </c>
      <c r="E68" s="16">
        <v>9</v>
      </c>
      <c r="F68" s="17">
        <v>16</v>
      </c>
      <c r="G68" s="18">
        <f t="shared" si="1"/>
        <v>7</v>
      </c>
      <c r="H68" s="19"/>
    </row>
    <row r="69" customFormat="1" spans="1:8">
      <c r="A69" s="14">
        <v>67</v>
      </c>
      <c r="B69" s="14">
        <v>594</v>
      </c>
      <c r="C69" s="15" t="s">
        <v>119</v>
      </c>
      <c r="D69" s="15" t="s">
        <v>55</v>
      </c>
      <c r="E69" s="16">
        <v>6</v>
      </c>
      <c r="F69" s="17">
        <v>3</v>
      </c>
      <c r="G69" s="18">
        <f t="shared" si="1"/>
        <v>-3</v>
      </c>
      <c r="H69" s="19"/>
    </row>
    <row r="70" customFormat="1" spans="1:8">
      <c r="A70" s="14">
        <v>68</v>
      </c>
      <c r="B70" s="14">
        <v>591</v>
      </c>
      <c r="C70" s="15" t="s">
        <v>105</v>
      </c>
      <c r="D70" s="15" t="s">
        <v>55</v>
      </c>
      <c r="E70" s="16">
        <v>9</v>
      </c>
      <c r="F70" s="17">
        <v>0</v>
      </c>
      <c r="G70" s="18">
        <f t="shared" si="1"/>
        <v>-9</v>
      </c>
      <c r="H70" s="19"/>
    </row>
    <row r="71" customFormat="1" spans="1:8">
      <c r="A71" s="14">
        <v>69</v>
      </c>
      <c r="B71" s="14">
        <v>706</v>
      </c>
      <c r="C71" s="15" t="s">
        <v>128</v>
      </c>
      <c r="D71" s="15" t="s">
        <v>48</v>
      </c>
      <c r="E71" s="16">
        <v>6</v>
      </c>
      <c r="F71" s="17">
        <v>0</v>
      </c>
      <c r="G71" s="18">
        <f t="shared" si="1"/>
        <v>-6</v>
      </c>
      <c r="H71" s="19"/>
    </row>
    <row r="72" customFormat="1" spans="1:8">
      <c r="A72" s="14">
        <v>70</v>
      </c>
      <c r="B72" s="14">
        <v>727</v>
      </c>
      <c r="C72" s="15" t="s">
        <v>110</v>
      </c>
      <c r="D72" s="15" t="s">
        <v>37</v>
      </c>
      <c r="E72" s="16">
        <v>9</v>
      </c>
      <c r="F72" s="17">
        <v>3</v>
      </c>
      <c r="G72" s="18">
        <f t="shared" si="1"/>
        <v>-6</v>
      </c>
      <c r="H72" s="19"/>
    </row>
    <row r="73" customFormat="1" spans="1:8">
      <c r="A73" s="14">
        <v>71</v>
      </c>
      <c r="B73" s="14">
        <v>717</v>
      </c>
      <c r="C73" s="15" t="s">
        <v>114</v>
      </c>
      <c r="D73" s="15" t="s">
        <v>55</v>
      </c>
      <c r="E73" s="16">
        <v>9</v>
      </c>
      <c r="F73" s="17">
        <v>1</v>
      </c>
      <c r="G73" s="18">
        <f t="shared" si="1"/>
        <v>-8</v>
      </c>
      <c r="H73" s="19"/>
    </row>
    <row r="74" customFormat="1" spans="1:8">
      <c r="A74" s="14">
        <v>72</v>
      </c>
      <c r="B74" s="14">
        <v>339</v>
      </c>
      <c r="C74" s="15" t="s">
        <v>126</v>
      </c>
      <c r="D74" s="15" t="s">
        <v>37</v>
      </c>
      <c r="E74" s="16">
        <v>6</v>
      </c>
      <c r="F74" s="17">
        <v>0</v>
      </c>
      <c r="G74" s="18">
        <f t="shared" si="1"/>
        <v>-6</v>
      </c>
      <c r="H74" s="19"/>
    </row>
    <row r="75" customFormat="1" spans="1:8">
      <c r="A75" s="14">
        <v>73</v>
      </c>
      <c r="B75" s="14">
        <v>545</v>
      </c>
      <c r="C75" s="15" t="s">
        <v>115</v>
      </c>
      <c r="D75" s="15" t="s">
        <v>40</v>
      </c>
      <c r="E75" s="16">
        <v>9</v>
      </c>
      <c r="F75" s="17">
        <v>0</v>
      </c>
      <c r="G75" s="18">
        <f t="shared" si="1"/>
        <v>-9</v>
      </c>
      <c r="H75" s="19"/>
    </row>
    <row r="76" customFormat="1" spans="1:8">
      <c r="A76" s="14">
        <v>74</v>
      </c>
      <c r="B76" s="14">
        <v>720</v>
      </c>
      <c r="C76" s="15" t="s">
        <v>112</v>
      </c>
      <c r="D76" s="15" t="s">
        <v>55</v>
      </c>
      <c r="E76" s="16">
        <v>9</v>
      </c>
      <c r="F76" s="17">
        <v>3</v>
      </c>
      <c r="G76" s="18">
        <f t="shared" si="1"/>
        <v>-6</v>
      </c>
      <c r="H76" s="19"/>
    </row>
    <row r="77" customFormat="1" spans="1:8">
      <c r="A77" s="14">
        <v>75</v>
      </c>
      <c r="B77" s="14">
        <v>349</v>
      </c>
      <c r="C77" s="15" t="s">
        <v>121</v>
      </c>
      <c r="D77" s="15" t="s">
        <v>62</v>
      </c>
      <c r="E77" s="16">
        <v>12</v>
      </c>
      <c r="F77" s="17">
        <v>0</v>
      </c>
      <c r="G77" s="18">
        <f t="shared" si="1"/>
        <v>-12</v>
      </c>
      <c r="H77" s="19"/>
    </row>
    <row r="78" customFormat="1" spans="1:8">
      <c r="A78" s="14">
        <v>76</v>
      </c>
      <c r="B78" s="14">
        <v>710</v>
      </c>
      <c r="C78" s="15" t="s">
        <v>129</v>
      </c>
      <c r="D78" s="15" t="s">
        <v>48</v>
      </c>
      <c r="E78" s="16">
        <v>9</v>
      </c>
      <c r="F78" s="17">
        <v>6</v>
      </c>
      <c r="G78" s="18">
        <f t="shared" si="1"/>
        <v>-3</v>
      </c>
      <c r="H78" s="19"/>
    </row>
    <row r="79" customFormat="1" spans="1:8">
      <c r="A79" s="14">
        <v>77</v>
      </c>
      <c r="B79" s="14">
        <v>732</v>
      </c>
      <c r="C79" s="15" t="s">
        <v>127</v>
      </c>
      <c r="D79" s="15" t="s">
        <v>55</v>
      </c>
      <c r="E79" s="16">
        <v>6</v>
      </c>
      <c r="F79" s="17">
        <v>1</v>
      </c>
      <c r="G79" s="18">
        <f t="shared" si="1"/>
        <v>-5</v>
      </c>
      <c r="H79" s="23"/>
    </row>
    <row r="80" customFormat="1" spans="1:8">
      <c r="A80" s="14">
        <v>78</v>
      </c>
      <c r="B80" s="14">
        <v>716</v>
      </c>
      <c r="C80" s="15" t="s">
        <v>120</v>
      </c>
      <c r="D80" s="15" t="s">
        <v>55</v>
      </c>
      <c r="E80" s="16">
        <v>9</v>
      </c>
      <c r="F80" s="17">
        <v>0</v>
      </c>
      <c r="G80" s="18">
        <f t="shared" si="1"/>
        <v>-9</v>
      </c>
      <c r="H80" s="19"/>
    </row>
    <row r="81" customFormat="1" spans="1:8">
      <c r="A81" s="14">
        <v>79</v>
      </c>
      <c r="B81" s="14">
        <v>570</v>
      </c>
      <c r="C81" s="15" t="s">
        <v>117</v>
      </c>
      <c r="D81" s="15" t="s">
        <v>37</v>
      </c>
      <c r="E81" s="16">
        <v>9</v>
      </c>
      <c r="F81" s="17">
        <v>0</v>
      </c>
      <c r="G81" s="18">
        <f t="shared" si="1"/>
        <v>-9</v>
      </c>
      <c r="H81" s="19"/>
    </row>
    <row r="82" customFormat="1" spans="1:8">
      <c r="A82" s="14">
        <v>80</v>
      </c>
      <c r="B82" s="14">
        <v>733</v>
      </c>
      <c r="C82" s="15" t="s">
        <v>131</v>
      </c>
      <c r="D82" s="15" t="s">
        <v>40</v>
      </c>
      <c r="E82" s="16">
        <v>9</v>
      </c>
      <c r="F82" s="17">
        <v>10</v>
      </c>
      <c r="G82" s="21">
        <f t="shared" si="1"/>
        <v>1</v>
      </c>
      <c r="H82" s="19" t="s">
        <v>172</v>
      </c>
    </row>
    <row r="83" customFormat="1" spans="1:8">
      <c r="A83" s="14">
        <v>81</v>
      </c>
      <c r="B83" s="14">
        <v>746</v>
      </c>
      <c r="C83" s="15" t="s">
        <v>96</v>
      </c>
      <c r="D83" s="15" t="s">
        <v>55</v>
      </c>
      <c r="E83" s="16">
        <v>12</v>
      </c>
      <c r="F83" s="17">
        <v>0</v>
      </c>
      <c r="G83" s="18">
        <f t="shared" si="1"/>
        <v>-12</v>
      </c>
      <c r="H83" s="19"/>
    </row>
    <row r="84" customFormat="1" spans="1:8">
      <c r="A84" s="14">
        <v>82</v>
      </c>
      <c r="B84" s="14">
        <v>718</v>
      </c>
      <c r="C84" s="15" t="s">
        <v>124</v>
      </c>
      <c r="D84" s="15" t="s">
        <v>62</v>
      </c>
      <c r="E84" s="16">
        <v>12</v>
      </c>
      <c r="F84" s="17">
        <v>6</v>
      </c>
      <c r="G84" s="18">
        <f t="shared" si="1"/>
        <v>-6</v>
      </c>
      <c r="H84" s="19"/>
    </row>
    <row r="85" customFormat="1" spans="1:8">
      <c r="A85" s="14">
        <v>83</v>
      </c>
      <c r="B85" s="14">
        <v>752</v>
      </c>
      <c r="C85" s="15" t="s">
        <v>125</v>
      </c>
      <c r="D85" s="15" t="s">
        <v>37</v>
      </c>
      <c r="E85" s="16">
        <v>6</v>
      </c>
      <c r="F85" s="17">
        <v>0</v>
      </c>
      <c r="G85" s="18">
        <f t="shared" si="1"/>
        <v>-6</v>
      </c>
      <c r="H85" s="19"/>
    </row>
    <row r="86" customFormat="1" spans="1:8">
      <c r="A86" s="14">
        <v>84</v>
      </c>
      <c r="B86" s="14">
        <v>371</v>
      </c>
      <c r="C86" s="15" t="s">
        <v>130</v>
      </c>
      <c r="D86" s="15" t="s">
        <v>55</v>
      </c>
      <c r="E86" s="16">
        <v>6</v>
      </c>
      <c r="F86" s="17">
        <v>0</v>
      </c>
      <c r="G86" s="18">
        <f t="shared" si="1"/>
        <v>-6</v>
      </c>
      <c r="H86" s="19"/>
    </row>
    <row r="87" customFormat="1" spans="1:8">
      <c r="A87" s="14">
        <v>85</v>
      </c>
      <c r="B87" s="14">
        <v>741</v>
      </c>
      <c r="C87" s="15" t="s">
        <v>132</v>
      </c>
      <c r="D87" s="15" t="s">
        <v>37</v>
      </c>
      <c r="E87" s="16">
        <v>12</v>
      </c>
      <c r="F87" s="17">
        <v>0</v>
      </c>
      <c r="G87" s="18">
        <f t="shared" si="1"/>
        <v>-12</v>
      </c>
      <c r="H87" s="19"/>
    </row>
    <row r="88" customFormat="1" spans="1:8">
      <c r="A88" s="24" t="s">
        <v>133</v>
      </c>
      <c r="B88" s="25"/>
      <c r="C88" s="24"/>
      <c r="D88" s="24"/>
      <c r="E88" s="26">
        <v>1011</v>
      </c>
      <c r="F88" s="17">
        <f>SUM(F3:F87)</f>
        <v>277</v>
      </c>
      <c r="G88" s="18">
        <f>SUM(G3:G87)</f>
        <v>-734</v>
      </c>
      <c r="H88" s="19"/>
    </row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2.8-2.11考核数据</vt:lpstr>
      <vt:lpstr>片区奖罚</vt:lpstr>
      <vt:lpstr>销售排名奖励</vt:lpstr>
      <vt:lpstr>2.8销售排名</vt:lpstr>
      <vt:lpstr>2.9销售排名</vt:lpstr>
      <vt:lpstr>2.10销售排名</vt:lpstr>
      <vt:lpstr>2.8补肾</vt:lpstr>
      <vt:lpstr>2.8三七粉</vt:lpstr>
      <vt:lpstr>2.9补肾</vt:lpstr>
      <vt:lpstr>2.9三七粉</vt:lpstr>
      <vt:lpstr>2.10补肾</vt:lpstr>
      <vt:lpstr>2.10三七粉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2018-02-05T08:48:00Z</dcterms:created>
  <dcterms:modified xsi:type="dcterms:W3CDTF">2018-02-25T10:47:21Z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