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1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</sheets>
  <externalReferences>
    <externalReference r:id="rId5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44525"/>
</workbook>
</file>

<file path=xl/sharedStrings.xml><?xml version="1.0" encoding="utf-8"?>
<sst xmlns="http://schemas.openxmlformats.org/spreadsheetml/2006/main" count="217">
  <si>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</si>
  <si>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</si>
  <si>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</si>
  <si>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</si>
  <si>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</si>
  <si>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</si>
  <si>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</si>
  <si>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</si>
  <si>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</si>
  <si>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</si>
  <si>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</si>
  <si>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</si>
  <si>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</si>
  <si>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</si>
  <si>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</si>
  <si>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</si>
  <si>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</si>
  <si>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</si>
  <si>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</si>
  <si>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</si>
  <si>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</si>
  <si>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</si>
  <si>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</si>
  <si>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</si>
  <si>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</si>
  <si>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</si>
  <si>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</si>
  <si>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</si>
  <si>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</si>
  <si>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</si>
  <si>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</si>
  <si>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</si>
  <si>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</si>
  <si>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</si>
  <si>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</si>
  <si>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</si>
  <si>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</si>
  <si>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</si>
  <si>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</si>
  <si>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</si>
  <si>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</si>
  <si>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</si>
  <si>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</si>
  <si>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</si>
  <si>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</si>
  <si>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</si>
  <si>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</si>
  <si>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</si>
  <si>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</si>
  <si>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</si>
  <si>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</si>
  <si>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</si>
  <si>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</si>
  <si>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</si>
  <si>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</si>
  <si>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</si>
  <si>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</si>
  <si>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</si>
  <si>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</si>
  <si>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</si>
  <si>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</si>
  <si>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</si>
  <si>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</si>
  <si>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</si>
  <si>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</si>
  <si>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</si>
  <si>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</si>
  <si>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</si>
  <si>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</si>
  <si>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</si>
  <si>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</si>
  <si>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</si>
  <si>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</si>
  <si>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</si>
  <si>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</si>
  <si>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</si>
  <si>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任务标准（9.26-10.25）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</si>
  <si>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</si>
  <si>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</si>
  <si>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</si>
  <si>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</si>
  <si>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</si>
  <si>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</si>
  <si>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</si>
  <si>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</si>
  <si>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</si>
  <si>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</si>
  <si>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</si>
  <si>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</si>
  <si>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完成基础档盒数不处罚，未完成基础档，差额部分按差额的5%处罚</t>
  </si>
  <si>
    <t>完成基础档盒数不处罚，未完成基础档，差额部分按差额5%处罚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</si>
  <si>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</si>
  <si>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</si>
  <si>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</si>
  <si>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</si>
  <si>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</si>
  <si>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</si>
  <si>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</si>
  <si>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</si>
  <si>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</si>
  <si>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</si>
  <si>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</si>
  <si>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T</t>
  </si>
  <si>
    <t>旗舰片</t>
  </si>
  <si>
    <t>光华药店</t>
  </si>
  <si>
    <t>A1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</si>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</sst>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44" fillId="11" borderId="10" applyNumberFormat="0" applyAlignment="0" applyProtection="0">
      <alignment vertical="center"/>
    </xf>
    <xf numFmtId="0" fontId="45" fillId="29" borderId="14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9" fontId="12" fillId="0" borderId="1" xfId="11" applyFont="1" applyFill="1" applyBorder="1" applyAlignment="1">
      <alignment horizontal="center" vertical="center"/>
    </xf>
    <xf numFmtId="9" fontId="12" fillId="0" borderId="1" xfId="11" applyNumberFormat="1" applyFont="1" applyFill="1" applyBorder="1" applyAlignment="1">
      <alignment horizontal="center" vertical="center" wrapText="1"/>
    </xf>
    <xf numFmtId="9" fontId="12" fillId="0" borderId="1" xfId="11" applyNumberFormat="1" applyFont="1" applyFill="1" applyBorder="1" applyAlignment="1">
      <alignment horizontal="center" vertical="center"/>
    </xf>
    <xf numFmtId="9" fontId="12" fillId="5" borderId="5" xfId="0" applyNumberFormat="1" applyFont="1" applyFill="1" applyBorder="1" applyAlignment="1" applyProtection="1">
      <alignment horizontal="center" vertical="center" wrapText="1"/>
    </xf>
    <xf numFmtId="9" fontId="12" fillId="5" borderId="5" xfId="0" applyNumberFormat="1" applyFont="1" applyFill="1" applyBorder="1" applyAlignment="1">
      <alignment horizontal="center" vertical="center" wrapText="1"/>
    </xf>
    <xf numFmtId="9" fontId="12" fillId="5" borderId="1" xfId="11" applyNumberFormat="1" applyFont="1" applyFill="1" applyBorder="1" applyAlignment="1">
      <alignment horizontal="center" vertical="center" wrapText="1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2" fillId="0" borderId="1" xfId="11" applyFont="1" applyBorder="1" applyAlignment="1">
      <alignment horizontal="center" vertical="center"/>
    </xf>
    <xf numFmtId="9" fontId="22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5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81" customWidth="1"/>
    <col min="11" max="11" width="10.125" style="6" customWidth="1"/>
    <col min="12" max="12" width="11.125" style="82" customWidth="1"/>
    <col min="13" max="13" width="11.125" style="82" hidden="1" customWidth="1"/>
    <col min="14" max="14" width="7.25" style="82" customWidth="1"/>
    <col min="15" max="15" width="8.875" style="6" customWidth="1"/>
    <col min="16" max="17" width="9.75" style="6" customWidth="1"/>
    <col min="18" max="18" width="9.875" style="6" customWidth="1"/>
    <col min="19" max="19" width="7.25" style="82" customWidth="1"/>
    <col min="20" max="20" width="6" style="6" customWidth="1"/>
  </cols>
  <sheetData>
    <row r="1" ht="41" customHeight="1" spans="1:20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94"/>
      <c r="K1" s="83"/>
      <c r="L1" s="95" t="s">
        <v>1</v>
      </c>
      <c r="M1" s="95"/>
      <c r="N1" s="95"/>
      <c r="O1" s="96" t="s">
        <v>2</v>
      </c>
      <c r="P1" s="96"/>
      <c r="Q1" s="95" t="s">
        <v>3</v>
      </c>
      <c r="R1" s="95"/>
      <c r="S1" s="95"/>
      <c r="T1" s="83"/>
    </row>
    <row r="2" s="3" customFormat="1" ht="46" customHeight="1" spans="1:20">
      <c r="A2" s="84" t="s">
        <v>4</v>
      </c>
      <c r="B2" s="84" t="s">
        <v>5</v>
      </c>
      <c r="C2" s="84" t="s">
        <v>6</v>
      </c>
      <c r="D2" s="84" t="s">
        <v>7</v>
      </c>
      <c r="E2" s="84" t="s">
        <v>8</v>
      </c>
      <c r="F2" s="84" t="s">
        <v>9</v>
      </c>
      <c r="G2" s="84" t="s">
        <v>10</v>
      </c>
      <c r="H2" s="84" t="s">
        <v>11</v>
      </c>
      <c r="I2" s="84" t="s">
        <v>12</v>
      </c>
      <c r="J2" s="84" t="s">
        <v>13</v>
      </c>
      <c r="K2" s="84" t="s">
        <v>14</v>
      </c>
      <c r="L2" s="13" t="s">
        <v>15</v>
      </c>
      <c r="M2" s="13" t="s">
        <v>16</v>
      </c>
      <c r="N2" s="13" t="s">
        <v>17</v>
      </c>
      <c r="O2" s="84" t="s">
        <v>18</v>
      </c>
      <c r="P2" s="84" t="s">
        <v>19</v>
      </c>
      <c r="Q2" s="13" t="s">
        <v>20</v>
      </c>
      <c r="R2" s="13" t="s">
        <v>21</v>
      </c>
      <c r="S2" s="13" t="s">
        <v>22</v>
      </c>
      <c r="T2" s="112" t="s">
        <v>23</v>
      </c>
    </row>
    <row r="3" s="2" customFormat="1" ht="49" customHeight="1" spans="1:20">
      <c r="A3" s="85">
        <v>1</v>
      </c>
      <c r="B3" s="17" t="s">
        <v>24</v>
      </c>
      <c r="C3" s="86">
        <v>133360</v>
      </c>
      <c r="D3" s="86" t="s">
        <v>25</v>
      </c>
      <c r="E3" s="86" t="s">
        <v>26</v>
      </c>
      <c r="F3" s="86" t="s">
        <v>27</v>
      </c>
      <c r="G3" s="86">
        <f>VLOOKUP(C:C,[1]考核价查询!$A$1:$E$65536,5,0)</f>
        <v>16.4</v>
      </c>
      <c r="H3" s="86">
        <v>39.9</v>
      </c>
      <c r="I3" s="97">
        <f>(H3-G3)/H3</f>
        <v>0.588972431077694</v>
      </c>
      <c r="J3" s="98" t="s">
        <v>28</v>
      </c>
      <c r="K3" s="97" t="s">
        <v>29</v>
      </c>
      <c r="L3" s="99">
        <v>0.07</v>
      </c>
      <c r="M3" s="100">
        <f>H3*L3</f>
        <v>2.793</v>
      </c>
      <c r="N3" s="99">
        <v>0.09</v>
      </c>
      <c r="O3" s="101">
        <v>864</v>
      </c>
      <c r="P3" s="86"/>
      <c r="Q3" s="113">
        <v>1520</v>
      </c>
      <c r="R3" s="113">
        <v>2023</v>
      </c>
      <c r="S3" s="114" t="s">
        <v>30</v>
      </c>
      <c r="T3" s="86" t="s">
        <v>31</v>
      </c>
    </row>
    <row r="4" s="2" customFormat="1" ht="35" customHeight="1" spans="1:20">
      <c r="A4" s="85">
        <f>A3+1</f>
        <v>2</v>
      </c>
      <c r="B4" s="17"/>
      <c r="C4" s="86">
        <v>31440</v>
      </c>
      <c r="D4" s="86" t="s">
        <v>32</v>
      </c>
      <c r="E4" s="86" t="s">
        <v>33</v>
      </c>
      <c r="F4" s="86" t="s">
        <v>34</v>
      </c>
      <c r="G4" s="86">
        <f>VLOOKUP(C:C,[1]考核价查询!$A$1:$E$65536,5,0)</f>
        <v>15.2</v>
      </c>
      <c r="H4" s="86">
        <v>38</v>
      </c>
      <c r="I4" s="97">
        <f>(H4-G4)/H4</f>
        <v>0.6</v>
      </c>
      <c r="J4" s="98" t="s">
        <v>35</v>
      </c>
      <c r="K4" s="97" t="s">
        <v>29</v>
      </c>
      <c r="L4" s="99">
        <v>0.07</v>
      </c>
      <c r="M4" s="100">
        <f>H4*L4</f>
        <v>2.66</v>
      </c>
      <c r="N4" s="99">
        <v>0.09</v>
      </c>
      <c r="O4" s="101">
        <v>233</v>
      </c>
      <c r="P4" s="86"/>
      <c r="Q4" s="115"/>
      <c r="R4" s="115"/>
      <c r="S4" s="116"/>
      <c r="T4" s="86" t="s">
        <v>31</v>
      </c>
    </row>
    <row r="5" ht="25" customHeight="1" spans="1:20">
      <c r="A5" s="87">
        <f>A4+1</f>
        <v>3</v>
      </c>
      <c r="B5" s="88" t="s">
        <v>36</v>
      </c>
      <c r="C5" s="54">
        <v>118954</v>
      </c>
      <c r="D5" s="54" t="s">
        <v>37</v>
      </c>
      <c r="E5" s="54" t="s">
        <v>38</v>
      </c>
      <c r="F5" s="54" t="s">
        <v>39</v>
      </c>
      <c r="G5" s="89">
        <f>VLOOKUP(C:C,[1]考核价查询!$A$1:$E$65536,5,0)</f>
        <v>9.3</v>
      </c>
      <c r="H5" s="89">
        <v>21.9</v>
      </c>
      <c r="I5" s="102">
        <f>(H5-G5)/H5</f>
        <v>0.575342465753425</v>
      </c>
      <c r="J5" s="103" t="s">
        <v>29</v>
      </c>
      <c r="K5" s="102"/>
      <c r="L5" s="104" t="s">
        <v>40</v>
      </c>
      <c r="M5" s="105"/>
      <c r="N5" s="104"/>
      <c r="O5" s="89"/>
      <c r="P5" s="56">
        <v>53959</v>
      </c>
      <c r="Q5" s="56">
        <v>53959</v>
      </c>
      <c r="R5" s="117"/>
      <c r="S5" s="106"/>
      <c r="T5" s="89"/>
    </row>
    <row r="6" ht="48" customHeight="1" spans="1:20">
      <c r="A6" s="87">
        <f t="shared" ref="A5:A17" si="0">A5+1</f>
        <v>4</v>
      </c>
      <c r="B6" s="88"/>
      <c r="C6" s="54">
        <v>136714</v>
      </c>
      <c r="D6" s="54" t="s">
        <v>41</v>
      </c>
      <c r="E6" s="54" t="s">
        <v>42</v>
      </c>
      <c r="F6" s="54" t="s">
        <v>43</v>
      </c>
      <c r="G6" s="89">
        <f>VLOOKUP(C:C,[1]考核价查询!$A$1:$E$65536,5,0)</f>
        <v>14.8</v>
      </c>
      <c r="H6" s="89">
        <v>29.8</v>
      </c>
      <c r="I6" s="102">
        <f t="shared" ref="I6:I15" si="1">(H6-G6)/H6</f>
        <v>0.503355704697987</v>
      </c>
      <c r="J6" s="103" t="s">
        <v>44</v>
      </c>
      <c r="K6" s="102"/>
      <c r="L6" s="104" t="s">
        <v>40</v>
      </c>
      <c r="M6" s="105"/>
      <c r="N6" s="104"/>
      <c r="O6" s="89"/>
      <c r="P6" s="56">
        <v>96817</v>
      </c>
      <c r="Q6" s="56">
        <v>96817</v>
      </c>
      <c r="R6" s="117"/>
      <c r="S6" s="106"/>
      <c r="T6" s="89"/>
    </row>
    <row r="7" ht="25" customHeight="1" spans="1:20">
      <c r="A7" s="87">
        <f t="shared" si="0"/>
        <v>5</v>
      </c>
      <c r="B7" s="88"/>
      <c r="C7" s="89">
        <v>139379</v>
      </c>
      <c r="D7" s="89" t="s">
        <v>45</v>
      </c>
      <c r="E7" s="89" t="s">
        <v>46</v>
      </c>
      <c r="F7" s="89" t="s">
        <v>34</v>
      </c>
      <c r="G7" s="89">
        <f>VLOOKUP(C:C,[1]考核价查询!$A$1:$E$65536,5,0)</f>
        <v>8.4</v>
      </c>
      <c r="H7" s="89">
        <v>24</v>
      </c>
      <c r="I7" s="102">
        <f t="shared" si="1"/>
        <v>0.65</v>
      </c>
      <c r="J7" s="103" t="s">
        <v>29</v>
      </c>
      <c r="K7" s="102" t="s">
        <v>29</v>
      </c>
      <c r="L7" s="106">
        <v>0.05</v>
      </c>
      <c r="M7" s="105">
        <f>H7*L7</f>
        <v>1.2</v>
      </c>
      <c r="N7" s="104"/>
      <c r="O7" s="89"/>
      <c r="P7" s="56">
        <v>100485</v>
      </c>
      <c r="Q7" s="56">
        <v>100485</v>
      </c>
      <c r="R7" s="117"/>
      <c r="S7" s="106"/>
      <c r="T7" s="89"/>
    </row>
    <row r="8" ht="25" customHeight="1" spans="1:20">
      <c r="A8" s="87">
        <f t="shared" si="0"/>
        <v>6</v>
      </c>
      <c r="B8" s="88"/>
      <c r="C8" s="89">
        <v>113826</v>
      </c>
      <c r="D8" s="89" t="s">
        <v>47</v>
      </c>
      <c r="E8" s="89" t="s">
        <v>48</v>
      </c>
      <c r="F8" s="89" t="s">
        <v>49</v>
      </c>
      <c r="G8" s="89">
        <f>VLOOKUP(C:C,[1]考核价查询!$A$1:$E$65536,5,0)</f>
        <v>12</v>
      </c>
      <c r="H8" s="89">
        <v>22</v>
      </c>
      <c r="I8" s="102">
        <f t="shared" si="1"/>
        <v>0.454545454545455</v>
      </c>
      <c r="J8" s="103" t="s">
        <v>29</v>
      </c>
      <c r="K8" s="107">
        <v>3</v>
      </c>
      <c r="L8" s="106">
        <v>0.07</v>
      </c>
      <c r="M8" s="105">
        <f t="shared" ref="M5:M15" si="2">H8*L8</f>
        <v>1.54</v>
      </c>
      <c r="N8" s="104"/>
      <c r="O8" s="89"/>
      <c r="P8" s="56">
        <v>5616</v>
      </c>
      <c r="Q8" s="56">
        <v>5616</v>
      </c>
      <c r="R8" s="117"/>
      <c r="S8" s="106"/>
      <c r="T8" s="89"/>
    </row>
    <row r="9" ht="25" customHeight="1" spans="1:20">
      <c r="A9" s="87">
        <f t="shared" si="0"/>
        <v>7</v>
      </c>
      <c r="B9" s="90" t="s">
        <v>50</v>
      </c>
      <c r="C9" s="58">
        <v>162305</v>
      </c>
      <c r="D9" s="58" t="s">
        <v>51</v>
      </c>
      <c r="E9" s="58" t="s">
        <v>52</v>
      </c>
      <c r="F9" s="89" t="s">
        <v>53</v>
      </c>
      <c r="G9" s="89">
        <f>VLOOKUP(C:C,[1]考核价查询!$A$1:$E$65536,5,0)</f>
        <v>174.6</v>
      </c>
      <c r="H9" s="89">
        <v>388</v>
      </c>
      <c r="I9" s="102">
        <f t="shared" si="1"/>
        <v>0.55</v>
      </c>
      <c r="J9" s="103" t="s">
        <v>54</v>
      </c>
      <c r="K9" s="102"/>
      <c r="L9" s="108">
        <v>0.08</v>
      </c>
      <c r="M9" s="105">
        <f t="shared" si="2"/>
        <v>31.04</v>
      </c>
      <c r="N9" s="109"/>
      <c r="O9" s="89">
        <v>798</v>
      </c>
      <c r="P9" s="89"/>
      <c r="Q9" s="89">
        <v>798</v>
      </c>
      <c r="R9" s="89"/>
      <c r="S9" s="109"/>
      <c r="T9" s="89"/>
    </row>
    <row r="10" ht="25" customHeight="1" spans="1:20">
      <c r="A10" s="87">
        <f t="shared" si="0"/>
        <v>8</v>
      </c>
      <c r="B10" s="90"/>
      <c r="C10" s="58">
        <v>116987</v>
      </c>
      <c r="D10" s="58" t="s">
        <v>55</v>
      </c>
      <c r="E10" s="58" t="s">
        <v>56</v>
      </c>
      <c r="F10" s="89" t="s">
        <v>57</v>
      </c>
      <c r="G10" s="89">
        <f>VLOOKUP(C:C,[1]考核价查询!$A$1:$E$65536,5,0)</f>
        <v>71</v>
      </c>
      <c r="H10" s="89">
        <v>198</v>
      </c>
      <c r="I10" s="102">
        <f t="shared" si="1"/>
        <v>0.641414141414141</v>
      </c>
      <c r="J10" s="103" t="s">
        <v>58</v>
      </c>
      <c r="K10" s="102"/>
      <c r="L10" s="110">
        <v>0.05</v>
      </c>
      <c r="M10" s="105">
        <f t="shared" si="2"/>
        <v>9.9</v>
      </c>
      <c r="N10" s="95"/>
      <c r="O10" s="89">
        <v>71</v>
      </c>
      <c r="P10" s="89"/>
      <c r="Q10" s="89">
        <v>71</v>
      </c>
      <c r="R10" s="89"/>
      <c r="S10" s="95"/>
      <c r="T10" s="89"/>
    </row>
    <row r="11" ht="25" customHeight="1" spans="1:20">
      <c r="A11" s="87">
        <f t="shared" si="0"/>
        <v>9</v>
      </c>
      <c r="B11" s="91" t="s">
        <v>59</v>
      </c>
      <c r="C11" s="58">
        <v>164949</v>
      </c>
      <c r="D11" s="58" t="s">
        <v>60</v>
      </c>
      <c r="E11" s="62" t="s">
        <v>61</v>
      </c>
      <c r="F11" s="61" t="s">
        <v>49</v>
      </c>
      <c r="G11" s="89">
        <f>VLOOKUP(C:C,[1]考核价查询!$A$1:$E$65536,5,0)</f>
        <v>84</v>
      </c>
      <c r="H11" s="92">
        <v>180</v>
      </c>
      <c r="I11" s="102">
        <f t="shared" si="1"/>
        <v>0.533333333333333</v>
      </c>
      <c r="J11" s="103" t="s">
        <v>62</v>
      </c>
      <c r="K11" s="107">
        <v>5</v>
      </c>
      <c r="L11" s="110">
        <v>0.07</v>
      </c>
      <c r="M11" s="105">
        <f t="shared" si="2"/>
        <v>12.6</v>
      </c>
      <c r="N11" s="95" t="s">
        <v>63</v>
      </c>
      <c r="O11" s="92">
        <v>34449</v>
      </c>
      <c r="P11" s="92"/>
      <c r="Q11" s="92">
        <v>34449</v>
      </c>
      <c r="R11" s="118"/>
      <c r="S11" s="95"/>
      <c r="T11" s="89"/>
    </row>
    <row r="12" ht="25" customHeight="1" spans="1:20">
      <c r="A12" s="87">
        <f t="shared" si="0"/>
        <v>10</v>
      </c>
      <c r="B12" s="91"/>
      <c r="C12" s="58">
        <v>75138</v>
      </c>
      <c r="D12" s="58" t="s">
        <v>60</v>
      </c>
      <c r="E12" s="58" t="s">
        <v>64</v>
      </c>
      <c r="F12" s="61" t="s">
        <v>49</v>
      </c>
      <c r="G12" s="89">
        <f>VLOOKUP(C:C,[1]考核价查询!$A$1:$E$65536,5,0)</f>
        <v>60</v>
      </c>
      <c r="H12" s="93">
        <v>86</v>
      </c>
      <c r="I12" s="102">
        <f t="shared" si="1"/>
        <v>0.302325581395349</v>
      </c>
      <c r="J12" s="103" t="s">
        <v>65</v>
      </c>
      <c r="K12" s="107">
        <v>3</v>
      </c>
      <c r="L12" s="108">
        <v>0.07</v>
      </c>
      <c r="M12" s="105">
        <f t="shared" si="2"/>
        <v>6.02</v>
      </c>
      <c r="N12" s="95" t="s">
        <v>66</v>
      </c>
      <c r="O12" s="92"/>
      <c r="P12" s="92"/>
      <c r="Q12" s="92"/>
      <c r="R12" s="119"/>
      <c r="S12" s="95"/>
      <c r="T12" s="89"/>
    </row>
    <row r="13" ht="25" customHeight="1" spans="1:20">
      <c r="A13" s="87">
        <f t="shared" si="0"/>
        <v>11</v>
      </c>
      <c r="B13" s="91"/>
      <c r="C13" s="58">
        <v>84174</v>
      </c>
      <c r="D13" s="58" t="s">
        <v>67</v>
      </c>
      <c r="E13" s="58" t="s">
        <v>68</v>
      </c>
      <c r="F13" s="61" t="s">
        <v>34</v>
      </c>
      <c r="G13" s="89">
        <f>VLOOKUP(C:C,[1]考核价查询!$A$1:$E$65536,5,0)</f>
        <v>12.25</v>
      </c>
      <c r="H13" s="47">
        <v>35</v>
      </c>
      <c r="I13" s="102">
        <f t="shared" si="1"/>
        <v>0.65</v>
      </c>
      <c r="J13" s="103" t="s">
        <v>29</v>
      </c>
      <c r="K13" s="102" t="s">
        <v>29</v>
      </c>
      <c r="L13" s="110">
        <v>0.07</v>
      </c>
      <c r="M13" s="105">
        <f t="shared" si="2"/>
        <v>2.45</v>
      </c>
      <c r="N13" s="95"/>
      <c r="O13" s="93"/>
      <c r="P13" s="93">
        <v>64600</v>
      </c>
      <c r="Q13" s="93">
        <v>64600</v>
      </c>
      <c r="R13" s="93"/>
      <c r="S13" s="95"/>
      <c r="T13" s="89"/>
    </row>
    <row r="14" ht="25" customHeight="1" spans="1:20">
      <c r="A14" s="87">
        <f t="shared" si="0"/>
        <v>12</v>
      </c>
      <c r="B14" s="91"/>
      <c r="C14" s="58">
        <v>166880</v>
      </c>
      <c r="D14" s="58" t="s">
        <v>69</v>
      </c>
      <c r="E14" s="58" t="s">
        <v>70</v>
      </c>
      <c r="F14" s="48" t="s">
        <v>71</v>
      </c>
      <c r="G14" s="89">
        <f>VLOOKUP(C:C,[1]考核价查询!$A$1:$E$65536,5,0)</f>
        <v>89.1</v>
      </c>
      <c r="H14" s="48">
        <v>198</v>
      </c>
      <c r="I14" s="102">
        <f t="shared" si="1"/>
        <v>0.55</v>
      </c>
      <c r="J14" s="103" t="s">
        <v>72</v>
      </c>
      <c r="K14" s="107">
        <v>4</v>
      </c>
      <c r="L14" s="110">
        <v>0.07</v>
      </c>
      <c r="M14" s="105">
        <f t="shared" si="2"/>
        <v>13.86</v>
      </c>
      <c r="N14" s="111" t="s">
        <v>63</v>
      </c>
      <c r="O14" s="48">
        <v>29100</v>
      </c>
      <c r="P14" s="48"/>
      <c r="Q14" s="120">
        <v>36518</v>
      </c>
      <c r="R14" s="48">
        <f>Q14*1.5</f>
        <v>54777</v>
      </c>
      <c r="S14" s="95"/>
      <c r="T14" s="89"/>
    </row>
    <row r="15" ht="25" customHeight="1" spans="1:20">
      <c r="A15" s="87">
        <f t="shared" si="0"/>
        <v>13</v>
      </c>
      <c r="B15" s="91"/>
      <c r="C15" s="58">
        <v>21580</v>
      </c>
      <c r="D15" s="58" t="s">
        <v>73</v>
      </c>
      <c r="E15" s="58" t="s">
        <v>74</v>
      </c>
      <c r="F15" s="48" t="s">
        <v>27</v>
      </c>
      <c r="G15" s="89">
        <f>VLOOKUP(C:C,[1]考核价查询!$A$1:$E$65536,5,0)</f>
        <v>55.6</v>
      </c>
      <c r="H15" s="48">
        <v>98</v>
      </c>
      <c r="I15" s="102">
        <f t="shared" si="1"/>
        <v>0.43265306122449</v>
      </c>
      <c r="J15" s="103" t="s">
        <v>75</v>
      </c>
      <c r="K15" s="102" t="s">
        <v>29</v>
      </c>
      <c r="L15" s="110">
        <v>0.07</v>
      </c>
      <c r="M15" s="105">
        <f t="shared" si="2"/>
        <v>6.86</v>
      </c>
      <c r="N15" s="95"/>
      <c r="O15" s="48"/>
      <c r="P15" s="48">
        <v>20400</v>
      </c>
      <c r="Q15" s="48">
        <v>20400</v>
      </c>
      <c r="R15" s="48"/>
      <c r="S15" s="95"/>
      <c r="T15" s="89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4"/>
  <sheetViews>
    <sheetView tabSelected="1" workbookViewId="0">
      <pane xSplit="3" ySplit="2" topLeftCell="D6" activePane="bottomRight" state="frozen"/>
      <selection/>
      <selection pane="topRight"/>
      <selection pane="bottomLeft"/>
      <selection pane="bottomRight" activeCell="K8" sqref="K8:K9"/>
    </sheetView>
  </sheetViews>
  <sheetFormatPr defaultColWidth="9" defaultRowHeight="13.5"/>
  <cols>
    <col min="1" max="1" width="4.25" style="38" customWidth="1"/>
    <col min="2" max="2" width="10.375" style="38" customWidth="1"/>
    <col min="3" max="3" width="6.375" style="38" customWidth="1"/>
    <col min="4" max="4" width="14.3916666666667" style="39" customWidth="1"/>
    <col min="5" max="5" width="16" style="39" customWidth="1"/>
    <col min="6" max="7" width="12" style="38" customWidth="1"/>
    <col min="8" max="9" width="10.875" style="38" customWidth="1"/>
    <col min="10" max="11" width="10.25" style="40" customWidth="1"/>
    <col min="12" max="12" width="13.375" style="40" customWidth="1"/>
    <col min="13" max="13" width="6" style="38" customWidth="1"/>
    <col min="14" max="14" width="13.375" style="38" customWidth="1"/>
  </cols>
  <sheetData>
    <row r="1" ht="26" customHeight="1" spans="1:14">
      <c r="A1" s="41" t="s">
        <v>0</v>
      </c>
      <c r="B1" s="42"/>
      <c r="C1" s="42"/>
      <c r="D1" s="42"/>
      <c r="E1" s="42"/>
      <c r="F1" s="43"/>
      <c r="G1" s="44"/>
      <c r="H1" s="45" t="s">
        <v>76</v>
      </c>
      <c r="I1" s="45"/>
      <c r="J1" s="54" t="s">
        <v>1</v>
      </c>
      <c r="K1" s="54"/>
      <c r="L1" s="54" t="s">
        <v>77</v>
      </c>
      <c r="M1" s="47"/>
      <c r="N1" s="64" t="s">
        <v>78</v>
      </c>
    </row>
    <row r="2" s="3" customFormat="1" ht="46" customHeight="1" spans="1:14">
      <c r="A2" s="46" t="s">
        <v>4</v>
      </c>
      <c r="B2" s="46" t="s">
        <v>5</v>
      </c>
      <c r="C2" s="46" t="s">
        <v>6</v>
      </c>
      <c r="D2" s="46" t="s">
        <v>7</v>
      </c>
      <c r="E2" s="46" t="s">
        <v>8</v>
      </c>
      <c r="F2" s="46" t="s">
        <v>9</v>
      </c>
      <c r="G2" s="46"/>
      <c r="H2" s="46" t="s">
        <v>20</v>
      </c>
      <c r="I2" s="46" t="s">
        <v>21</v>
      </c>
      <c r="J2" s="46" t="s">
        <v>15</v>
      </c>
      <c r="K2" s="46" t="s">
        <v>79</v>
      </c>
      <c r="L2" s="46" t="s">
        <v>22</v>
      </c>
      <c r="M2" s="65" t="s">
        <v>23</v>
      </c>
      <c r="N2" s="66"/>
    </row>
    <row r="3" s="2" customFormat="1" ht="59" customHeight="1" spans="1:14">
      <c r="A3" s="47">
        <v>1</v>
      </c>
      <c r="B3" s="48" t="s">
        <v>24</v>
      </c>
      <c r="C3" s="48">
        <v>133360</v>
      </c>
      <c r="D3" s="49" t="s">
        <v>25</v>
      </c>
      <c r="E3" s="48" t="s">
        <v>26</v>
      </c>
      <c r="F3" s="48" t="s">
        <v>27</v>
      </c>
      <c r="G3" s="50"/>
      <c r="H3" s="51">
        <v>1520</v>
      </c>
      <c r="I3" s="51">
        <v>2023</v>
      </c>
      <c r="J3" s="67" t="s">
        <v>80</v>
      </c>
      <c r="K3" s="67" t="s">
        <v>81</v>
      </c>
      <c r="L3" s="68" t="s">
        <v>82</v>
      </c>
      <c r="M3" s="48" t="s">
        <v>31</v>
      </c>
      <c r="N3" s="58" t="s">
        <v>83</v>
      </c>
    </row>
    <row r="4" s="2" customFormat="1" ht="35" customHeight="1" spans="1:14">
      <c r="A4" s="47">
        <f t="shared" ref="A4:A14" si="0">A3+1</f>
        <v>2</v>
      </c>
      <c r="B4" s="48"/>
      <c r="C4" s="48">
        <v>31440</v>
      </c>
      <c r="D4" s="49" t="s">
        <v>32</v>
      </c>
      <c r="E4" s="48" t="s">
        <v>33</v>
      </c>
      <c r="F4" s="48" t="s">
        <v>34</v>
      </c>
      <c r="G4" s="52"/>
      <c r="H4" s="53"/>
      <c r="I4" s="53"/>
      <c r="J4" s="67" t="s">
        <v>80</v>
      </c>
      <c r="K4" s="67" t="s">
        <v>81</v>
      </c>
      <c r="L4" s="69"/>
      <c r="M4" s="48" t="s">
        <v>31</v>
      </c>
      <c r="N4" s="58" t="s">
        <v>83</v>
      </c>
    </row>
    <row r="5" s="2" customFormat="1" ht="56" customHeight="1" spans="1:60">
      <c r="A5" s="47">
        <f t="shared" si="0"/>
        <v>3</v>
      </c>
      <c r="B5" s="51" t="s">
        <v>36</v>
      </c>
      <c r="C5" s="54">
        <v>136714</v>
      </c>
      <c r="D5" s="55" t="s">
        <v>41</v>
      </c>
      <c r="E5" s="54" t="s">
        <v>42</v>
      </c>
      <c r="F5" s="54" t="s">
        <v>43</v>
      </c>
      <c r="G5" s="54"/>
      <c r="H5" s="56">
        <v>3330</v>
      </c>
      <c r="I5" s="56">
        <v>3720</v>
      </c>
      <c r="J5" s="70" t="s">
        <v>40</v>
      </c>
      <c r="K5" s="70" t="s">
        <v>84</v>
      </c>
      <c r="L5" s="71" t="s">
        <v>85</v>
      </c>
      <c r="M5" s="48" t="s">
        <v>31</v>
      </c>
      <c r="N5" s="48" t="s">
        <v>86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="2" customFormat="1" ht="45" customHeight="1" spans="1:14">
      <c r="A6" s="47">
        <f t="shared" si="0"/>
        <v>4</v>
      </c>
      <c r="B6" s="57"/>
      <c r="C6" s="48">
        <v>113826</v>
      </c>
      <c r="D6" s="49" t="s">
        <v>47</v>
      </c>
      <c r="E6" s="48" t="s">
        <v>48</v>
      </c>
      <c r="F6" s="48" t="s">
        <v>49</v>
      </c>
      <c r="G6" s="48"/>
      <c r="H6" s="56">
        <v>301</v>
      </c>
      <c r="I6" s="56">
        <v>390</v>
      </c>
      <c r="J6" s="72" t="s">
        <v>40</v>
      </c>
      <c r="K6" s="72" t="s">
        <v>84</v>
      </c>
      <c r="L6" s="71" t="s">
        <v>87</v>
      </c>
      <c r="M6" s="48" t="s">
        <v>31</v>
      </c>
      <c r="N6" s="48" t="s">
        <v>86</v>
      </c>
    </row>
    <row r="7" ht="45" customHeight="1" spans="1:14">
      <c r="A7" s="47">
        <f t="shared" si="0"/>
        <v>5</v>
      </c>
      <c r="B7" s="53"/>
      <c r="C7" s="48">
        <v>139379</v>
      </c>
      <c r="D7" s="49" t="s">
        <v>45</v>
      </c>
      <c r="E7" s="48" t="s">
        <v>46</v>
      </c>
      <c r="F7" s="48" t="s">
        <v>34</v>
      </c>
      <c r="G7" s="48"/>
      <c r="H7" s="56">
        <v>4560</v>
      </c>
      <c r="I7" s="56">
        <v>5074</v>
      </c>
      <c r="J7" s="72" t="s">
        <v>40</v>
      </c>
      <c r="K7" s="72" t="s">
        <v>88</v>
      </c>
      <c r="L7" s="71" t="s">
        <v>87</v>
      </c>
      <c r="M7" s="48" t="s">
        <v>31</v>
      </c>
      <c r="N7" s="48" t="s">
        <v>86</v>
      </c>
    </row>
    <row r="8" ht="62" customHeight="1" spans="1:14">
      <c r="A8" s="47">
        <f t="shared" si="0"/>
        <v>6</v>
      </c>
      <c r="B8" s="48" t="s">
        <v>50</v>
      </c>
      <c r="C8" s="58">
        <v>162305</v>
      </c>
      <c r="D8" s="59" t="s">
        <v>51</v>
      </c>
      <c r="E8" s="58" t="s">
        <v>52</v>
      </c>
      <c r="F8" s="48" t="s">
        <v>53</v>
      </c>
      <c r="G8" s="48">
        <v>388</v>
      </c>
      <c r="H8" s="48">
        <v>808</v>
      </c>
      <c r="I8" s="48">
        <v>1041</v>
      </c>
      <c r="J8" s="73">
        <v>0.08</v>
      </c>
      <c r="K8" s="74">
        <v>0.1</v>
      </c>
      <c r="L8" s="75" t="s">
        <v>89</v>
      </c>
      <c r="M8" s="48" t="s">
        <v>31</v>
      </c>
      <c r="N8" s="48" t="s">
        <v>83</v>
      </c>
    </row>
    <row r="9" ht="55" customHeight="1" spans="1:14">
      <c r="A9" s="47">
        <f t="shared" si="0"/>
        <v>7</v>
      </c>
      <c r="B9" s="48"/>
      <c r="C9" s="58">
        <v>116987</v>
      </c>
      <c r="D9" s="60" t="s">
        <v>55</v>
      </c>
      <c r="E9" s="58" t="s">
        <v>56</v>
      </c>
      <c r="F9" s="48" t="s">
        <v>57</v>
      </c>
      <c r="G9" s="48">
        <v>198</v>
      </c>
      <c r="H9" s="48">
        <v>139</v>
      </c>
      <c r="I9" s="48">
        <v>242</v>
      </c>
      <c r="J9" s="76"/>
      <c r="K9" s="77"/>
      <c r="L9" s="75" t="s">
        <v>90</v>
      </c>
      <c r="M9" s="48" t="s">
        <v>31</v>
      </c>
      <c r="N9" s="48" t="s">
        <v>83</v>
      </c>
    </row>
    <row r="10" ht="30" customHeight="1" spans="1:14">
      <c r="A10" s="47">
        <f t="shared" si="0"/>
        <v>8</v>
      </c>
      <c r="B10" s="61" t="s">
        <v>59</v>
      </c>
      <c r="C10" s="58">
        <v>164949</v>
      </c>
      <c r="D10" s="59" t="s">
        <v>60</v>
      </c>
      <c r="E10" s="62" t="s">
        <v>61</v>
      </c>
      <c r="F10" s="61" t="s">
        <v>49</v>
      </c>
      <c r="G10" s="61"/>
      <c r="H10" s="54">
        <v>35205</v>
      </c>
      <c r="I10" s="78">
        <v>45306</v>
      </c>
      <c r="J10" s="79">
        <v>0.07</v>
      </c>
      <c r="K10" s="79">
        <v>0.09</v>
      </c>
      <c r="L10" s="61" t="s">
        <v>91</v>
      </c>
      <c r="M10" s="48" t="s">
        <v>31</v>
      </c>
      <c r="N10" s="54" t="s">
        <v>83</v>
      </c>
    </row>
    <row r="11" ht="30" customHeight="1" spans="1:14">
      <c r="A11" s="47">
        <f t="shared" si="0"/>
        <v>9</v>
      </c>
      <c r="B11" s="61"/>
      <c r="C11" s="58">
        <v>75138</v>
      </c>
      <c r="D11" s="59" t="s">
        <v>60</v>
      </c>
      <c r="E11" s="58" t="s">
        <v>64</v>
      </c>
      <c r="F11" s="61" t="s">
        <v>49</v>
      </c>
      <c r="G11" s="61"/>
      <c r="H11" s="54"/>
      <c r="I11" s="80"/>
      <c r="J11" s="67">
        <v>0.07</v>
      </c>
      <c r="K11" s="79">
        <v>0.08</v>
      </c>
      <c r="L11" s="61" t="s">
        <v>91</v>
      </c>
      <c r="M11" s="48" t="s">
        <v>31</v>
      </c>
      <c r="N11" s="54"/>
    </row>
    <row r="12" ht="30" customHeight="1" spans="1:14">
      <c r="A12" s="47">
        <f t="shared" si="0"/>
        <v>10</v>
      </c>
      <c r="B12" s="61"/>
      <c r="C12" s="58">
        <v>84174</v>
      </c>
      <c r="D12" s="59" t="s">
        <v>67</v>
      </c>
      <c r="E12" s="58" t="s">
        <v>68</v>
      </c>
      <c r="F12" s="61" t="s">
        <v>34</v>
      </c>
      <c r="G12" s="61"/>
      <c r="H12" s="47">
        <v>69978.33</v>
      </c>
      <c r="I12" s="47">
        <v>85166</v>
      </c>
      <c r="J12" s="79">
        <v>0.07</v>
      </c>
      <c r="K12" s="79">
        <v>0.09</v>
      </c>
      <c r="L12" s="61" t="s">
        <v>91</v>
      </c>
      <c r="M12" s="48" t="s">
        <v>31</v>
      </c>
      <c r="N12" s="47" t="s">
        <v>86</v>
      </c>
    </row>
    <row r="13" ht="30" customHeight="1" spans="1:14">
      <c r="A13" s="47">
        <f t="shared" si="0"/>
        <v>11</v>
      </c>
      <c r="B13" s="61"/>
      <c r="C13" s="58">
        <v>166880</v>
      </c>
      <c r="D13" s="59" t="s">
        <v>69</v>
      </c>
      <c r="E13" s="58" t="s">
        <v>70</v>
      </c>
      <c r="F13" s="48" t="s">
        <v>71</v>
      </c>
      <c r="G13" s="48"/>
      <c r="H13" s="47">
        <v>40952</v>
      </c>
      <c r="I13" s="48">
        <v>55909</v>
      </c>
      <c r="J13" s="79">
        <v>0.07</v>
      </c>
      <c r="K13" s="71">
        <v>0.08</v>
      </c>
      <c r="L13" s="61" t="s">
        <v>91</v>
      </c>
      <c r="M13" s="48" t="s">
        <v>31</v>
      </c>
      <c r="N13" s="48" t="s">
        <v>83</v>
      </c>
    </row>
    <row r="14" ht="45" customHeight="1" spans="1:14">
      <c r="A14" s="47">
        <f t="shared" si="0"/>
        <v>12</v>
      </c>
      <c r="B14" s="61"/>
      <c r="C14" s="58">
        <v>21580</v>
      </c>
      <c r="D14" s="59" t="s">
        <v>73</v>
      </c>
      <c r="E14" s="58" t="s">
        <v>74</v>
      </c>
      <c r="F14" s="48" t="s">
        <v>27</v>
      </c>
      <c r="G14" s="48"/>
      <c r="H14" s="63">
        <v>202159.94</v>
      </c>
      <c r="I14" s="63">
        <v>242398.49</v>
      </c>
      <c r="J14" s="79">
        <v>0.07</v>
      </c>
      <c r="K14" s="79">
        <v>0.09</v>
      </c>
      <c r="L14" s="61" t="s">
        <v>91</v>
      </c>
      <c r="M14" s="48" t="s">
        <v>31</v>
      </c>
      <c r="N14" s="48" t="s">
        <v>86</v>
      </c>
    </row>
  </sheetData>
  <mergeCells count="16">
    <mergeCell ref="A1:F1"/>
    <mergeCell ref="H1:I1"/>
    <mergeCell ref="J1:K1"/>
    <mergeCell ref="B3:B4"/>
    <mergeCell ref="B5:B7"/>
    <mergeCell ref="B8:B9"/>
    <mergeCell ref="B10:B14"/>
    <mergeCell ref="H3:H4"/>
    <mergeCell ref="H10:H11"/>
    <mergeCell ref="I3:I4"/>
    <mergeCell ref="I10:I11"/>
    <mergeCell ref="J8:J9"/>
    <mergeCell ref="K8:K9"/>
    <mergeCell ref="L3:L4"/>
    <mergeCell ref="N1:N2"/>
    <mergeCell ref="N10:N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92</v>
      </c>
      <c r="B1" s="9"/>
      <c r="C1" s="9"/>
      <c r="D1" s="9"/>
      <c r="E1" s="10"/>
      <c r="F1" s="30" t="s">
        <v>24</v>
      </c>
      <c r="G1" s="31"/>
      <c r="H1" s="30" t="s">
        <v>41</v>
      </c>
      <c r="I1" s="31"/>
      <c r="J1" s="30" t="s">
        <v>45</v>
      </c>
      <c r="K1" s="31"/>
      <c r="L1" s="30" t="s">
        <v>47</v>
      </c>
      <c r="M1" s="31"/>
      <c r="N1" s="33" t="s">
        <v>93</v>
      </c>
      <c r="O1" s="34"/>
      <c r="P1" s="35" t="s">
        <v>94</v>
      </c>
      <c r="Q1" s="36"/>
      <c r="R1" s="30" t="s">
        <v>69</v>
      </c>
      <c r="S1" s="31"/>
      <c r="T1" s="30" t="s">
        <v>95</v>
      </c>
      <c r="U1" s="31"/>
      <c r="V1" s="30" t="s">
        <v>67</v>
      </c>
      <c r="W1" s="31"/>
      <c r="X1" s="30" t="s">
        <v>73</v>
      </c>
      <c r="Y1" s="31"/>
    </row>
    <row r="2" s="1" customFormat="1" ht="24" spans="1:25">
      <c r="A2" s="13" t="s">
        <v>96</v>
      </c>
      <c r="B2" s="13" t="s">
        <v>97</v>
      </c>
      <c r="C2" s="13" t="s">
        <v>98</v>
      </c>
      <c r="D2" s="13" t="s">
        <v>99</v>
      </c>
      <c r="E2" s="13" t="s">
        <v>100</v>
      </c>
      <c r="F2" s="32" t="s">
        <v>20</v>
      </c>
      <c r="G2" s="32" t="s">
        <v>21</v>
      </c>
      <c r="H2" s="32" t="s">
        <v>20</v>
      </c>
      <c r="I2" s="32" t="s">
        <v>21</v>
      </c>
      <c r="J2" s="32" t="s">
        <v>20</v>
      </c>
      <c r="K2" s="32" t="s">
        <v>21</v>
      </c>
      <c r="L2" s="32" t="s">
        <v>20</v>
      </c>
      <c r="M2" s="32" t="s">
        <v>21</v>
      </c>
      <c r="N2" s="32" t="s">
        <v>20</v>
      </c>
      <c r="O2" s="32" t="s">
        <v>21</v>
      </c>
      <c r="P2" s="32" t="s">
        <v>20</v>
      </c>
      <c r="Q2" s="32" t="s">
        <v>21</v>
      </c>
      <c r="R2" s="32" t="s">
        <v>20</v>
      </c>
      <c r="S2" s="32" t="s">
        <v>21</v>
      </c>
      <c r="T2" s="32" t="s">
        <v>20</v>
      </c>
      <c r="U2" s="32" t="s">
        <v>21</v>
      </c>
      <c r="V2" s="32" t="s">
        <v>20</v>
      </c>
      <c r="W2" s="32" t="s">
        <v>21</v>
      </c>
      <c r="X2" s="37" t="s">
        <v>20</v>
      </c>
      <c r="Y2" s="37" t="s">
        <v>21</v>
      </c>
    </row>
    <row r="3" spans="1:25">
      <c r="A3" s="14">
        <v>1</v>
      </c>
      <c r="B3" s="14">
        <v>307</v>
      </c>
      <c r="C3" s="14" t="s">
        <v>101</v>
      </c>
      <c r="D3" s="14" t="s">
        <v>102</v>
      </c>
      <c r="E3" s="14" t="s">
        <v>103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104</v>
      </c>
      <c r="D4" s="14" t="s">
        <v>105</v>
      </c>
      <c r="E4" s="14" t="s">
        <v>106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2</v>
      </c>
      <c r="O4" s="21">
        <v>3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107</v>
      </c>
      <c r="D5" s="16" t="s">
        <v>105</v>
      </c>
      <c r="E5" s="16" t="s">
        <v>108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1630</v>
      </c>
      <c r="W5" s="17">
        <v>1793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109</v>
      </c>
      <c r="D6" s="14" t="s">
        <v>105</v>
      </c>
      <c r="E6" s="14" t="s">
        <v>110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111</v>
      </c>
      <c r="D7" s="14" t="s">
        <v>112</v>
      </c>
      <c r="E7" s="14" t="s">
        <v>106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113</v>
      </c>
      <c r="D8" s="14" t="s">
        <v>105</v>
      </c>
      <c r="E8" s="14" t="s">
        <v>110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2</v>
      </c>
      <c r="O8" s="21">
        <v>3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114</v>
      </c>
      <c r="D9" s="14" t="s">
        <v>105</v>
      </c>
      <c r="E9" s="14" t="s">
        <v>110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115</v>
      </c>
      <c r="D10" s="14" t="s">
        <v>112</v>
      </c>
      <c r="E10" s="14" t="s">
        <v>110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116</v>
      </c>
      <c r="D11" s="14" t="s">
        <v>105</v>
      </c>
      <c r="E11" s="14" t="s">
        <v>110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2</v>
      </c>
      <c r="O11" s="21">
        <v>3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117</v>
      </c>
      <c r="D12" s="14" t="s">
        <v>105</v>
      </c>
      <c r="E12" s="14" t="s">
        <v>106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118</v>
      </c>
      <c r="D13" s="14" t="s">
        <v>112</v>
      </c>
      <c r="E13" s="14" t="s">
        <v>108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119</v>
      </c>
      <c r="D14" s="14" t="s">
        <v>112</v>
      </c>
      <c r="E14" s="14" t="s">
        <v>106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4</v>
      </c>
      <c r="O14" s="21">
        <v>6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120</v>
      </c>
      <c r="D15" s="14" t="s">
        <v>112</v>
      </c>
      <c r="E15" s="14" t="s">
        <v>106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121</v>
      </c>
      <c r="D16" s="14" t="s">
        <v>112</v>
      </c>
      <c r="E16" s="14" t="s">
        <v>122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123</v>
      </c>
      <c r="D17" s="14" t="s">
        <v>112</v>
      </c>
      <c r="E17" s="14" t="s">
        <v>106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124</v>
      </c>
      <c r="D18" s="14" t="s">
        <v>125</v>
      </c>
      <c r="E18" s="14" t="s">
        <v>122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126</v>
      </c>
      <c r="D19" s="14" t="s">
        <v>112</v>
      </c>
      <c r="E19" s="14" t="s">
        <v>106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127</v>
      </c>
      <c r="D20" s="14" t="s">
        <v>112</v>
      </c>
      <c r="E20" s="14" t="s">
        <v>110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128</v>
      </c>
      <c r="D21" s="14" t="s">
        <v>129</v>
      </c>
      <c r="E21" s="14" t="s">
        <v>108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130</v>
      </c>
      <c r="D22" s="14" t="s">
        <v>125</v>
      </c>
      <c r="E22" s="14" t="s">
        <v>122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131</v>
      </c>
      <c r="D23" s="14" t="s">
        <v>112</v>
      </c>
      <c r="E23" s="14" t="s">
        <v>106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132</v>
      </c>
      <c r="D24" s="14" t="s">
        <v>112</v>
      </c>
      <c r="E24" s="14" t="s">
        <v>122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133</v>
      </c>
      <c r="D25" s="14" t="s">
        <v>105</v>
      </c>
      <c r="E25" s="14" t="s">
        <v>122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134</v>
      </c>
      <c r="D26" s="14" t="s">
        <v>112</v>
      </c>
      <c r="E26" s="14" t="s">
        <v>106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135</v>
      </c>
      <c r="D27" s="14" t="s">
        <v>105</v>
      </c>
      <c r="E27" s="14" t="s">
        <v>108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136</v>
      </c>
      <c r="D28" s="14" t="s">
        <v>112</v>
      </c>
      <c r="E28" s="14" t="s">
        <v>122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137</v>
      </c>
      <c r="D29" s="14" t="s">
        <v>112</v>
      </c>
      <c r="E29" s="14" t="s">
        <v>110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138</v>
      </c>
      <c r="D30" s="14" t="s">
        <v>125</v>
      </c>
      <c r="E30" s="14" t="s">
        <v>122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139</v>
      </c>
      <c r="D31" s="14" t="s">
        <v>125</v>
      </c>
      <c r="E31" s="14" t="s">
        <v>106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140</v>
      </c>
      <c r="D32" s="14" t="s">
        <v>112</v>
      </c>
      <c r="E32" s="14" t="s">
        <v>122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4</v>
      </c>
      <c r="O32" s="21">
        <v>6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141</v>
      </c>
      <c r="D33" s="14" t="s">
        <v>125</v>
      </c>
      <c r="E33" s="14" t="s">
        <v>122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142</v>
      </c>
      <c r="D34" s="14" t="s">
        <v>112</v>
      </c>
      <c r="E34" s="14" t="s">
        <v>122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143</v>
      </c>
      <c r="D35" s="14" t="s">
        <v>129</v>
      </c>
      <c r="E35" s="14" t="s">
        <v>108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144</v>
      </c>
      <c r="D36" s="14" t="s">
        <v>125</v>
      </c>
      <c r="E36" s="14" t="s">
        <v>110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145</v>
      </c>
      <c r="D37" s="14" t="s">
        <v>129</v>
      </c>
      <c r="E37" s="14" t="s">
        <v>146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147</v>
      </c>
      <c r="D38" s="14" t="s">
        <v>125</v>
      </c>
      <c r="E38" s="14" t="s">
        <v>110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148</v>
      </c>
      <c r="D39" s="14" t="s">
        <v>125</v>
      </c>
      <c r="E39" s="14" t="s">
        <v>106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149</v>
      </c>
      <c r="D40" s="14" t="s">
        <v>150</v>
      </c>
      <c r="E40" s="14" t="s">
        <v>122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151</v>
      </c>
      <c r="D41" s="14" t="s">
        <v>125</v>
      </c>
      <c r="E41" s="14" t="s">
        <v>146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152</v>
      </c>
      <c r="D42" s="14" t="s">
        <v>125</v>
      </c>
      <c r="E42" s="14" t="s">
        <v>146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153</v>
      </c>
      <c r="D43" s="14" t="s">
        <v>150</v>
      </c>
      <c r="E43" s="14" t="s">
        <v>110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154</v>
      </c>
      <c r="D44" s="14" t="s">
        <v>150</v>
      </c>
      <c r="E44" s="14" t="s">
        <v>106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155</v>
      </c>
      <c r="D45" s="14" t="s">
        <v>125</v>
      </c>
      <c r="E45" s="14" t="s">
        <v>110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156</v>
      </c>
      <c r="D46" s="14" t="s">
        <v>157</v>
      </c>
      <c r="E46" s="14" t="s">
        <v>110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158</v>
      </c>
      <c r="D47" s="14" t="s">
        <v>129</v>
      </c>
      <c r="E47" s="14" t="s">
        <v>106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159</v>
      </c>
      <c r="D48" s="14" t="s">
        <v>129</v>
      </c>
      <c r="E48" s="14" t="s">
        <v>108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160</v>
      </c>
      <c r="D49" s="14" t="s">
        <v>125</v>
      </c>
      <c r="E49" s="14" t="s">
        <v>146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161</v>
      </c>
      <c r="D50" s="14" t="s">
        <v>157</v>
      </c>
      <c r="E50" s="14" t="s">
        <v>122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162</v>
      </c>
      <c r="D51" s="14" t="s">
        <v>129</v>
      </c>
      <c r="E51" s="14" t="s">
        <v>108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163</v>
      </c>
      <c r="D52" s="14" t="s">
        <v>150</v>
      </c>
      <c r="E52" s="14" t="s">
        <v>106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164</v>
      </c>
      <c r="D53" s="14" t="s">
        <v>165</v>
      </c>
      <c r="E53" s="14" t="s">
        <v>108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166</v>
      </c>
      <c r="D54" s="14" t="s">
        <v>157</v>
      </c>
      <c r="E54" s="14" t="s">
        <v>110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167</v>
      </c>
      <c r="D55" s="14" t="s">
        <v>112</v>
      </c>
      <c r="E55" s="14" t="s">
        <v>146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168</v>
      </c>
      <c r="D56" s="14" t="s">
        <v>150</v>
      </c>
      <c r="E56" s="14" t="s">
        <v>110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169</v>
      </c>
      <c r="D57" s="14" t="s">
        <v>157</v>
      </c>
      <c r="E57" s="14" t="s">
        <v>146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170</v>
      </c>
      <c r="D58" s="14" t="s">
        <v>157</v>
      </c>
      <c r="E58" s="14" t="s">
        <v>110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171</v>
      </c>
      <c r="D59" s="14" t="s">
        <v>150</v>
      </c>
      <c r="E59" s="14" t="s">
        <v>146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172</v>
      </c>
      <c r="D60" s="14" t="s">
        <v>157</v>
      </c>
      <c r="E60" s="14" t="s">
        <v>108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173</v>
      </c>
      <c r="D61" s="14" t="s">
        <v>165</v>
      </c>
      <c r="E61" s="14" t="s">
        <v>110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174</v>
      </c>
      <c r="D62" s="14" t="s">
        <v>157</v>
      </c>
      <c r="E62" s="14" t="s">
        <v>108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175</v>
      </c>
      <c r="D63" s="14" t="s">
        <v>129</v>
      </c>
      <c r="E63" s="14" t="s">
        <v>106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176</v>
      </c>
      <c r="D64" s="14" t="s">
        <v>125</v>
      </c>
      <c r="E64" s="14" t="s">
        <v>122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177</v>
      </c>
      <c r="D65" s="14" t="s">
        <v>165</v>
      </c>
      <c r="E65" s="14" t="s">
        <v>108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178</v>
      </c>
      <c r="D66" s="14" t="s">
        <v>165</v>
      </c>
      <c r="E66" s="14" t="s">
        <v>108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179</v>
      </c>
      <c r="D67" s="14" t="s">
        <v>157</v>
      </c>
      <c r="E67" s="14" t="s">
        <v>146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180</v>
      </c>
      <c r="D68" s="14" t="s">
        <v>125</v>
      </c>
      <c r="E68" s="14" t="s">
        <v>146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181</v>
      </c>
      <c r="D69" s="14" t="s">
        <v>157</v>
      </c>
      <c r="E69" s="14" t="s">
        <v>108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182</v>
      </c>
      <c r="D70" s="14" t="s">
        <v>165</v>
      </c>
      <c r="E70" s="14" t="s">
        <v>110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183</v>
      </c>
      <c r="D71" s="14" t="s">
        <v>165</v>
      </c>
      <c r="E71" s="14" t="s">
        <v>146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184</v>
      </c>
      <c r="D72" s="14" t="s">
        <v>157</v>
      </c>
      <c r="E72" s="14" t="s">
        <v>108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185</v>
      </c>
      <c r="D73" s="16" t="s">
        <v>165</v>
      </c>
      <c r="E73" s="16" t="s">
        <v>106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186</v>
      </c>
      <c r="D74" s="14" t="s">
        <v>165</v>
      </c>
      <c r="E74" s="14" t="s">
        <v>106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187</v>
      </c>
      <c r="D75" s="14" t="s">
        <v>165</v>
      </c>
      <c r="E75" s="14" t="s">
        <v>146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188</v>
      </c>
      <c r="D76" s="14" t="s">
        <v>157</v>
      </c>
      <c r="E76" s="14" t="s">
        <v>108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189</v>
      </c>
      <c r="D77" s="14" t="s">
        <v>125</v>
      </c>
      <c r="E77" s="14" t="s">
        <v>106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190</v>
      </c>
      <c r="D78" s="14" t="s">
        <v>150</v>
      </c>
      <c r="E78" s="14" t="s">
        <v>106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191</v>
      </c>
      <c r="D79" s="14" t="s">
        <v>157</v>
      </c>
      <c r="E79" s="14" t="s">
        <v>146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192</v>
      </c>
      <c r="D80" s="14" t="s">
        <v>165</v>
      </c>
      <c r="E80" s="14" t="s">
        <v>122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193</v>
      </c>
      <c r="D81" s="14" t="s">
        <v>165</v>
      </c>
      <c r="E81" s="14" t="s">
        <v>146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194</v>
      </c>
      <c r="D82" s="16" t="s">
        <v>165</v>
      </c>
      <c r="E82" s="16" t="s">
        <v>110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195</v>
      </c>
      <c r="D83" s="14" t="s">
        <v>129</v>
      </c>
      <c r="E83" s="14" t="s">
        <v>196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197</v>
      </c>
      <c r="D84" s="14" t="s">
        <v>165</v>
      </c>
      <c r="E84" s="14" t="s">
        <v>122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198</v>
      </c>
      <c r="D85" s="14" t="s">
        <v>165</v>
      </c>
      <c r="E85" s="14" t="s">
        <v>146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199</v>
      </c>
      <c r="D86" s="14" t="s">
        <v>150</v>
      </c>
      <c r="E86" s="14" t="s">
        <v>106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200</v>
      </c>
      <c r="D87" s="14" t="s">
        <v>129</v>
      </c>
      <c r="E87" s="14" t="s">
        <v>106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201</v>
      </c>
      <c r="D88" s="14" t="s">
        <v>165</v>
      </c>
      <c r="E88" s="14" t="s">
        <v>196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202</v>
      </c>
      <c r="D89" s="14" t="s">
        <v>129</v>
      </c>
      <c r="E89" s="14" t="s">
        <v>203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204</v>
      </c>
      <c r="D90" s="14" t="s">
        <v>129</v>
      </c>
      <c r="E90" s="14" t="s">
        <v>122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205</v>
      </c>
      <c r="D91" s="14" t="s">
        <v>129</v>
      </c>
      <c r="E91" s="14" t="s">
        <v>106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206</v>
      </c>
      <c r="D92" s="14" t="s">
        <v>129</v>
      </c>
      <c r="E92" s="14" t="s">
        <v>106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207</v>
      </c>
      <c r="D93" s="14" t="s">
        <v>105</v>
      </c>
      <c r="E93" s="14" t="s">
        <v>106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208</v>
      </c>
      <c r="D94" s="14" t="s">
        <v>157</v>
      </c>
      <c r="E94" s="14" t="s">
        <v>122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209</v>
      </c>
      <c r="D95" s="14" t="s">
        <v>129</v>
      </c>
      <c r="E95" s="14" t="s">
        <v>122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210</v>
      </c>
      <c r="D96" s="14" t="s">
        <v>129</v>
      </c>
      <c r="E96" s="14" t="s">
        <v>110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211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301</v>
      </c>
      <c r="M97" s="21">
        <v>390</v>
      </c>
      <c r="N97" s="21">
        <v>139</v>
      </c>
      <c r="O97" s="21">
        <v>242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69978.33</v>
      </c>
      <c r="W97" s="26">
        <v>85166</v>
      </c>
      <c r="X97" s="29">
        <v>202159.94</v>
      </c>
      <c r="Y97" s="29">
        <v>242398.49</v>
      </c>
    </row>
    <row r="99" s="1" customFormat="1" ht="62" customHeight="1" spans="1:25">
      <c r="A99" s="27" t="s">
        <v>212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A1:C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92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213</v>
      </c>
      <c r="K1" s="12"/>
      <c r="L1" s="12" t="s">
        <v>47</v>
      </c>
      <c r="M1" s="12"/>
      <c r="N1" s="18" t="s">
        <v>93</v>
      </c>
      <c r="O1" s="19"/>
      <c r="P1" s="20" t="s">
        <v>94</v>
      </c>
      <c r="Q1" s="12"/>
      <c r="R1" s="15" t="s">
        <v>69</v>
      </c>
      <c r="S1" s="15"/>
      <c r="T1" s="15" t="s">
        <v>95</v>
      </c>
      <c r="U1" s="15"/>
      <c r="V1" s="15" t="s">
        <v>214</v>
      </c>
      <c r="W1" s="15"/>
      <c r="X1" s="22" t="s">
        <v>215</v>
      </c>
      <c r="Y1" s="22"/>
    </row>
    <row r="2" s="1" customFormat="1" ht="24" spans="1:25">
      <c r="A2" s="13" t="s">
        <v>96</v>
      </c>
      <c r="B2" s="13" t="s">
        <v>97</v>
      </c>
      <c r="C2" s="13" t="s">
        <v>98</v>
      </c>
      <c r="D2" s="13" t="s">
        <v>99</v>
      </c>
      <c r="E2" s="13" t="s">
        <v>100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101</v>
      </c>
      <c r="D3" s="14" t="s">
        <v>102</v>
      </c>
      <c r="E3" s="14" t="s">
        <v>103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104</v>
      </c>
      <c r="D4" s="14" t="s">
        <v>105</v>
      </c>
      <c r="E4" s="14" t="s">
        <v>106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107</v>
      </c>
      <c r="D5" s="16" t="s">
        <v>105</v>
      </c>
      <c r="E5" s="16" t="s">
        <v>108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109</v>
      </c>
      <c r="D6" s="14" t="s">
        <v>105</v>
      </c>
      <c r="E6" s="14" t="s">
        <v>110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111</v>
      </c>
      <c r="D7" s="14" t="s">
        <v>112</v>
      </c>
      <c r="E7" s="14" t="s">
        <v>106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113</v>
      </c>
      <c r="D8" s="14" t="s">
        <v>105</v>
      </c>
      <c r="E8" s="14" t="s">
        <v>110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114</v>
      </c>
      <c r="D9" s="14" t="s">
        <v>105</v>
      </c>
      <c r="E9" s="14" t="s">
        <v>110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115</v>
      </c>
      <c r="D10" s="14" t="s">
        <v>112</v>
      </c>
      <c r="E10" s="14" t="s">
        <v>110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116</v>
      </c>
      <c r="D11" s="14" t="s">
        <v>105</v>
      </c>
      <c r="E11" s="14" t="s">
        <v>110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117</v>
      </c>
      <c r="D12" s="14" t="s">
        <v>105</v>
      </c>
      <c r="E12" s="14" t="s">
        <v>106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118</v>
      </c>
      <c r="D13" s="14" t="s">
        <v>112</v>
      </c>
      <c r="E13" s="14" t="s">
        <v>108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119</v>
      </c>
      <c r="D14" s="14" t="s">
        <v>112</v>
      </c>
      <c r="E14" s="14" t="s">
        <v>106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120</v>
      </c>
      <c r="D15" s="14" t="s">
        <v>112</v>
      </c>
      <c r="E15" s="14" t="s">
        <v>106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121</v>
      </c>
      <c r="D16" s="14" t="s">
        <v>112</v>
      </c>
      <c r="E16" s="14" t="s">
        <v>122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123</v>
      </c>
      <c r="D17" s="14" t="s">
        <v>112</v>
      </c>
      <c r="E17" s="14" t="s">
        <v>106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124</v>
      </c>
      <c r="D18" s="14" t="s">
        <v>125</v>
      </c>
      <c r="E18" s="14" t="s">
        <v>122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126</v>
      </c>
      <c r="D19" s="14" t="s">
        <v>112</v>
      </c>
      <c r="E19" s="14" t="s">
        <v>106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127</v>
      </c>
      <c r="D20" s="14" t="s">
        <v>112</v>
      </c>
      <c r="E20" s="14" t="s">
        <v>110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128</v>
      </c>
      <c r="D21" s="14" t="s">
        <v>129</v>
      </c>
      <c r="E21" s="14" t="s">
        <v>108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130</v>
      </c>
      <c r="D22" s="14" t="s">
        <v>125</v>
      </c>
      <c r="E22" s="14" t="s">
        <v>122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131</v>
      </c>
      <c r="D23" s="14" t="s">
        <v>112</v>
      </c>
      <c r="E23" s="14" t="s">
        <v>106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132</v>
      </c>
      <c r="D24" s="14" t="s">
        <v>112</v>
      </c>
      <c r="E24" s="14" t="s">
        <v>122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133</v>
      </c>
      <c r="D25" s="14" t="s">
        <v>105</v>
      </c>
      <c r="E25" s="14" t="s">
        <v>122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134</v>
      </c>
      <c r="D26" s="14" t="s">
        <v>112</v>
      </c>
      <c r="E26" s="14" t="s">
        <v>106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135</v>
      </c>
      <c r="D27" s="14" t="s">
        <v>105</v>
      </c>
      <c r="E27" s="14" t="s">
        <v>108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136</v>
      </c>
      <c r="D28" s="14" t="s">
        <v>112</v>
      </c>
      <c r="E28" s="14" t="s">
        <v>122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137</v>
      </c>
      <c r="D29" s="14" t="s">
        <v>112</v>
      </c>
      <c r="E29" s="14" t="s">
        <v>110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138</v>
      </c>
      <c r="D30" s="14" t="s">
        <v>125</v>
      </c>
      <c r="E30" s="14" t="s">
        <v>122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139</v>
      </c>
      <c r="D31" s="14" t="s">
        <v>125</v>
      </c>
      <c r="E31" s="14" t="s">
        <v>106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140</v>
      </c>
      <c r="D32" s="14" t="s">
        <v>112</v>
      </c>
      <c r="E32" s="14" t="s">
        <v>122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141</v>
      </c>
      <c r="D33" s="14" t="s">
        <v>125</v>
      </c>
      <c r="E33" s="14" t="s">
        <v>122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142</v>
      </c>
      <c r="D34" s="14" t="s">
        <v>112</v>
      </c>
      <c r="E34" s="14" t="s">
        <v>122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143</v>
      </c>
      <c r="D35" s="14" t="s">
        <v>129</v>
      </c>
      <c r="E35" s="14" t="s">
        <v>108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144</v>
      </c>
      <c r="D36" s="14" t="s">
        <v>125</v>
      </c>
      <c r="E36" s="14" t="s">
        <v>110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145</v>
      </c>
      <c r="D37" s="14" t="s">
        <v>129</v>
      </c>
      <c r="E37" s="14" t="s">
        <v>146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147</v>
      </c>
      <c r="D38" s="14" t="s">
        <v>125</v>
      </c>
      <c r="E38" s="14" t="s">
        <v>110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148</v>
      </c>
      <c r="D39" s="14" t="s">
        <v>125</v>
      </c>
      <c r="E39" s="14" t="s">
        <v>106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149</v>
      </c>
      <c r="D40" s="14" t="s">
        <v>150</v>
      </c>
      <c r="E40" s="14" t="s">
        <v>122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151</v>
      </c>
      <c r="D41" s="14" t="s">
        <v>125</v>
      </c>
      <c r="E41" s="14" t="s">
        <v>146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152</v>
      </c>
      <c r="D42" s="14" t="s">
        <v>125</v>
      </c>
      <c r="E42" s="14" t="s">
        <v>146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153</v>
      </c>
      <c r="D43" s="14" t="s">
        <v>150</v>
      </c>
      <c r="E43" s="14" t="s">
        <v>110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154</v>
      </c>
      <c r="D44" s="14" t="s">
        <v>150</v>
      </c>
      <c r="E44" s="14" t="s">
        <v>106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155</v>
      </c>
      <c r="D45" s="14" t="s">
        <v>125</v>
      </c>
      <c r="E45" s="14" t="s">
        <v>110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156</v>
      </c>
      <c r="D46" s="14" t="s">
        <v>157</v>
      </c>
      <c r="E46" s="14" t="s">
        <v>110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158</v>
      </c>
      <c r="D47" s="14" t="s">
        <v>129</v>
      </c>
      <c r="E47" s="14" t="s">
        <v>106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159</v>
      </c>
      <c r="D48" s="14" t="s">
        <v>129</v>
      </c>
      <c r="E48" s="14" t="s">
        <v>108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160</v>
      </c>
      <c r="D49" s="14" t="s">
        <v>125</v>
      </c>
      <c r="E49" s="14" t="s">
        <v>146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161</v>
      </c>
      <c r="D50" s="14" t="s">
        <v>157</v>
      </c>
      <c r="E50" s="14" t="s">
        <v>122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162</v>
      </c>
      <c r="D51" s="14" t="s">
        <v>129</v>
      </c>
      <c r="E51" s="14" t="s">
        <v>108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163</v>
      </c>
      <c r="D52" s="14" t="s">
        <v>150</v>
      </c>
      <c r="E52" s="14" t="s">
        <v>106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164</v>
      </c>
      <c r="D53" s="14" t="s">
        <v>165</v>
      </c>
      <c r="E53" s="14" t="s">
        <v>108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166</v>
      </c>
      <c r="D54" s="14" t="s">
        <v>157</v>
      </c>
      <c r="E54" s="14" t="s">
        <v>110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167</v>
      </c>
      <c r="D55" s="14" t="s">
        <v>112</v>
      </c>
      <c r="E55" s="14" t="s">
        <v>146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168</v>
      </c>
      <c r="D56" s="14" t="s">
        <v>150</v>
      </c>
      <c r="E56" s="14" t="s">
        <v>110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169</v>
      </c>
      <c r="D57" s="14" t="s">
        <v>157</v>
      </c>
      <c r="E57" s="14" t="s">
        <v>146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170</v>
      </c>
      <c r="D58" s="14" t="s">
        <v>157</v>
      </c>
      <c r="E58" s="14" t="s">
        <v>110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171</v>
      </c>
      <c r="D59" s="14" t="s">
        <v>150</v>
      </c>
      <c r="E59" s="14" t="s">
        <v>146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172</v>
      </c>
      <c r="D60" s="14" t="s">
        <v>157</v>
      </c>
      <c r="E60" s="14" t="s">
        <v>108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173</v>
      </c>
      <c r="D61" s="14" t="s">
        <v>165</v>
      </c>
      <c r="E61" s="14" t="s">
        <v>110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174</v>
      </c>
      <c r="D62" s="14" t="s">
        <v>157</v>
      </c>
      <c r="E62" s="14" t="s">
        <v>108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175</v>
      </c>
      <c r="D63" s="14" t="s">
        <v>129</v>
      </c>
      <c r="E63" s="14" t="s">
        <v>106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176</v>
      </c>
      <c r="D64" s="14" t="s">
        <v>125</v>
      </c>
      <c r="E64" s="14" t="s">
        <v>122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177</v>
      </c>
      <c r="D65" s="14" t="s">
        <v>165</v>
      </c>
      <c r="E65" s="14" t="s">
        <v>108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178</v>
      </c>
      <c r="D66" s="14" t="s">
        <v>165</v>
      </c>
      <c r="E66" s="14" t="s">
        <v>108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179</v>
      </c>
      <c r="D67" s="14" t="s">
        <v>157</v>
      </c>
      <c r="E67" s="14" t="s">
        <v>146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180</v>
      </c>
      <c r="D68" s="14" t="s">
        <v>125</v>
      </c>
      <c r="E68" s="14" t="s">
        <v>146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181</v>
      </c>
      <c r="D69" s="14" t="s">
        <v>157</v>
      </c>
      <c r="E69" s="14" t="s">
        <v>108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182</v>
      </c>
      <c r="D70" s="14" t="s">
        <v>165</v>
      </c>
      <c r="E70" s="14" t="s">
        <v>110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183</v>
      </c>
      <c r="D71" s="14" t="s">
        <v>165</v>
      </c>
      <c r="E71" s="14" t="s">
        <v>146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184</v>
      </c>
      <c r="D72" s="14" t="s">
        <v>157</v>
      </c>
      <c r="E72" s="14" t="s">
        <v>108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185</v>
      </c>
      <c r="D73" s="16" t="s">
        <v>165</v>
      </c>
      <c r="E73" s="16" t="s">
        <v>106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186</v>
      </c>
      <c r="D74" s="14" t="s">
        <v>165</v>
      </c>
      <c r="E74" s="14" t="s">
        <v>106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187</v>
      </c>
      <c r="D75" s="14" t="s">
        <v>165</v>
      </c>
      <c r="E75" s="14" t="s">
        <v>146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188</v>
      </c>
      <c r="D76" s="14" t="s">
        <v>157</v>
      </c>
      <c r="E76" s="14" t="s">
        <v>108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189</v>
      </c>
      <c r="D77" s="14" t="s">
        <v>125</v>
      </c>
      <c r="E77" s="14" t="s">
        <v>106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190</v>
      </c>
      <c r="D78" s="14" t="s">
        <v>150</v>
      </c>
      <c r="E78" s="14" t="s">
        <v>106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191</v>
      </c>
      <c r="D79" s="14" t="s">
        <v>157</v>
      </c>
      <c r="E79" s="14" t="s">
        <v>146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192</v>
      </c>
      <c r="D80" s="14" t="s">
        <v>165</v>
      </c>
      <c r="E80" s="14" t="s">
        <v>122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193</v>
      </c>
      <c r="D81" s="14" t="s">
        <v>165</v>
      </c>
      <c r="E81" s="14" t="s">
        <v>146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194</v>
      </c>
      <c r="D82" s="16" t="s">
        <v>165</v>
      </c>
      <c r="E82" s="16" t="s">
        <v>110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195</v>
      </c>
      <c r="D83" s="14" t="s">
        <v>129</v>
      </c>
      <c r="E83" s="14" t="s">
        <v>196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197</v>
      </c>
      <c r="D84" s="14" t="s">
        <v>165</v>
      </c>
      <c r="E84" s="14" t="s">
        <v>122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198</v>
      </c>
      <c r="D85" s="14" t="s">
        <v>165</v>
      </c>
      <c r="E85" s="14" t="s">
        <v>146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199</v>
      </c>
      <c r="D86" s="14" t="s">
        <v>150</v>
      </c>
      <c r="E86" s="14" t="s">
        <v>106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200</v>
      </c>
      <c r="D87" s="14" t="s">
        <v>129</v>
      </c>
      <c r="E87" s="14" t="s">
        <v>106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201</v>
      </c>
      <c r="D88" s="14" t="s">
        <v>165</v>
      </c>
      <c r="E88" s="14" t="s">
        <v>196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202</v>
      </c>
      <c r="D89" s="14" t="s">
        <v>129</v>
      </c>
      <c r="E89" s="14" t="s">
        <v>203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204</v>
      </c>
      <c r="D90" s="14" t="s">
        <v>129</v>
      </c>
      <c r="E90" s="14" t="s">
        <v>122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205</v>
      </c>
      <c r="D91" s="14" t="s">
        <v>129</v>
      </c>
      <c r="E91" s="14" t="s">
        <v>106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206</v>
      </c>
      <c r="D92" s="14" t="s">
        <v>129</v>
      </c>
      <c r="E92" s="14" t="s">
        <v>106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207</v>
      </c>
      <c r="D93" s="14" t="s">
        <v>105</v>
      </c>
      <c r="E93" s="14" t="s">
        <v>106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208</v>
      </c>
      <c r="D94" s="14" t="s">
        <v>157</v>
      </c>
      <c r="E94" s="14" t="s">
        <v>122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209</v>
      </c>
      <c r="D95" s="14" t="s">
        <v>129</v>
      </c>
      <c r="E95" s="14" t="s">
        <v>122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210</v>
      </c>
      <c r="D96" s="14" t="s">
        <v>129</v>
      </c>
      <c r="E96" s="14" t="s">
        <v>110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211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216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政策明细表（原始表）</vt:lpstr>
      <vt:lpstr>政策明细表 (2)</vt:lpstr>
      <vt:lpstr>任务明细表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2018-11-06T10:06:08Z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