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分人员" sheetId="4" r:id="rId1"/>
    <sheet name="政策明细表" sheetId="5" r:id="rId2"/>
    <sheet name="门店任务表" sheetId="6" state="hidden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分人员!$2:$350</definedName>
    <definedName name="_xlnm.Print_Titles" localSheetId="0">分人员!$A:$F,分人员!$1:$2</definedName>
    <definedName name="_xlnm._FilterDatabase" localSheetId="2" hidden="1">门店任务表!$A$2:$P$99</definedName>
  </definedNames>
  <calcPr calcId="144525"/>
</workbook>
</file>

<file path=xl/sharedStrings.xml><?xml version="1.0" encoding="utf-8"?>
<sst xmlns="http://schemas.openxmlformats.org/spreadsheetml/2006/main" count="631">
  <si>
    <t>9月重点品种任务明细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</si>
  <si>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</si>
  <si>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</si>
  <si>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</si>
  <si>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</si>
  <si>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</si>
  <si>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</si>
  <si>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</si>
  <si>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</si>
  <si>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t>实际销售</t>
  </si>
  <si>
    <t>完成情况</t>
  </si>
  <si>
    <t>处罚</t>
  </si>
  <si>
    <t>黄芪精（139577）</t>
  </si>
  <si>
    <t>完成率</t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</si>
  <si>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30s</t>
    </r>
  </si>
  <si>
    <r>
      <rPr>
        <sz val="11"/>
        <color rgb="FFFF0000"/>
        <rFont val="宋体"/>
        <charset val="134"/>
      </rPr>
      <t>来益牌叶黄素</t>
    </r>
    <r>
      <rPr>
        <sz val="11"/>
        <color rgb="FFFF0000"/>
        <rFont val="Arial"/>
        <charset val="0"/>
      </rPr>
      <t>90s</t>
    </r>
  </si>
  <si>
    <r>
      <rPr>
        <sz val="11"/>
        <color rgb="FFFF0000"/>
        <rFont val="宋体"/>
        <charset val="134"/>
      </rPr>
      <t>来益牌天然维生素</t>
    </r>
    <r>
      <rPr>
        <sz val="11"/>
        <color rgb="FFFF0000"/>
        <rFont val="Arial"/>
        <charset val="0"/>
      </rPr>
      <t>e</t>
    </r>
  </si>
  <si>
    <t>来益合计</t>
  </si>
  <si>
    <t>差额</t>
  </si>
  <si>
    <t>西北片</t>
  </si>
  <si>
    <t>杨素芬</t>
  </si>
  <si>
    <t>西部店</t>
  </si>
  <si>
    <t>店长</t>
  </si>
  <si>
    <t>周娟</t>
  </si>
  <si>
    <t>营业员</t>
  </si>
  <si>
    <t>黎婷婷</t>
  </si>
  <si>
    <t>沙河源</t>
  </si>
  <si>
    <t>陈燕</t>
  </si>
  <si>
    <t>周楚</t>
  </si>
  <si>
    <t>朱晓桃</t>
  </si>
  <si>
    <t>光华店</t>
  </si>
  <si>
    <t>执业药师</t>
  </si>
  <si>
    <t>魏津</t>
  </si>
  <si>
    <t>罗丹</t>
  </si>
  <si>
    <t>员工</t>
  </si>
  <si>
    <t>汤雪芹</t>
  </si>
  <si>
    <t>刘晓燕</t>
  </si>
  <si>
    <t>张登玉</t>
  </si>
  <si>
    <t>促销</t>
  </si>
  <si>
    <t xml:space="preserve">林思敏 </t>
  </si>
  <si>
    <t>清江二店</t>
  </si>
  <si>
    <t>王娇</t>
  </si>
  <si>
    <t>李佳月</t>
  </si>
  <si>
    <t>胡艳弘</t>
  </si>
  <si>
    <t>清江东路</t>
  </si>
  <si>
    <t>李梦菊</t>
  </si>
  <si>
    <t>代理店长</t>
  </si>
  <si>
    <t>李元君</t>
  </si>
  <si>
    <t>杨敏</t>
  </si>
  <si>
    <t>郭祥</t>
  </si>
  <si>
    <t>枣子巷</t>
  </si>
  <si>
    <t>付能梅</t>
  </si>
  <si>
    <t>杨小琴</t>
  </si>
  <si>
    <t>吴婷</t>
  </si>
  <si>
    <t>胡荣琼</t>
  </si>
  <si>
    <t>光华村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</si>
  <si>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</si>
  <si>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</si>
  <si>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</si>
  <si>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</si>
  <si>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</si>
  <si>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</si>
  <si>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</si>
  <si>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</si>
  <si>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</si>
  <si>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</si>
  <si>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</si>
  <si>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余济秀</t>
  </si>
  <si>
    <t>浣花滨河店</t>
  </si>
  <si>
    <t>店员</t>
  </si>
  <si>
    <t>肖瑶</t>
  </si>
  <si>
    <t>王娅</t>
  </si>
  <si>
    <t>周思</t>
  </si>
  <si>
    <t>十二桥店</t>
  </si>
  <si>
    <t>冯莉</t>
  </si>
  <si>
    <t>郑佳</t>
  </si>
  <si>
    <t>王锐锋</t>
  </si>
  <si>
    <t>刘莉</t>
  </si>
  <si>
    <t>胡欣</t>
  </si>
  <si>
    <t>实习生</t>
  </si>
  <si>
    <t>羊玉梅</t>
  </si>
  <si>
    <t>销售代表</t>
  </si>
  <si>
    <t>高红华</t>
  </si>
  <si>
    <t>羊子山</t>
  </si>
  <si>
    <t>王波</t>
  </si>
  <si>
    <t>杨苗</t>
  </si>
  <si>
    <t>张亚红</t>
  </si>
  <si>
    <t>郑万利</t>
  </si>
  <si>
    <t>马超东路店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</si>
  <si>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</si>
  <si>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</si>
  <si>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</si>
  <si>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</si>
  <si>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</si>
  <si>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</si>
  <si>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</si>
  <si>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</si>
  <si>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</si>
  <si>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</si>
  <si>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</si>
  <si>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陈小风</t>
  </si>
  <si>
    <t>朱朝霞</t>
  </si>
  <si>
    <t>新繁店</t>
  </si>
  <si>
    <t>范旭</t>
  </si>
  <si>
    <t>钟雪兰</t>
  </si>
  <si>
    <t>蔡小丽</t>
  </si>
  <si>
    <t>王伽璐</t>
  </si>
  <si>
    <t>新怡店</t>
  </si>
  <si>
    <t>苟姗</t>
  </si>
  <si>
    <t>廖莹</t>
  </si>
  <si>
    <t>李海燕</t>
  </si>
  <si>
    <t>聚萃店</t>
  </si>
  <si>
    <t>李俊俐</t>
  </si>
  <si>
    <t>王旭</t>
  </si>
  <si>
    <t>佳灵路店</t>
  </si>
  <si>
    <t>王婷</t>
  </si>
  <si>
    <t>代志斌</t>
  </si>
  <si>
    <t>银河北街</t>
  </si>
  <si>
    <t>王艳</t>
  </si>
  <si>
    <t>刘秀琼</t>
  </si>
  <si>
    <t>杨艳</t>
  </si>
  <si>
    <t>赵芮莹</t>
  </si>
  <si>
    <t>高文棋</t>
  </si>
  <si>
    <t>贝森北路店</t>
  </si>
  <si>
    <t>李玉先</t>
  </si>
  <si>
    <t>蒋奇成</t>
  </si>
  <si>
    <t>李秋龙</t>
  </si>
  <si>
    <t>试用期</t>
  </si>
  <si>
    <t>黄敏</t>
  </si>
  <si>
    <t>西林一街</t>
  </si>
  <si>
    <t>姜萍</t>
  </si>
  <si>
    <t>冯静</t>
  </si>
  <si>
    <t>曾抗历</t>
  </si>
  <si>
    <t>李可</t>
  </si>
  <si>
    <t>汇融名城店</t>
  </si>
  <si>
    <t>舒海燕</t>
  </si>
  <si>
    <t>曾艳</t>
  </si>
  <si>
    <t>李思琦</t>
  </si>
  <si>
    <t>张鑫怡</t>
  </si>
  <si>
    <t>杨琼</t>
  </si>
  <si>
    <t>金沙店</t>
  </si>
  <si>
    <t>程欢欢</t>
  </si>
  <si>
    <t>胡欢</t>
  </si>
  <si>
    <t>城郊一片</t>
  </si>
  <si>
    <t>李莎</t>
  </si>
  <si>
    <t>大邑安仁店</t>
  </si>
  <si>
    <t>张群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</si>
  <si>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</si>
  <si>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</si>
  <si>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</si>
  <si>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</si>
  <si>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</si>
  <si>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</si>
  <si>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</si>
  <si>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</si>
  <si>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</si>
  <si>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</si>
  <si>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</si>
  <si>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</si>
  <si>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</si>
  <si>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</si>
  <si>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</si>
  <si>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</si>
  <si>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</si>
  <si>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</si>
  <si>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</si>
  <si>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</si>
  <si>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</si>
  <si>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</si>
  <si>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</si>
  <si>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</si>
  <si>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</si>
  <si>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</si>
  <si>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</si>
  <si>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</si>
  <si>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</si>
  <si>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</si>
  <si>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</si>
  <si>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</si>
  <si>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</si>
  <si>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</si>
  <si>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</si>
  <si>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</si>
  <si>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</si>
  <si>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</si>
  <si>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</si>
  <si>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</si>
  <si>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</si>
  <si>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</si>
  <si>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</si>
  <si>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</si>
  <si>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</si>
  <si>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</si>
  <si>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</si>
  <si>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</si>
  <si>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</si>
  <si>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</si>
  <si>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</si>
  <si>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</si>
  <si>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</si>
  <si>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</si>
  <si>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</si>
  <si>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</si>
  <si>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</si>
  <si>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</si>
  <si>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</si>
  <si>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</si>
  <si>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</si>
  <si>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</si>
  <si>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</si>
  <si>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</si>
  <si>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</si>
  <si>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</si>
  <si>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</si>
  <si>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</si>
  <si>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</si>
  <si>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</si>
  <si>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</si>
  <si>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</si>
  <si>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</si>
  <si>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</si>
  <si>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</si>
  <si>
    <t>城中片区</t>
  </si>
  <si>
    <t>罗玮</t>
  </si>
  <si>
    <t>北东街店</t>
  </si>
  <si>
    <t>向海英</t>
  </si>
  <si>
    <t>鲁雪</t>
  </si>
  <si>
    <t>卫荟垟</t>
  </si>
  <si>
    <t>李漫</t>
  </si>
  <si>
    <t>唐思瑶</t>
  </si>
  <si>
    <t>黄娟</t>
  </si>
  <si>
    <t>金丝街店</t>
  </si>
  <si>
    <t>刘樽</t>
  </si>
  <si>
    <t>正式员工</t>
  </si>
  <si>
    <t>任嘉欣</t>
  </si>
  <si>
    <t>王皓</t>
  </si>
  <si>
    <t>周燕</t>
  </si>
  <si>
    <t>华油店</t>
  </si>
  <si>
    <t>谢玉涛</t>
  </si>
  <si>
    <t>朱晓芹</t>
  </si>
  <si>
    <t>冯洁</t>
  </si>
  <si>
    <t>实习期</t>
  </si>
  <si>
    <t>蔡旌晶</t>
  </si>
  <si>
    <t>静明路店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</si>
  <si>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</si>
  <si>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</si>
  <si>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</si>
  <si>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</si>
  <si>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</si>
  <si>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</si>
  <si>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</si>
  <si>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</si>
  <si>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</si>
  <si>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</si>
  <si>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</si>
  <si>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</si>
  <si>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</si>
  <si>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</si>
  <si>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</si>
  <si>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</si>
  <si>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</si>
  <si>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</si>
  <si>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陈志勇</t>
  </si>
  <si>
    <t>罗传浩</t>
  </si>
  <si>
    <t>叶素英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</si>
  <si>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</si>
  <si>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</si>
  <si>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</si>
  <si>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</si>
  <si>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</si>
  <si>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</si>
  <si>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</si>
  <si>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</si>
  <si>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</si>
  <si>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</si>
  <si>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</si>
  <si>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</si>
  <si>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</si>
  <si>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</si>
  <si>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</si>
  <si>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</si>
  <si>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</si>
  <si>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</si>
  <si>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</si>
  <si>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</si>
  <si>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</si>
  <si>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</si>
  <si>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</si>
  <si>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</si>
  <si>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</si>
  <si>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</si>
  <si>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</si>
  <si>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</si>
  <si>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</si>
  <si>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</si>
  <si>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</si>
  <si>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</si>
  <si>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</si>
  <si>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</si>
  <si>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</si>
  <si>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</si>
  <si>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</si>
  <si>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</si>
  <si>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</si>
  <si>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</si>
  <si>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</si>
  <si>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</si>
  <si>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</si>
  <si>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</si>
  <si>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</si>
  <si>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</si>
  <si>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</si>
  <si>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</si>
  <si>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</si>
  <si>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</si>
  <si>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</si>
  <si>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</si>
  <si>
    <t>段文秀</t>
  </si>
  <si>
    <t>红星店</t>
  </si>
  <si>
    <t>易永红</t>
  </si>
  <si>
    <t>邓黎</t>
  </si>
  <si>
    <t>冯晓雨</t>
  </si>
  <si>
    <t>吴丹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</si>
  <si>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</si>
  <si>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</si>
  <si>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</si>
  <si>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</si>
  <si>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</si>
  <si>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</si>
  <si>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</si>
  <si>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</si>
  <si>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</si>
  <si>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</si>
  <si>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</si>
  <si>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城郊二片</t>
  </si>
  <si>
    <t>窦潘</t>
  </si>
  <si>
    <t>怀远店</t>
  </si>
  <si>
    <t>韩艳梅</t>
  </si>
  <si>
    <t>曹琼</t>
  </si>
  <si>
    <t>费诗尧</t>
  </si>
  <si>
    <t>王馨</t>
  </si>
  <si>
    <t>江安路店</t>
  </si>
  <si>
    <t>毛露瑶</t>
  </si>
  <si>
    <t>文清芳</t>
  </si>
  <si>
    <t>毛春英</t>
  </si>
  <si>
    <t>何倩倩</t>
  </si>
  <si>
    <t>三江店</t>
  </si>
  <si>
    <t>骆素花</t>
  </si>
  <si>
    <t>夏彩红</t>
  </si>
  <si>
    <t>温江店</t>
  </si>
  <si>
    <t>罗璇</t>
  </si>
  <si>
    <t>李思琪</t>
  </si>
  <si>
    <t>吴霞</t>
  </si>
  <si>
    <t>朱玉梅</t>
  </si>
  <si>
    <t>尚贤坊</t>
  </si>
  <si>
    <t>郑娇</t>
  </si>
  <si>
    <t>刘敏</t>
  </si>
  <si>
    <t>邓洋</t>
  </si>
  <si>
    <t>乐良清</t>
  </si>
  <si>
    <t>翔凤店</t>
  </si>
  <si>
    <t>柳力靖</t>
  </si>
  <si>
    <t>马萍</t>
  </si>
  <si>
    <t>杨文英</t>
  </si>
  <si>
    <t>蒲阳路店</t>
  </si>
  <si>
    <t>韩启敏</t>
  </si>
  <si>
    <t>杨洁</t>
  </si>
  <si>
    <t>何丽萍</t>
  </si>
  <si>
    <t>聚源店</t>
  </si>
  <si>
    <t>蒲旭荣</t>
  </si>
  <si>
    <t>钱亚辉</t>
  </si>
  <si>
    <t>奎光路店</t>
  </si>
  <si>
    <t>陈蓉</t>
  </si>
  <si>
    <t>健康顾问</t>
  </si>
  <si>
    <t>贾益娟</t>
  </si>
  <si>
    <t>刘忆</t>
  </si>
  <si>
    <t>实习健康顾问</t>
  </si>
  <si>
    <t>聂丽</t>
  </si>
  <si>
    <t>都江堰店</t>
  </si>
  <si>
    <t>梁海燕</t>
  </si>
  <si>
    <t>刘娟</t>
  </si>
  <si>
    <t>袁晓捷</t>
  </si>
  <si>
    <t>促销员</t>
  </si>
  <si>
    <t>刘丹</t>
  </si>
  <si>
    <t>崇州中心店</t>
  </si>
  <si>
    <t>刘莎</t>
  </si>
  <si>
    <t>林霞</t>
  </si>
  <si>
    <t>李茜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</si>
  <si>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</si>
  <si>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</si>
  <si>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</si>
  <si>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</si>
  <si>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</si>
  <si>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</si>
  <si>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</si>
  <si>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</si>
  <si>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陈凤珍</t>
  </si>
  <si>
    <t>金带街</t>
  </si>
  <si>
    <t>彭勤</t>
  </si>
  <si>
    <t>王依纯</t>
  </si>
  <si>
    <t>李小凤</t>
  </si>
  <si>
    <t>鱼凫店</t>
  </si>
  <si>
    <t>王慧</t>
  </si>
  <si>
    <t>谭娟</t>
  </si>
  <si>
    <t>东南片</t>
  </si>
  <si>
    <t>张平英</t>
  </si>
  <si>
    <t>大源北街</t>
  </si>
  <si>
    <t>李蕊如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</si>
  <si>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</si>
  <si>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</si>
  <si>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</si>
  <si>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</si>
  <si>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</si>
  <si>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</si>
  <si>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</si>
  <si>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</si>
  <si>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</si>
  <si>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</si>
  <si>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</si>
  <si>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</si>
  <si>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伍梦丽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</si>
  <si>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</si>
  <si>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</si>
  <si>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</si>
  <si>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</si>
  <si>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</si>
  <si>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</si>
  <si>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</si>
  <si>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</si>
  <si>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</si>
  <si>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</si>
  <si>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</si>
  <si>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</si>
  <si>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</si>
  <si>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</si>
  <si>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</si>
  <si>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</si>
  <si>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</si>
  <si>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</si>
  <si>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黄霞</t>
  </si>
  <si>
    <t>于春莲</t>
  </si>
  <si>
    <t>锦城大道店</t>
  </si>
  <si>
    <t>杨秀娟</t>
  </si>
  <si>
    <t>林玲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</si>
  <si>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</si>
  <si>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</si>
  <si>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</si>
  <si>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</si>
  <si>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</si>
  <si>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</si>
  <si>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</si>
  <si>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</si>
  <si>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林月强</t>
  </si>
  <si>
    <t>袁媛</t>
  </si>
  <si>
    <t>三强西路店</t>
  </si>
  <si>
    <t>李银萍</t>
  </si>
  <si>
    <t>李红莉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</si>
  <si>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</si>
  <si>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</si>
  <si>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</si>
  <si>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</si>
  <si>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</si>
  <si>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</si>
  <si>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</si>
  <si>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</si>
  <si>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</si>
  <si>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</si>
  <si>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</si>
  <si>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</si>
  <si>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</si>
  <si>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</si>
  <si>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</si>
  <si>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</si>
  <si>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</si>
  <si>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</si>
  <si>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</si>
  <si>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</si>
  <si>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</si>
  <si>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</si>
  <si>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</si>
  <si>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</si>
  <si>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</si>
  <si>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</si>
  <si>
    <t>邓玉英</t>
  </si>
  <si>
    <t>万宇路店</t>
  </si>
  <si>
    <t>杨静思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</si>
  <si>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</si>
  <si>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</si>
  <si>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</si>
  <si>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</si>
  <si>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</si>
  <si>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</si>
  <si>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</si>
  <si>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</si>
  <si>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</si>
  <si>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</si>
  <si>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</si>
  <si>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</si>
  <si>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定坤丹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</si>
  <si>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</si>
  <si>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</si>
  <si>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</si>
  <si>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</si>
  <si>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</si>
  <si>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</si>
  <si>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</si>
  <si>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</si>
  <si>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</si>
  <si>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</si>
  <si>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</si>
  <si>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</si>
  <si>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</si>
  <si>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</si>
  <si>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</si>
  <si>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</si>
  <si>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</si>
  <si>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</si>
  <si>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</si>
  <si>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</si>
  <si>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</si>
  <si>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</si>
  <si>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</si>
  <si>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</si>
  <si>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</si>
  <si>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总经理：</t>
  </si>
  <si>
    <t>营运部</t>
  </si>
  <si>
    <t>制表人：刘美玲</t>
  </si>
  <si>
    <t>重点品种7月门店任务指标</t>
  </si>
  <si>
    <t>门店ID</t>
  </si>
  <si>
    <t>门店名称</t>
  </si>
  <si>
    <t>片区分类</t>
  </si>
  <si>
    <t>人数</t>
  </si>
  <si>
    <t>销售额
分类</t>
  </si>
  <si>
    <t>定坤丹上月销量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</si>
  <si>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</si>
  <si>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</si>
  <si>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</si>
  <si>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旗舰片</t>
  </si>
  <si>
    <t>T</t>
  </si>
  <si>
    <t>浆洗街药店</t>
  </si>
  <si>
    <t>A1</t>
  </si>
  <si>
    <t>光华药店</t>
  </si>
  <si>
    <t>西北片区</t>
  </si>
  <si>
    <t>邛崃中心药店</t>
  </si>
  <si>
    <t>城郊一片区</t>
  </si>
  <si>
    <t>成华区华泰路药店</t>
  </si>
  <si>
    <t>成华区二环路北四段药店（汇融名城）</t>
  </si>
  <si>
    <t>A2</t>
  </si>
  <si>
    <t>高新区民丰大道西段药店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</si>
  <si>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</si>
  <si>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</si>
  <si>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</si>
  <si>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</si>
  <si>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</si>
  <si>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</si>
  <si>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</si>
  <si>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</si>
  <si>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</si>
  <si>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</si>
  <si>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</si>
  <si>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</si>
  <si>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</si>
  <si>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</si>
  <si>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</si>
  <si>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</si>
  <si>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</si>
  <si>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</si>
  <si>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</si>
  <si>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</si>
  <si>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</si>
  <si>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</si>
  <si>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</si>
  <si>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</si>
  <si>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</si>
  <si>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</si>
  <si>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</si>
  <si>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</si>
  <si>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</si>
  <si>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</si>
  <si>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</si>
  <si>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</si>
  <si>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</si>
  <si>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</si>
  <si>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</si>
  <si>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</si>
  <si>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</si>
  <si>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</si>
  <si>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</si>
  <si>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</si>
  <si>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</si>
  <si>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</si>
  <si>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</si>
  <si>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</si>
  <si>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</si>
  <si>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</si>
  <si>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C2</t>
  </si>
  <si>
    <t>高新区中和街道柳荫街药店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</si>
  <si>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</si>
  <si>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</si>
  <si>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</si>
  <si>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</si>
  <si>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</si>
  <si>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</si>
  <si>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</si>
  <si>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</si>
  <si>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</si>
  <si>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</si>
  <si>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</si>
  <si>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</si>
  <si>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</si>
  <si>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</si>
  <si>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</si>
  <si>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</si>
  <si>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</si>
  <si>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</si>
  <si>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</si>
  <si>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</si>
  <si>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</si>
  <si>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</si>
  <si>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</si>
  <si>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</si>
  <si>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</si>
  <si>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</si>
  <si>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</si>
  <si>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都江堰聚源镇药店</t>
  </si>
  <si>
    <t>佳灵路</t>
  </si>
  <si>
    <t xml:space="preserve">翠荫路 </t>
  </si>
  <si>
    <t>武阳西路</t>
  </si>
  <si>
    <t>贝森路店</t>
  </si>
  <si>
    <t>西林一街店</t>
  </si>
  <si>
    <t>金马河店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</si>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</sst>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Arial"/>
      <charset val="0"/>
    </font>
    <font>
      <sz val="11"/>
      <color rgb="FFFF0000"/>
      <name val="Arial"/>
      <charset val="0"/>
    </font>
  </fonts>
  <fills count="39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1" fillId="23" borderId="10" applyNumberFormat="0" applyAlignment="0" applyProtection="0">
      <alignment vertical="center"/>
    </xf>
    <xf numFmtId="0" fontId="42" fillId="23" borderId="5" applyNumberFormat="0" applyAlignment="0" applyProtection="0">
      <alignment vertical="center"/>
    </xf>
    <xf numFmtId="0" fontId="43" fillId="26" borderId="11" applyNumberForma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0" fillId="3" borderId="1" xfId="0" applyFont="1" applyFill="1" applyBorder="1" applyAlignment="1">
      <alignment horizontal="center" wrapText="1"/>
    </xf>
    <xf numFmtId="9" fontId="0" fillId="0" borderId="1" xfId="1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11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center" vertical="center"/>
    </xf>
    <xf numFmtId="0" fontId="24" fillId="7" borderId="1" xfId="49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left" vertical="center"/>
    </xf>
    <xf numFmtId="0" fontId="13" fillId="7" borderId="1" xfId="49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/>
    </xf>
    <xf numFmtId="0" fontId="13" fillId="7" borderId="1" xfId="49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3450;&#22372;&#20025;&#65288;9.1-9.30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33450;&#3193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1">
          <cell r="G1" t="str">
            <v>门店ID</v>
          </cell>
          <cell r="H1" t="str">
            <v>汇总</v>
          </cell>
        </row>
        <row r="2">
          <cell r="G2">
            <v>54</v>
          </cell>
          <cell r="H2">
            <v>13</v>
          </cell>
        </row>
        <row r="3">
          <cell r="G3">
            <v>56</v>
          </cell>
          <cell r="H3">
            <v>7</v>
          </cell>
        </row>
        <row r="4">
          <cell r="G4">
            <v>307</v>
          </cell>
          <cell r="H4">
            <v>29</v>
          </cell>
        </row>
        <row r="5">
          <cell r="G5">
            <v>308</v>
          </cell>
          <cell r="H5">
            <v>8</v>
          </cell>
        </row>
        <row r="6">
          <cell r="G6">
            <v>329</v>
          </cell>
          <cell r="H6">
            <v>26</v>
          </cell>
        </row>
        <row r="7">
          <cell r="G7">
            <v>337</v>
          </cell>
          <cell r="H7">
            <v>7</v>
          </cell>
        </row>
        <row r="8">
          <cell r="G8">
            <v>339</v>
          </cell>
          <cell r="H8">
            <v>6</v>
          </cell>
        </row>
        <row r="9">
          <cell r="G9">
            <v>341</v>
          </cell>
          <cell r="H9">
            <v>9</v>
          </cell>
        </row>
        <row r="10">
          <cell r="G10">
            <v>343</v>
          </cell>
          <cell r="H10">
            <v>0</v>
          </cell>
        </row>
        <row r="11">
          <cell r="G11">
            <v>347</v>
          </cell>
          <cell r="H11">
            <v>6</v>
          </cell>
        </row>
        <row r="12">
          <cell r="G12">
            <v>349</v>
          </cell>
          <cell r="H12">
            <v>1</v>
          </cell>
        </row>
        <row r="13">
          <cell r="G13">
            <v>351</v>
          </cell>
          <cell r="H13">
            <v>4</v>
          </cell>
        </row>
        <row r="14">
          <cell r="G14">
            <v>355</v>
          </cell>
          <cell r="H14">
            <v>11</v>
          </cell>
        </row>
        <row r="15">
          <cell r="G15">
            <v>359</v>
          </cell>
          <cell r="H15">
            <v>5</v>
          </cell>
        </row>
        <row r="16">
          <cell r="G16">
            <v>365</v>
          </cell>
          <cell r="H16">
            <v>-3</v>
          </cell>
        </row>
        <row r="17">
          <cell r="G17">
            <v>367</v>
          </cell>
          <cell r="H17">
            <v>1</v>
          </cell>
        </row>
        <row r="18">
          <cell r="G18">
            <v>377</v>
          </cell>
          <cell r="H18">
            <v>18</v>
          </cell>
        </row>
        <row r="19">
          <cell r="G19">
            <v>379</v>
          </cell>
          <cell r="H19">
            <v>6</v>
          </cell>
        </row>
        <row r="20">
          <cell r="G20">
            <v>385</v>
          </cell>
          <cell r="H20">
            <v>1</v>
          </cell>
        </row>
        <row r="21">
          <cell r="G21">
            <v>387</v>
          </cell>
          <cell r="H21">
            <v>15</v>
          </cell>
        </row>
        <row r="22">
          <cell r="G22">
            <v>391</v>
          </cell>
          <cell r="H22">
            <v>5</v>
          </cell>
        </row>
        <row r="23">
          <cell r="G23">
            <v>399</v>
          </cell>
          <cell r="H23">
            <v>12</v>
          </cell>
        </row>
        <row r="24">
          <cell r="G24">
            <v>511</v>
          </cell>
          <cell r="H24">
            <v>6</v>
          </cell>
        </row>
        <row r="25">
          <cell r="G25">
            <v>513</v>
          </cell>
          <cell r="H25">
            <v>14</v>
          </cell>
        </row>
        <row r="26">
          <cell r="G26">
            <v>515</v>
          </cell>
          <cell r="H26">
            <v>9</v>
          </cell>
        </row>
        <row r="27">
          <cell r="G27">
            <v>517</v>
          </cell>
          <cell r="H27">
            <v>11</v>
          </cell>
        </row>
        <row r="28">
          <cell r="G28">
            <v>539</v>
          </cell>
          <cell r="H28">
            <v>3</v>
          </cell>
        </row>
        <row r="29">
          <cell r="G29">
            <v>545</v>
          </cell>
          <cell r="H29">
            <v>9</v>
          </cell>
        </row>
        <row r="30">
          <cell r="G30">
            <v>546</v>
          </cell>
          <cell r="H30">
            <v>6</v>
          </cell>
        </row>
        <row r="31">
          <cell r="G31">
            <v>571</v>
          </cell>
          <cell r="H31">
            <v>34</v>
          </cell>
        </row>
        <row r="32">
          <cell r="G32">
            <v>572</v>
          </cell>
          <cell r="H32">
            <v>12</v>
          </cell>
        </row>
        <row r="33">
          <cell r="G33">
            <v>573</v>
          </cell>
          <cell r="H33">
            <v>3</v>
          </cell>
        </row>
        <row r="34">
          <cell r="G34">
            <v>578</v>
          </cell>
          <cell r="H34">
            <v>8</v>
          </cell>
        </row>
        <row r="35">
          <cell r="G35">
            <v>582</v>
          </cell>
          <cell r="H35">
            <v>12</v>
          </cell>
        </row>
        <row r="36">
          <cell r="G36">
            <v>585</v>
          </cell>
          <cell r="H36">
            <v>18</v>
          </cell>
        </row>
        <row r="37">
          <cell r="G37">
            <v>587</v>
          </cell>
          <cell r="H37">
            <v>8</v>
          </cell>
        </row>
        <row r="38">
          <cell r="G38">
            <v>591</v>
          </cell>
          <cell r="H38">
            <v>4</v>
          </cell>
        </row>
        <row r="39">
          <cell r="G39">
            <v>598</v>
          </cell>
          <cell r="H39">
            <v>3</v>
          </cell>
        </row>
        <row r="40">
          <cell r="G40">
            <v>704</v>
          </cell>
          <cell r="H40">
            <v>4</v>
          </cell>
        </row>
        <row r="41">
          <cell r="G41">
            <v>707</v>
          </cell>
          <cell r="H41">
            <v>3</v>
          </cell>
        </row>
        <row r="42">
          <cell r="G42">
            <v>709</v>
          </cell>
          <cell r="H42">
            <v>18</v>
          </cell>
        </row>
        <row r="43">
          <cell r="G43">
            <v>712</v>
          </cell>
          <cell r="H43">
            <v>11</v>
          </cell>
        </row>
        <row r="44">
          <cell r="G44">
            <v>717</v>
          </cell>
          <cell r="H44">
            <v>1</v>
          </cell>
        </row>
        <row r="45">
          <cell r="G45">
            <v>720</v>
          </cell>
          <cell r="H45">
            <v>4</v>
          </cell>
        </row>
        <row r="46">
          <cell r="G46">
            <v>721</v>
          </cell>
          <cell r="H46">
            <v>1</v>
          </cell>
        </row>
        <row r="47">
          <cell r="G47">
            <v>724</v>
          </cell>
          <cell r="H47">
            <v>4</v>
          </cell>
        </row>
        <row r="48">
          <cell r="G48">
            <v>726</v>
          </cell>
          <cell r="H48">
            <v>5</v>
          </cell>
        </row>
        <row r="49">
          <cell r="G49">
            <v>727</v>
          </cell>
          <cell r="H49">
            <v>6</v>
          </cell>
        </row>
        <row r="50">
          <cell r="G50">
            <v>730</v>
          </cell>
          <cell r="H50">
            <v>4</v>
          </cell>
        </row>
        <row r="51">
          <cell r="G51">
            <v>737</v>
          </cell>
          <cell r="H51">
            <v>5</v>
          </cell>
        </row>
        <row r="52">
          <cell r="G52">
            <v>738</v>
          </cell>
          <cell r="H52">
            <v>1</v>
          </cell>
        </row>
        <row r="53">
          <cell r="G53">
            <v>740</v>
          </cell>
          <cell r="H53">
            <v>10</v>
          </cell>
        </row>
        <row r="54">
          <cell r="G54">
            <v>742</v>
          </cell>
          <cell r="H54">
            <v>1</v>
          </cell>
        </row>
        <row r="55">
          <cell r="G55">
            <v>744</v>
          </cell>
          <cell r="H55">
            <v>5</v>
          </cell>
        </row>
        <row r="56">
          <cell r="G56">
            <v>747</v>
          </cell>
          <cell r="H56">
            <v>4</v>
          </cell>
        </row>
        <row r="57">
          <cell r="G57">
            <v>748</v>
          </cell>
          <cell r="H57">
            <v>3</v>
          </cell>
        </row>
        <row r="58">
          <cell r="G58">
            <v>750</v>
          </cell>
          <cell r="H58">
            <v>29</v>
          </cell>
        </row>
        <row r="59">
          <cell r="G59">
            <v>752</v>
          </cell>
          <cell r="H59">
            <v>6</v>
          </cell>
        </row>
        <row r="60">
          <cell r="G60">
            <v>754</v>
          </cell>
          <cell r="H60">
            <v>2</v>
          </cell>
        </row>
        <row r="61">
          <cell r="G61">
            <v>102565</v>
          </cell>
          <cell r="H61">
            <v>5</v>
          </cell>
        </row>
        <row r="62">
          <cell r="G62">
            <v>102934</v>
          </cell>
          <cell r="H62">
            <v>6</v>
          </cell>
        </row>
        <row r="63">
          <cell r="G63">
            <v>102935</v>
          </cell>
          <cell r="H63">
            <v>7</v>
          </cell>
        </row>
        <row r="64">
          <cell r="G64">
            <v>103198</v>
          </cell>
          <cell r="H64">
            <v>17</v>
          </cell>
        </row>
        <row r="65">
          <cell r="G65">
            <v>103639</v>
          </cell>
          <cell r="H65">
            <v>13</v>
          </cell>
        </row>
        <row r="66">
          <cell r="H66">
            <v>522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营业员id</v>
          </cell>
          <cell r="F1" t="str">
            <v>汇总</v>
          </cell>
        </row>
        <row r="2">
          <cell r="E2">
            <v>4022</v>
          </cell>
          <cell r="F2">
            <v>3</v>
          </cell>
        </row>
        <row r="3">
          <cell r="E3">
            <v>4024</v>
          </cell>
          <cell r="F3">
            <v>10</v>
          </cell>
        </row>
        <row r="4">
          <cell r="E4">
            <v>4028</v>
          </cell>
          <cell r="F4">
            <v>2</v>
          </cell>
        </row>
        <row r="5">
          <cell r="E5">
            <v>4033</v>
          </cell>
          <cell r="F5">
            <v>5</v>
          </cell>
        </row>
        <row r="6">
          <cell r="E6">
            <v>4044</v>
          </cell>
          <cell r="F6">
            <v>2</v>
          </cell>
        </row>
        <row r="7">
          <cell r="E7">
            <v>4061</v>
          </cell>
          <cell r="F7">
            <v>3</v>
          </cell>
        </row>
        <row r="8">
          <cell r="E8">
            <v>4081</v>
          </cell>
          <cell r="F8">
            <v>2</v>
          </cell>
        </row>
        <row r="9">
          <cell r="E9">
            <v>4086</v>
          </cell>
          <cell r="F9">
            <v>2</v>
          </cell>
        </row>
        <row r="10">
          <cell r="E10">
            <v>4093</v>
          </cell>
          <cell r="F10">
            <v>2</v>
          </cell>
        </row>
        <row r="11">
          <cell r="E11">
            <v>4117</v>
          </cell>
          <cell r="F11">
            <v>3</v>
          </cell>
        </row>
        <row r="12">
          <cell r="E12">
            <v>4133</v>
          </cell>
          <cell r="F12">
            <v>4</v>
          </cell>
        </row>
        <row r="13">
          <cell r="E13">
            <v>4143</v>
          </cell>
          <cell r="F13">
            <v>3</v>
          </cell>
        </row>
        <row r="14">
          <cell r="E14">
            <v>4187</v>
          </cell>
          <cell r="F14">
            <v>3</v>
          </cell>
        </row>
        <row r="15">
          <cell r="E15">
            <v>4190</v>
          </cell>
          <cell r="F15">
            <v>4</v>
          </cell>
        </row>
        <row r="16">
          <cell r="E16">
            <v>4196</v>
          </cell>
          <cell r="F16">
            <v>1</v>
          </cell>
        </row>
        <row r="17">
          <cell r="E17">
            <v>4246</v>
          </cell>
          <cell r="F17">
            <v>1</v>
          </cell>
        </row>
        <row r="18">
          <cell r="E18">
            <v>4264</v>
          </cell>
          <cell r="F18">
            <v>3</v>
          </cell>
        </row>
        <row r="19">
          <cell r="E19">
            <v>4301</v>
          </cell>
          <cell r="F19">
            <v>2</v>
          </cell>
        </row>
        <row r="20">
          <cell r="E20">
            <v>4302</v>
          </cell>
          <cell r="F20">
            <v>6</v>
          </cell>
        </row>
        <row r="21">
          <cell r="E21">
            <v>4310</v>
          </cell>
          <cell r="F21">
            <v>1</v>
          </cell>
        </row>
        <row r="22">
          <cell r="E22">
            <v>4311</v>
          </cell>
          <cell r="F22">
            <v>2</v>
          </cell>
        </row>
        <row r="23">
          <cell r="E23">
            <v>4330</v>
          </cell>
          <cell r="F23">
            <v>5</v>
          </cell>
        </row>
        <row r="24">
          <cell r="E24">
            <v>4444</v>
          </cell>
          <cell r="F24">
            <v>2</v>
          </cell>
        </row>
        <row r="25">
          <cell r="E25">
            <v>4540</v>
          </cell>
          <cell r="F25">
            <v>2</v>
          </cell>
        </row>
        <row r="26">
          <cell r="E26">
            <v>4549</v>
          </cell>
          <cell r="F26">
            <v>2.7</v>
          </cell>
        </row>
        <row r="27">
          <cell r="E27">
            <v>5344</v>
          </cell>
          <cell r="F27">
            <v>2</v>
          </cell>
        </row>
        <row r="28">
          <cell r="E28">
            <v>5406</v>
          </cell>
          <cell r="F28">
            <v>4</v>
          </cell>
        </row>
        <row r="29">
          <cell r="E29">
            <v>5407</v>
          </cell>
          <cell r="F29">
            <v>23</v>
          </cell>
        </row>
        <row r="30">
          <cell r="E30">
            <v>5408</v>
          </cell>
          <cell r="F30">
            <v>3</v>
          </cell>
        </row>
        <row r="31">
          <cell r="E31">
            <v>5457</v>
          </cell>
          <cell r="F31">
            <v>17</v>
          </cell>
        </row>
        <row r="32">
          <cell r="E32">
            <v>5471</v>
          </cell>
          <cell r="F32">
            <v>14</v>
          </cell>
        </row>
        <row r="33">
          <cell r="E33">
            <v>5501</v>
          </cell>
          <cell r="F33">
            <v>2</v>
          </cell>
        </row>
        <row r="34">
          <cell r="E34">
            <v>5519</v>
          </cell>
          <cell r="F34">
            <v>2</v>
          </cell>
        </row>
        <row r="35">
          <cell r="E35">
            <v>5641</v>
          </cell>
          <cell r="F35">
            <v>3</v>
          </cell>
        </row>
        <row r="36">
          <cell r="E36">
            <v>5698</v>
          </cell>
          <cell r="F36">
            <v>5</v>
          </cell>
        </row>
        <row r="37">
          <cell r="E37">
            <v>5701</v>
          </cell>
          <cell r="F37">
            <v>3</v>
          </cell>
        </row>
        <row r="38">
          <cell r="E38">
            <v>5764</v>
          </cell>
          <cell r="F38">
            <v>3</v>
          </cell>
        </row>
        <row r="39">
          <cell r="E39">
            <v>5844</v>
          </cell>
          <cell r="F39">
            <v>2</v>
          </cell>
        </row>
        <row r="40">
          <cell r="E40">
            <v>5875</v>
          </cell>
          <cell r="F40">
            <v>8</v>
          </cell>
        </row>
        <row r="41">
          <cell r="E41">
            <v>5880</v>
          </cell>
          <cell r="F41">
            <v>9</v>
          </cell>
        </row>
        <row r="42">
          <cell r="E42">
            <v>5954</v>
          </cell>
          <cell r="F42">
            <v>7</v>
          </cell>
        </row>
        <row r="43">
          <cell r="E43">
            <v>6121</v>
          </cell>
          <cell r="F43">
            <v>1</v>
          </cell>
        </row>
        <row r="44">
          <cell r="E44">
            <v>6123</v>
          </cell>
          <cell r="F44">
            <v>1</v>
          </cell>
        </row>
        <row r="45">
          <cell r="E45">
            <v>6147</v>
          </cell>
          <cell r="F45">
            <v>1</v>
          </cell>
        </row>
        <row r="46">
          <cell r="E46">
            <v>6148</v>
          </cell>
          <cell r="F46">
            <v>1</v>
          </cell>
        </row>
        <row r="47">
          <cell r="E47">
            <v>6231</v>
          </cell>
          <cell r="F47">
            <v>2</v>
          </cell>
        </row>
        <row r="48">
          <cell r="E48">
            <v>6232</v>
          </cell>
          <cell r="F48">
            <v>2</v>
          </cell>
        </row>
        <row r="49">
          <cell r="E49">
            <v>6301</v>
          </cell>
          <cell r="F49">
            <v>1</v>
          </cell>
        </row>
        <row r="50">
          <cell r="E50">
            <v>6303</v>
          </cell>
          <cell r="F50">
            <v>4.5</v>
          </cell>
        </row>
        <row r="51">
          <cell r="E51">
            <v>6306</v>
          </cell>
          <cell r="F51">
            <v>1</v>
          </cell>
        </row>
        <row r="52">
          <cell r="E52">
            <v>6385</v>
          </cell>
          <cell r="F52">
            <v>2</v>
          </cell>
        </row>
        <row r="53">
          <cell r="E53">
            <v>6454</v>
          </cell>
          <cell r="F53">
            <v>13</v>
          </cell>
        </row>
        <row r="54">
          <cell r="E54">
            <v>6456</v>
          </cell>
          <cell r="F54">
            <v>2</v>
          </cell>
        </row>
        <row r="55">
          <cell r="E55">
            <v>6494</v>
          </cell>
          <cell r="F55">
            <v>5</v>
          </cell>
        </row>
        <row r="56">
          <cell r="E56">
            <v>6505</v>
          </cell>
          <cell r="F56">
            <v>2</v>
          </cell>
        </row>
        <row r="57">
          <cell r="E57">
            <v>6506</v>
          </cell>
          <cell r="F57">
            <v>2</v>
          </cell>
        </row>
        <row r="58">
          <cell r="E58">
            <v>6537</v>
          </cell>
          <cell r="F58">
            <v>4</v>
          </cell>
        </row>
        <row r="59">
          <cell r="E59">
            <v>6544</v>
          </cell>
          <cell r="F59">
            <v>4</v>
          </cell>
        </row>
        <row r="60">
          <cell r="E60">
            <v>6607</v>
          </cell>
          <cell r="F60">
            <v>3</v>
          </cell>
        </row>
        <row r="61">
          <cell r="E61">
            <v>6662</v>
          </cell>
          <cell r="F61">
            <v>2</v>
          </cell>
        </row>
        <row r="62">
          <cell r="E62">
            <v>6731</v>
          </cell>
          <cell r="F62">
            <v>7</v>
          </cell>
        </row>
        <row r="63">
          <cell r="E63">
            <v>6733</v>
          </cell>
          <cell r="F63">
            <v>3</v>
          </cell>
        </row>
        <row r="64">
          <cell r="E64">
            <v>6752</v>
          </cell>
          <cell r="F64">
            <v>2</v>
          </cell>
        </row>
        <row r="65">
          <cell r="E65">
            <v>6814</v>
          </cell>
          <cell r="F65">
            <v>1</v>
          </cell>
        </row>
        <row r="66">
          <cell r="E66">
            <v>6823</v>
          </cell>
          <cell r="F66">
            <v>3</v>
          </cell>
        </row>
        <row r="67">
          <cell r="E67">
            <v>6830</v>
          </cell>
          <cell r="F67">
            <v>2</v>
          </cell>
        </row>
        <row r="68">
          <cell r="E68">
            <v>6831</v>
          </cell>
          <cell r="F68">
            <v>2</v>
          </cell>
        </row>
        <row r="69">
          <cell r="E69">
            <v>6965</v>
          </cell>
          <cell r="F69">
            <v>3</v>
          </cell>
        </row>
        <row r="70">
          <cell r="E70">
            <v>7006</v>
          </cell>
          <cell r="F70">
            <v>4</v>
          </cell>
        </row>
        <row r="71">
          <cell r="E71">
            <v>7011</v>
          </cell>
          <cell r="F71">
            <v>2</v>
          </cell>
        </row>
        <row r="72">
          <cell r="E72">
            <v>7046</v>
          </cell>
          <cell r="F72">
            <v>4</v>
          </cell>
        </row>
        <row r="73">
          <cell r="E73">
            <v>7050</v>
          </cell>
          <cell r="F73">
            <v>7</v>
          </cell>
        </row>
        <row r="74">
          <cell r="E74">
            <v>7107</v>
          </cell>
          <cell r="F74">
            <v>8</v>
          </cell>
        </row>
        <row r="75">
          <cell r="E75">
            <v>7369</v>
          </cell>
          <cell r="F75">
            <v>2</v>
          </cell>
        </row>
        <row r="76">
          <cell r="E76">
            <v>7379</v>
          </cell>
          <cell r="F76">
            <v>5</v>
          </cell>
        </row>
        <row r="77">
          <cell r="E77">
            <v>7403</v>
          </cell>
          <cell r="F77">
            <v>1</v>
          </cell>
        </row>
        <row r="78">
          <cell r="E78">
            <v>7644</v>
          </cell>
          <cell r="F78">
            <v>3</v>
          </cell>
        </row>
        <row r="79">
          <cell r="E79">
            <v>7661</v>
          </cell>
          <cell r="F79">
            <v>5</v>
          </cell>
        </row>
        <row r="80">
          <cell r="E80">
            <v>7662</v>
          </cell>
          <cell r="F80">
            <v>2.2</v>
          </cell>
        </row>
        <row r="81">
          <cell r="E81">
            <v>7666</v>
          </cell>
          <cell r="F81">
            <v>3</v>
          </cell>
        </row>
        <row r="82">
          <cell r="E82">
            <v>7749</v>
          </cell>
          <cell r="F82">
            <v>5</v>
          </cell>
        </row>
        <row r="83">
          <cell r="E83">
            <v>7917</v>
          </cell>
          <cell r="F83">
            <v>4</v>
          </cell>
        </row>
        <row r="84">
          <cell r="E84">
            <v>7947</v>
          </cell>
          <cell r="F84">
            <v>6</v>
          </cell>
        </row>
        <row r="85">
          <cell r="E85">
            <v>7948</v>
          </cell>
          <cell r="F85">
            <v>3</v>
          </cell>
        </row>
        <row r="86">
          <cell r="E86">
            <v>8060</v>
          </cell>
          <cell r="F86">
            <v>4</v>
          </cell>
        </row>
        <row r="87">
          <cell r="E87">
            <v>8068</v>
          </cell>
          <cell r="F87">
            <v>3</v>
          </cell>
        </row>
        <row r="88">
          <cell r="E88">
            <v>8073</v>
          </cell>
          <cell r="F88">
            <v>2</v>
          </cell>
        </row>
        <row r="89">
          <cell r="E89">
            <v>8075</v>
          </cell>
          <cell r="F89">
            <v>1</v>
          </cell>
        </row>
        <row r="90">
          <cell r="E90">
            <v>8233</v>
          </cell>
          <cell r="F90">
            <v>4</v>
          </cell>
        </row>
        <row r="91">
          <cell r="E91">
            <v>8354</v>
          </cell>
          <cell r="F91">
            <v>2</v>
          </cell>
        </row>
        <row r="92">
          <cell r="E92">
            <v>8386</v>
          </cell>
          <cell r="F92">
            <v>3</v>
          </cell>
        </row>
        <row r="93">
          <cell r="E93">
            <v>8400</v>
          </cell>
          <cell r="F93">
            <v>3</v>
          </cell>
        </row>
        <row r="94">
          <cell r="E94">
            <v>8489</v>
          </cell>
          <cell r="F94">
            <v>1</v>
          </cell>
        </row>
        <row r="95">
          <cell r="E95">
            <v>8594</v>
          </cell>
          <cell r="F95">
            <v>2</v>
          </cell>
        </row>
        <row r="96">
          <cell r="E96">
            <v>8606</v>
          </cell>
          <cell r="F96">
            <v>3</v>
          </cell>
        </row>
        <row r="97">
          <cell r="E97">
            <v>8731</v>
          </cell>
          <cell r="F97">
            <v>2</v>
          </cell>
        </row>
        <row r="98">
          <cell r="E98">
            <v>8763</v>
          </cell>
          <cell r="F98">
            <v>4</v>
          </cell>
        </row>
        <row r="99">
          <cell r="E99">
            <v>8798</v>
          </cell>
          <cell r="F99">
            <v>2</v>
          </cell>
        </row>
        <row r="100">
          <cell r="E100">
            <v>8940</v>
          </cell>
          <cell r="F100">
            <v>2</v>
          </cell>
        </row>
        <row r="101">
          <cell r="E101">
            <v>8957</v>
          </cell>
          <cell r="F101">
            <v>6</v>
          </cell>
        </row>
        <row r="102">
          <cell r="E102">
            <v>8972</v>
          </cell>
          <cell r="F102">
            <v>5</v>
          </cell>
        </row>
        <row r="103">
          <cell r="E103">
            <v>9130</v>
          </cell>
          <cell r="F103">
            <v>1</v>
          </cell>
        </row>
        <row r="104">
          <cell r="E104">
            <v>9138</v>
          </cell>
          <cell r="F104">
            <v>2</v>
          </cell>
        </row>
        <row r="105">
          <cell r="E105">
            <v>9140</v>
          </cell>
          <cell r="F105">
            <v>6</v>
          </cell>
        </row>
        <row r="106">
          <cell r="E106">
            <v>9192</v>
          </cell>
          <cell r="F106">
            <v>3</v>
          </cell>
        </row>
        <row r="107">
          <cell r="E107">
            <v>9209</v>
          </cell>
          <cell r="F107">
            <v>3</v>
          </cell>
        </row>
        <row r="108">
          <cell r="E108">
            <v>9220</v>
          </cell>
          <cell r="F108">
            <v>4</v>
          </cell>
        </row>
        <row r="109">
          <cell r="E109">
            <v>9320</v>
          </cell>
          <cell r="F109">
            <v>8</v>
          </cell>
        </row>
        <row r="110">
          <cell r="E110">
            <v>9328</v>
          </cell>
          <cell r="F110">
            <v>1</v>
          </cell>
        </row>
        <row r="111">
          <cell r="E111">
            <v>9331</v>
          </cell>
          <cell r="F111">
            <v>4</v>
          </cell>
        </row>
        <row r="112">
          <cell r="E112">
            <v>9527</v>
          </cell>
          <cell r="F112">
            <v>1</v>
          </cell>
        </row>
        <row r="113">
          <cell r="E113">
            <v>9563</v>
          </cell>
          <cell r="F113">
            <v>7</v>
          </cell>
        </row>
        <row r="114">
          <cell r="E114">
            <v>9669</v>
          </cell>
          <cell r="F114">
            <v>7</v>
          </cell>
        </row>
        <row r="115">
          <cell r="E115">
            <v>9689</v>
          </cell>
          <cell r="F115">
            <v>1</v>
          </cell>
        </row>
        <row r="116">
          <cell r="E116">
            <v>9731</v>
          </cell>
          <cell r="F116">
            <v>2</v>
          </cell>
        </row>
        <row r="117">
          <cell r="E117">
            <v>9749</v>
          </cell>
          <cell r="F117">
            <v>2</v>
          </cell>
        </row>
        <row r="118">
          <cell r="E118">
            <v>9760</v>
          </cell>
          <cell r="F118">
            <v>2</v>
          </cell>
        </row>
        <row r="119">
          <cell r="E119">
            <v>9822</v>
          </cell>
          <cell r="F119">
            <v>4</v>
          </cell>
        </row>
        <row r="120">
          <cell r="E120">
            <v>9840</v>
          </cell>
          <cell r="F120">
            <v>1</v>
          </cell>
        </row>
        <row r="121">
          <cell r="E121">
            <v>9841</v>
          </cell>
          <cell r="F121">
            <v>3</v>
          </cell>
        </row>
        <row r="122">
          <cell r="E122">
            <v>9895</v>
          </cell>
          <cell r="F122">
            <v>5</v>
          </cell>
        </row>
        <row r="123">
          <cell r="E123">
            <v>9931</v>
          </cell>
          <cell r="F123">
            <v>5</v>
          </cell>
        </row>
        <row r="124">
          <cell r="E124">
            <v>9983</v>
          </cell>
          <cell r="F124">
            <v>1</v>
          </cell>
        </row>
        <row r="125">
          <cell r="E125">
            <v>9988</v>
          </cell>
          <cell r="F125">
            <v>3</v>
          </cell>
        </row>
        <row r="126">
          <cell r="E126">
            <v>10043</v>
          </cell>
          <cell r="F126">
            <v>1</v>
          </cell>
        </row>
        <row r="127">
          <cell r="E127">
            <v>10177</v>
          </cell>
          <cell r="F127">
            <v>1</v>
          </cell>
        </row>
        <row r="128">
          <cell r="E128">
            <v>10186</v>
          </cell>
          <cell r="F128">
            <v>2</v>
          </cell>
        </row>
        <row r="129">
          <cell r="E129">
            <v>10191</v>
          </cell>
          <cell r="F129">
            <v>2</v>
          </cell>
        </row>
        <row r="130">
          <cell r="E130">
            <v>10218</v>
          </cell>
          <cell r="F130">
            <v>3</v>
          </cell>
        </row>
        <row r="131">
          <cell r="E131">
            <v>10468</v>
          </cell>
          <cell r="F131">
            <v>1</v>
          </cell>
        </row>
        <row r="132">
          <cell r="E132">
            <v>10590</v>
          </cell>
          <cell r="F132">
            <v>0</v>
          </cell>
        </row>
        <row r="133">
          <cell r="E133">
            <v>10650</v>
          </cell>
          <cell r="F133">
            <v>6</v>
          </cell>
        </row>
        <row r="134">
          <cell r="E134">
            <v>10772</v>
          </cell>
          <cell r="F134">
            <v>2</v>
          </cell>
        </row>
        <row r="135">
          <cell r="E135">
            <v>10809</v>
          </cell>
          <cell r="F135">
            <v>2</v>
          </cell>
        </row>
        <row r="136">
          <cell r="E136">
            <v>10816</v>
          </cell>
          <cell r="F136">
            <v>3</v>
          </cell>
        </row>
        <row r="137">
          <cell r="E137">
            <v>10849</v>
          </cell>
          <cell r="F137">
            <v>11</v>
          </cell>
        </row>
        <row r="138">
          <cell r="E138">
            <v>10856</v>
          </cell>
          <cell r="F138">
            <v>5</v>
          </cell>
        </row>
        <row r="139">
          <cell r="E139">
            <v>10860</v>
          </cell>
          <cell r="F139">
            <v>2</v>
          </cell>
        </row>
        <row r="140">
          <cell r="E140">
            <v>10886</v>
          </cell>
          <cell r="F140">
            <v>1</v>
          </cell>
        </row>
        <row r="141">
          <cell r="E141">
            <v>10889</v>
          </cell>
          <cell r="F141">
            <v>4</v>
          </cell>
        </row>
        <row r="142">
          <cell r="E142">
            <v>10893</v>
          </cell>
          <cell r="F142">
            <v>1</v>
          </cell>
        </row>
        <row r="143">
          <cell r="E143">
            <v>10900</v>
          </cell>
          <cell r="F143">
            <v>2</v>
          </cell>
        </row>
        <row r="144">
          <cell r="E144">
            <v>10907</v>
          </cell>
          <cell r="F144">
            <v>2</v>
          </cell>
        </row>
        <row r="145">
          <cell r="E145">
            <v>10927</v>
          </cell>
          <cell r="F145">
            <v>3</v>
          </cell>
        </row>
        <row r="146">
          <cell r="E146">
            <v>10930</v>
          </cell>
          <cell r="F146">
            <v>1</v>
          </cell>
        </row>
        <row r="147">
          <cell r="E147">
            <v>10951</v>
          </cell>
          <cell r="F147">
            <v>4</v>
          </cell>
        </row>
        <row r="148">
          <cell r="E148">
            <v>10952</v>
          </cell>
          <cell r="F148">
            <v>5</v>
          </cell>
        </row>
        <row r="149">
          <cell r="E149">
            <v>10953</v>
          </cell>
          <cell r="F149">
            <v>2</v>
          </cell>
        </row>
        <row r="150">
          <cell r="E150">
            <v>10955</v>
          </cell>
          <cell r="F150">
            <v>2</v>
          </cell>
        </row>
        <row r="151">
          <cell r="E151">
            <v>10956</v>
          </cell>
          <cell r="F151">
            <v>2</v>
          </cell>
        </row>
        <row r="152">
          <cell r="E152">
            <v>10983</v>
          </cell>
          <cell r="F152">
            <v>4</v>
          </cell>
        </row>
        <row r="153">
          <cell r="E153">
            <v>10989</v>
          </cell>
          <cell r="F153">
            <v>4</v>
          </cell>
        </row>
        <row r="154">
          <cell r="E154">
            <v>11012</v>
          </cell>
          <cell r="F154">
            <v>4</v>
          </cell>
        </row>
        <row r="155">
          <cell r="E155">
            <v>11051</v>
          </cell>
          <cell r="F155">
            <v>4</v>
          </cell>
        </row>
        <row r="156">
          <cell r="E156">
            <v>11058</v>
          </cell>
          <cell r="F156">
            <v>2</v>
          </cell>
        </row>
        <row r="157">
          <cell r="E157">
            <v>11059</v>
          </cell>
          <cell r="F157">
            <v>3.3</v>
          </cell>
        </row>
        <row r="158">
          <cell r="E158">
            <v>11078</v>
          </cell>
          <cell r="F158">
            <v>1</v>
          </cell>
        </row>
        <row r="159">
          <cell r="E159">
            <v>11088</v>
          </cell>
          <cell r="F159">
            <v>4</v>
          </cell>
        </row>
        <row r="160">
          <cell r="E160">
            <v>11095</v>
          </cell>
          <cell r="F160">
            <v>2</v>
          </cell>
        </row>
        <row r="161">
          <cell r="E161">
            <v>11099</v>
          </cell>
          <cell r="F161">
            <v>3</v>
          </cell>
        </row>
        <row r="162">
          <cell r="E162">
            <v>11102</v>
          </cell>
          <cell r="F162">
            <v>3</v>
          </cell>
        </row>
        <row r="163">
          <cell r="E163">
            <v>11103</v>
          </cell>
          <cell r="F163">
            <v>5</v>
          </cell>
        </row>
        <row r="164">
          <cell r="E164">
            <v>11106</v>
          </cell>
          <cell r="F164">
            <v>11</v>
          </cell>
        </row>
        <row r="165">
          <cell r="E165">
            <v>11107</v>
          </cell>
          <cell r="F165">
            <v>4</v>
          </cell>
        </row>
        <row r="166">
          <cell r="E166">
            <v>11109</v>
          </cell>
          <cell r="F166">
            <v>5</v>
          </cell>
        </row>
        <row r="167">
          <cell r="E167">
            <v>11120</v>
          </cell>
          <cell r="F167">
            <v>2</v>
          </cell>
        </row>
        <row r="168">
          <cell r="E168">
            <v>11125</v>
          </cell>
          <cell r="F168">
            <v>2.8</v>
          </cell>
        </row>
        <row r="169">
          <cell r="E169">
            <v>11131</v>
          </cell>
          <cell r="F169">
            <v>1</v>
          </cell>
        </row>
        <row r="170">
          <cell r="E170">
            <v>11142</v>
          </cell>
          <cell r="F170">
            <v>2</v>
          </cell>
        </row>
        <row r="171">
          <cell r="E171">
            <v>11143</v>
          </cell>
          <cell r="F171">
            <v>2</v>
          </cell>
        </row>
        <row r="172">
          <cell r="E172">
            <v>11145</v>
          </cell>
          <cell r="F172">
            <v>3</v>
          </cell>
        </row>
        <row r="173">
          <cell r="E173">
            <v>11178</v>
          </cell>
          <cell r="F173">
            <v>1</v>
          </cell>
        </row>
        <row r="174">
          <cell r="E174">
            <v>11231</v>
          </cell>
          <cell r="F174">
            <v>2</v>
          </cell>
        </row>
        <row r="175">
          <cell r="E175">
            <v>11241</v>
          </cell>
          <cell r="F175">
            <v>2</v>
          </cell>
        </row>
        <row r="176">
          <cell r="E176">
            <v>11249</v>
          </cell>
          <cell r="F176">
            <v>1</v>
          </cell>
        </row>
        <row r="177">
          <cell r="E177">
            <v>11256</v>
          </cell>
          <cell r="F177">
            <v>3</v>
          </cell>
        </row>
        <row r="178">
          <cell r="E178">
            <v>11292</v>
          </cell>
          <cell r="F178">
            <v>1</v>
          </cell>
        </row>
        <row r="179">
          <cell r="E179">
            <v>11319</v>
          </cell>
          <cell r="F179">
            <v>4</v>
          </cell>
        </row>
        <row r="180">
          <cell r="E180">
            <v>11322</v>
          </cell>
          <cell r="F180">
            <v>1</v>
          </cell>
        </row>
        <row r="181">
          <cell r="E181">
            <v>11323</v>
          </cell>
          <cell r="F181">
            <v>5</v>
          </cell>
        </row>
        <row r="182">
          <cell r="E182">
            <v>11333</v>
          </cell>
          <cell r="F182">
            <v>5</v>
          </cell>
        </row>
        <row r="183">
          <cell r="E183">
            <v>11335</v>
          </cell>
          <cell r="F183">
            <v>3</v>
          </cell>
        </row>
        <row r="184">
          <cell r="E184">
            <v>11363</v>
          </cell>
          <cell r="F184">
            <v>2</v>
          </cell>
        </row>
        <row r="185">
          <cell r="E185">
            <v>11372</v>
          </cell>
          <cell r="F185">
            <v>4</v>
          </cell>
        </row>
        <row r="186">
          <cell r="E186">
            <v>11377</v>
          </cell>
          <cell r="F186">
            <v>4</v>
          </cell>
        </row>
        <row r="187">
          <cell r="E187">
            <v>11379</v>
          </cell>
          <cell r="F187">
            <v>1</v>
          </cell>
        </row>
        <row r="188">
          <cell r="E188">
            <v>11382</v>
          </cell>
          <cell r="F188">
            <v>2</v>
          </cell>
        </row>
        <row r="189">
          <cell r="E189">
            <v>11383</v>
          </cell>
          <cell r="F189">
            <v>7</v>
          </cell>
        </row>
        <row r="190">
          <cell r="E190">
            <v>11388</v>
          </cell>
          <cell r="F190">
            <v>1</v>
          </cell>
        </row>
        <row r="191">
          <cell r="E191">
            <v>11394</v>
          </cell>
          <cell r="F191">
            <v>1</v>
          </cell>
        </row>
        <row r="192">
          <cell r="E192">
            <v>11395</v>
          </cell>
          <cell r="F192">
            <v>4</v>
          </cell>
        </row>
        <row r="193">
          <cell r="E193">
            <v>11397</v>
          </cell>
          <cell r="F193">
            <v>2</v>
          </cell>
        </row>
        <row r="194">
          <cell r="E194">
            <v>11398</v>
          </cell>
          <cell r="F194">
            <v>2</v>
          </cell>
        </row>
        <row r="195">
          <cell r="E195">
            <v>11427</v>
          </cell>
          <cell r="F195">
            <v>2</v>
          </cell>
        </row>
        <row r="196">
          <cell r="E196">
            <v>11429</v>
          </cell>
          <cell r="F196">
            <v>1</v>
          </cell>
        </row>
        <row r="197">
          <cell r="E197">
            <v>11441</v>
          </cell>
          <cell r="F197">
            <v>3</v>
          </cell>
        </row>
        <row r="198">
          <cell r="E198">
            <v>11443</v>
          </cell>
          <cell r="F198">
            <v>1</v>
          </cell>
        </row>
        <row r="199">
          <cell r="E199">
            <v>11445</v>
          </cell>
          <cell r="F199">
            <v>2</v>
          </cell>
        </row>
        <row r="200">
          <cell r="E200">
            <v>11446</v>
          </cell>
          <cell r="F200">
            <v>3</v>
          </cell>
        </row>
        <row r="201">
          <cell r="E201">
            <v>11449</v>
          </cell>
          <cell r="F201">
            <v>5</v>
          </cell>
        </row>
        <row r="202">
          <cell r="E202">
            <v>11452</v>
          </cell>
          <cell r="F202">
            <v>2</v>
          </cell>
        </row>
        <row r="203">
          <cell r="E203">
            <v>11453</v>
          </cell>
          <cell r="F203">
            <v>4</v>
          </cell>
        </row>
        <row r="204">
          <cell r="E204">
            <v>11458</v>
          </cell>
          <cell r="F204">
            <v>1</v>
          </cell>
        </row>
        <row r="205">
          <cell r="E205">
            <v>11459</v>
          </cell>
          <cell r="F205">
            <v>1</v>
          </cell>
        </row>
        <row r="206">
          <cell r="E206">
            <v>11463</v>
          </cell>
          <cell r="F206">
            <v>1</v>
          </cell>
        </row>
        <row r="207">
          <cell r="E207">
            <v>11465</v>
          </cell>
          <cell r="F207">
            <v>2</v>
          </cell>
        </row>
        <row r="208">
          <cell r="E208">
            <v>11478</v>
          </cell>
          <cell r="F208">
            <v>4</v>
          </cell>
        </row>
        <row r="209">
          <cell r="E209">
            <v>11482</v>
          </cell>
          <cell r="F209">
            <v>3</v>
          </cell>
        </row>
        <row r="210">
          <cell r="E210">
            <v>11483</v>
          </cell>
          <cell r="F210">
            <v>2</v>
          </cell>
        </row>
        <row r="211">
          <cell r="E211">
            <v>11484</v>
          </cell>
          <cell r="F211">
            <v>3</v>
          </cell>
        </row>
        <row r="212">
          <cell r="E212">
            <v>11485</v>
          </cell>
          <cell r="F212">
            <v>2</v>
          </cell>
        </row>
        <row r="213">
          <cell r="E213">
            <v>11486</v>
          </cell>
          <cell r="F213">
            <v>2</v>
          </cell>
        </row>
        <row r="214">
          <cell r="E214">
            <v>11487</v>
          </cell>
          <cell r="F214">
            <v>2</v>
          </cell>
        </row>
        <row r="215">
          <cell r="E215">
            <v>11503</v>
          </cell>
          <cell r="F215">
            <v>5</v>
          </cell>
        </row>
        <row r="216">
          <cell r="E216">
            <v>11504</v>
          </cell>
          <cell r="F216">
            <v>2</v>
          </cell>
        </row>
        <row r="217">
          <cell r="E217">
            <v>11512</v>
          </cell>
          <cell r="F217">
            <v>4</v>
          </cell>
        </row>
        <row r="218">
          <cell r="E218">
            <v>11517</v>
          </cell>
          <cell r="F218">
            <v>5</v>
          </cell>
        </row>
        <row r="219">
          <cell r="E219">
            <v>11596</v>
          </cell>
          <cell r="F219">
            <v>1</v>
          </cell>
        </row>
        <row r="220">
          <cell r="E220">
            <v>11602</v>
          </cell>
          <cell r="F220">
            <v>1</v>
          </cell>
        </row>
        <row r="221">
          <cell r="E221">
            <v>11619</v>
          </cell>
          <cell r="F221">
            <v>1</v>
          </cell>
        </row>
        <row r="222">
          <cell r="E222">
            <v>11621</v>
          </cell>
          <cell r="F222">
            <v>3</v>
          </cell>
        </row>
        <row r="223">
          <cell r="E223">
            <v>11622</v>
          </cell>
          <cell r="F223">
            <v>6</v>
          </cell>
        </row>
        <row r="224">
          <cell r="E224">
            <v>11624</v>
          </cell>
          <cell r="F224">
            <v>2</v>
          </cell>
        </row>
        <row r="225">
          <cell r="E225">
            <v>11627</v>
          </cell>
          <cell r="F225">
            <v>1</v>
          </cell>
        </row>
        <row r="226">
          <cell r="E226">
            <v>11639</v>
          </cell>
          <cell r="F226">
            <v>4</v>
          </cell>
        </row>
        <row r="227">
          <cell r="E227">
            <v>11642</v>
          </cell>
          <cell r="F227">
            <v>4.5</v>
          </cell>
        </row>
        <row r="228">
          <cell r="E228">
            <v>11687</v>
          </cell>
          <cell r="F228">
            <v>1</v>
          </cell>
        </row>
        <row r="229">
          <cell r="E229">
            <v>11690</v>
          </cell>
          <cell r="F229">
            <v>1</v>
          </cell>
        </row>
        <row r="230">
          <cell r="E230">
            <v>11751</v>
          </cell>
          <cell r="F230">
            <v>1</v>
          </cell>
        </row>
        <row r="231">
          <cell r="E231">
            <v>11754</v>
          </cell>
          <cell r="F231">
            <v>1</v>
          </cell>
        </row>
        <row r="232">
          <cell r="E232">
            <v>11756</v>
          </cell>
          <cell r="F232">
            <v>1</v>
          </cell>
        </row>
        <row r="233">
          <cell r="E233">
            <v>11758</v>
          </cell>
          <cell r="F233">
            <v>1</v>
          </cell>
        </row>
        <row r="234">
          <cell r="E234">
            <v>11760</v>
          </cell>
          <cell r="F234">
            <v>1</v>
          </cell>
        </row>
        <row r="235">
          <cell r="E235">
            <v>11771</v>
          </cell>
          <cell r="F235">
            <v>3</v>
          </cell>
        </row>
        <row r="236">
          <cell r="E236">
            <v>11775</v>
          </cell>
          <cell r="F236">
            <v>7</v>
          </cell>
        </row>
        <row r="237">
          <cell r="E237">
            <v>11776</v>
          </cell>
          <cell r="F237">
            <v>1</v>
          </cell>
        </row>
        <row r="238">
          <cell r="E238">
            <v>11778</v>
          </cell>
          <cell r="F238">
            <v>1</v>
          </cell>
        </row>
        <row r="239">
          <cell r="E239">
            <v>11779</v>
          </cell>
          <cell r="F239">
            <v>1</v>
          </cell>
        </row>
        <row r="240">
          <cell r="E240">
            <v>11781</v>
          </cell>
          <cell r="F240">
            <v>1</v>
          </cell>
        </row>
        <row r="241">
          <cell r="E241">
            <v>11783</v>
          </cell>
          <cell r="F241">
            <v>1</v>
          </cell>
        </row>
        <row r="242">
          <cell r="E242">
            <v>11792</v>
          </cell>
          <cell r="F242">
            <v>4</v>
          </cell>
        </row>
        <row r="243">
          <cell r="E243">
            <v>11793</v>
          </cell>
          <cell r="F243">
            <v>1</v>
          </cell>
        </row>
        <row r="244">
          <cell r="E244">
            <v>11795</v>
          </cell>
          <cell r="F244">
            <v>1</v>
          </cell>
        </row>
        <row r="245">
          <cell r="E245">
            <v>11797</v>
          </cell>
          <cell r="F245">
            <v>2</v>
          </cell>
        </row>
        <row r="246">
          <cell r="E246">
            <v>11798</v>
          </cell>
          <cell r="F246">
            <v>5</v>
          </cell>
        </row>
        <row r="247">
          <cell r="E247">
            <v>11799</v>
          </cell>
          <cell r="F247">
            <v>1</v>
          </cell>
        </row>
        <row r="248">
          <cell r="E248">
            <v>11823</v>
          </cell>
          <cell r="F248">
            <v>1</v>
          </cell>
        </row>
        <row r="249">
          <cell r="E249">
            <v>11829</v>
          </cell>
          <cell r="F249">
            <v>1</v>
          </cell>
        </row>
        <row r="250">
          <cell r="E250">
            <v>11841</v>
          </cell>
          <cell r="F250">
            <v>1</v>
          </cell>
        </row>
        <row r="251">
          <cell r="E251">
            <v>990176</v>
          </cell>
          <cell r="F251">
            <v>4</v>
          </cell>
        </row>
        <row r="252">
          <cell r="E252">
            <v>990264</v>
          </cell>
          <cell r="F252">
            <v>3</v>
          </cell>
        </row>
        <row r="253">
          <cell r="E253">
            <v>990280</v>
          </cell>
          <cell r="F253">
            <v>1</v>
          </cell>
        </row>
        <row r="254">
          <cell r="E254">
            <v>990451</v>
          </cell>
          <cell r="F254">
            <v>4</v>
          </cell>
        </row>
        <row r="255">
          <cell r="E255">
            <v>990467</v>
          </cell>
          <cell r="F255">
            <v>4</v>
          </cell>
        </row>
        <row r="256">
          <cell r="E256">
            <v>991097</v>
          </cell>
          <cell r="F256">
            <v>5</v>
          </cell>
        </row>
        <row r="257">
          <cell r="E257">
            <v>991137</v>
          </cell>
          <cell r="F257">
            <v>6</v>
          </cell>
        </row>
        <row r="258">
          <cell r="E258">
            <v>992157</v>
          </cell>
          <cell r="F258">
            <v>5</v>
          </cell>
        </row>
        <row r="259">
          <cell r="E259">
            <v>993501</v>
          </cell>
          <cell r="F259">
            <v>6</v>
          </cell>
        </row>
        <row r="260">
          <cell r="E260">
            <v>995987</v>
          </cell>
          <cell r="F260">
            <v>5</v>
          </cell>
        </row>
        <row r="261">
          <cell r="E261">
            <v>997487</v>
          </cell>
          <cell r="F261">
            <v>1</v>
          </cell>
        </row>
        <row r="262">
          <cell r="E262">
            <v>997727</v>
          </cell>
          <cell r="F262">
            <v>5</v>
          </cell>
        </row>
        <row r="263">
          <cell r="F263">
            <v>822</v>
          </cell>
        </row>
        <row r="264">
          <cell r="E264" t="str">
            <v>总计</v>
          </cell>
          <cell r="F264">
            <v>1644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 t="str">
            <v>营业员id</v>
          </cell>
          <cell r="H1" t="str">
            <v>汇总</v>
          </cell>
        </row>
        <row r="2">
          <cell r="G2">
            <v>4022</v>
          </cell>
          <cell r="H2">
            <v>3</v>
          </cell>
        </row>
        <row r="3">
          <cell r="G3">
            <v>4024</v>
          </cell>
          <cell r="H3">
            <v>3</v>
          </cell>
        </row>
        <row r="4">
          <cell r="G4">
            <v>4033</v>
          </cell>
          <cell r="H4">
            <v>5</v>
          </cell>
        </row>
        <row r="5">
          <cell r="G5">
            <v>4061</v>
          </cell>
          <cell r="H5">
            <v>3</v>
          </cell>
        </row>
        <row r="6">
          <cell r="G6">
            <v>4086</v>
          </cell>
          <cell r="H6">
            <v>3</v>
          </cell>
        </row>
        <row r="7">
          <cell r="G7">
            <v>4089</v>
          </cell>
          <cell r="H7">
            <v>3</v>
          </cell>
        </row>
        <row r="8">
          <cell r="G8">
            <v>4093</v>
          </cell>
          <cell r="H8">
            <v>1</v>
          </cell>
        </row>
        <row r="9">
          <cell r="G9">
            <v>4117</v>
          </cell>
          <cell r="H9">
            <v>3</v>
          </cell>
        </row>
        <row r="10">
          <cell r="G10">
            <v>4143</v>
          </cell>
          <cell r="H10">
            <v>3</v>
          </cell>
        </row>
        <row r="11">
          <cell r="G11">
            <v>4147</v>
          </cell>
          <cell r="H11">
            <v>5</v>
          </cell>
        </row>
        <row r="12">
          <cell r="G12">
            <v>4187</v>
          </cell>
          <cell r="H12">
            <v>2</v>
          </cell>
        </row>
        <row r="13">
          <cell r="G13">
            <v>4188</v>
          </cell>
          <cell r="H13">
            <v>2</v>
          </cell>
        </row>
        <row r="14">
          <cell r="G14">
            <v>4190</v>
          </cell>
          <cell r="H14">
            <v>1</v>
          </cell>
        </row>
        <row r="15">
          <cell r="G15">
            <v>4196</v>
          </cell>
          <cell r="H15">
            <v>1</v>
          </cell>
        </row>
        <row r="16">
          <cell r="G16">
            <v>4246</v>
          </cell>
          <cell r="H16">
            <v>2</v>
          </cell>
        </row>
        <row r="17">
          <cell r="G17">
            <v>4264</v>
          </cell>
          <cell r="H17">
            <v>2</v>
          </cell>
        </row>
        <row r="18">
          <cell r="G18">
            <v>4301</v>
          </cell>
          <cell r="H18">
            <v>7</v>
          </cell>
        </row>
        <row r="19">
          <cell r="G19">
            <v>4302</v>
          </cell>
          <cell r="H19">
            <v>2</v>
          </cell>
        </row>
        <row r="20">
          <cell r="G20">
            <v>4310</v>
          </cell>
          <cell r="H20">
            <v>1</v>
          </cell>
        </row>
        <row r="21">
          <cell r="G21">
            <v>4311</v>
          </cell>
          <cell r="H21">
            <v>1</v>
          </cell>
        </row>
        <row r="22">
          <cell r="G22">
            <v>4325</v>
          </cell>
          <cell r="H22">
            <v>1</v>
          </cell>
        </row>
        <row r="23">
          <cell r="G23">
            <v>4330</v>
          </cell>
          <cell r="H23">
            <v>3</v>
          </cell>
        </row>
        <row r="24">
          <cell r="G24">
            <v>4444</v>
          </cell>
          <cell r="H24">
            <v>4</v>
          </cell>
        </row>
        <row r="25">
          <cell r="G25">
            <v>4540</v>
          </cell>
          <cell r="H25">
            <v>3</v>
          </cell>
        </row>
        <row r="26">
          <cell r="G26">
            <v>4549</v>
          </cell>
          <cell r="H26">
            <v>3</v>
          </cell>
        </row>
        <row r="27">
          <cell r="G27">
            <v>4569</v>
          </cell>
          <cell r="H27">
            <v>1</v>
          </cell>
        </row>
        <row r="28">
          <cell r="G28">
            <v>5344</v>
          </cell>
          <cell r="H28">
            <v>2</v>
          </cell>
        </row>
        <row r="29">
          <cell r="G29">
            <v>5347</v>
          </cell>
          <cell r="H29">
            <v>1</v>
          </cell>
        </row>
        <row r="30">
          <cell r="G30">
            <v>5406</v>
          </cell>
          <cell r="H30">
            <v>2</v>
          </cell>
        </row>
        <row r="31">
          <cell r="G31">
            <v>5407</v>
          </cell>
          <cell r="H31">
            <v>3</v>
          </cell>
        </row>
        <row r="32">
          <cell r="G32">
            <v>5408</v>
          </cell>
          <cell r="H32">
            <v>6</v>
          </cell>
        </row>
        <row r="33">
          <cell r="G33">
            <v>5457</v>
          </cell>
          <cell r="H33">
            <v>1</v>
          </cell>
        </row>
        <row r="34">
          <cell r="G34">
            <v>5471</v>
          </cell>
          <cell r="H34">
            <v>4</v>
          </cell>
        </row>
        <row r="35">
          <cell r="G35">
            <v>5501</v>
          </cell>
          <cell r="H35">
            <v>5</v>
          </cell>
        </row>
        <row r="36">
          <cell r="G36">
            <v>5519</v>
          </cell>
          <cell r="H36">
            <v>1</v>
          </cell>
        </row>
        <row r="37">
          <cell r="G37">
            <v>5527</v>
          </cell>
          <cell r="H37">
            <v>3</v>
          </cell>
        </row>
        <row r="38">
          <cell r="G38">
            <v>5589</v>
          </cell>
          <cell r="H38">
            <v>1</v>
          </cell>
        </row>
        <row r="39">
          <cell r="G39">
            <v>5623</v>
          </cell>
          <cell r="H39">
            <v>4</v>
          </cell>
        </row>
        <row r="40">
          <cell r="G40">
            <v>5641</v>
          </cell>
          <cell r="H40">
            <v>4</v>
          </cell>
        </row>
        <row r="41">
          <cell r="G41">
            <v>5698</v>
          </cell>
          <cell r="H41">
            <v>3</v>
          </cell>
        </row>
        <row r="42">
          <cell r="G42">
            <v>5701</v>
          </cell>
          <cell r="H42">
            <v>14</v>
          </cell>
        </row>
        <row r="43">
          <cell r="G43">
            <v>5764</v>
          </cell>
          <cell r="H43">
            <v>1</v>
          </cell>
        </row>
        <row r="44">
          <cell r="G44">
            <v>5875</v>
          </cell>
          <cell r="H44">
            <v>3</v>
          </cell>
        </row>
        <row r="45">
          <cell r="G45">
            <v>5880</v>
          </cell>
          <cell r="H45">
            <v>3</v>
          </cell>
        </row>
        <row r="46">
          <cell r="G46">
            <v>5954</v>
          </cell>
          <cell r="H46">
            <v>7</v>
          </cell>
        </row>
        <row r="47">
          <cell r="G47">
            <v>6121</v>
          </cell>
          <cell r="H47">
            <v>1</v>
          </cell>
        </row>
        <row r="48">
          <cell r="G48">
            <v>6123</v>
          </cell>
          <cell r="H48">
            <v>1</v>
          </cell>
        </row>
        <row r="49">
          <cell r="G49">
            <v>6147</v>
          </cell>
          <cell r="H49">
            <v>2</v>
          </cell>
        </row>
        <row r="50">
          <cell r="G50">
            <v>6148</v>
          </cell>
          <cell r="H50">
            <v>3</v>
          </cell>
        </row>
        <row r="51">
          <cell r="G51">
            <v>6232</v>
          </cell>
          <cell r="H51">
            <v>1</v>
          </cell>
        </row>
        <row r="52">
          <cell r="G52">
            <v>6251</v>
          </cell>
          <cell r="H52">
            <v>3</v>
          </cell>
        </row>
        <row r="53">
          <cell r="G53">
            <v>6301</v>
          </cell>
          <cell r="H53">
            <v>4</v>
          </cell>
        </row>
        <row r="54">
          <cell r="G54">
            <v>6303</v>
          </cell>
          <cell r="H54">
            <v>6.5</v>
          </cell>
        </row>
        <row r="55">
          <cell r="G55">
            <v>6385</v>
          </cell>
          <cell r="H55">
            <v>3.5</v>
          </cell>
        </row>
        <row r="56">
          <cell r="G56">
            <v>6454</v>
          </cell>
          <cell r="H56">
            <v>2</v>
          </cell>
        </row>
        <row r="57">
          <cell r="G57">
            <v>6456</v>
          </cell>
          <cell r="H57">
            <v>7</v>
          </cell>
        </row>
        <row r="58">
          <cell r="G58">
            <v>6492</v>
          </cell>
          <cell r="H58">
            <v>4</v>
          </cell>
        </row>
        <row r="59">
          <cell r="G59">
            <v>6494</v>
          </cell>
          <cell r="H59">
            <v>7</v>
          </cell>
        </row>
        <row r="60">
          <cell r="G60">
            <v>6497</v>
          </cell>
          <cell r="H60">
            <v>2</v>
          </cell>
        </row>
        <row r="61">
          <cell r="G61">
            <v>6505</v>
          </cell>
          <cell r="H61">
            <v>3</v>
          </cell>
        </row>
        <row r="62">
          <cell r="G62">
            <v>6506</v>
          </cell>
          <cell r="H62">
            <v>3.5</v>
          </cell>
        </row>
        <row r="63">
          <cell r="G63">
            <v>6537</v>
          </cell>
          <cell r="H63">
            <v>2</v>
          </cell>
        </row>
        <row r="64">
          <cell r="G64">
            <v>6544</v>
          </cell>
          <cell r="H64">
            <v>3</v>
          </cell>
        </row>
        <row r="65">
          <cell r="G65">
            <v>6607</v>
          </cell>
          <cell r="H65">
            <v>4.5</v>
          </cell>
        </row>
        <row r="66">
          <cell r="G66">
            <v>6662</v>
          </cell>
          <cell r="H66">
            <v>1</v>
          </cell>
        </row>
        <row r="67">
          <cell r="G67">
            <v>6733</v>
          </cell>
          <cell r="H67">
            <v>3</v>
          </cell>
        </row>
        <row r="68">
          <cell r="G68">
            <v>6752</v>
          </cell>
          <cell r="H68">
            <v>1</v>
          </cell>
        </row>
        <row r="69">
          <cell r="G69">
            <v>6814</v>
          </cell>
          <cell r="H69">
            <v>4</v>
          </cell>
        </row>
        <row r="70">
          <cell r="G70">
            <v>6823</v>
          </cell>
          <cell r="H70">
            <v>1</v>
          </cell>
        </row>
        <row r="71">
          <cell r="G71">
            <v>6830</v>
          </cell>
          <cell r="H71">
            <v>3</v>
          </cell>
        </row>
        <row r="72">
          <cell r="G72">
            <v>6831</v>
          </cell>
          <cell r="H72">
            <v>3</v>
          </cell>
        </row>
        <row r="73">
          <cell r="G73">
            <v>6884</v>
          </cell>
          <cell r="H73">
            <v>1</v>
          </cell>
        </row>
        <row r="74">
          <cell r="G74">
            <v>6965</v>
          </cell>
          <cell r="H74">
            <v>2</v>
          </cell>
        </row>
        <row r="75">
          <cell r="G75">
            <v>7006</v>
          </cell>
          <cell r="H75">
            <v>1</v>
          </cell>
        </row>
        <row r="76">
          <cell r="G76">
            <v>7046</v>
          </cell>
          <cell r="H76">
            <v>5.5</v>
          </cell>
        </row>
        <row r="77">
          <cell r="G77">
            <v>7050</v>
          </cell>
          <cell r="H77">
            <v>3</v>
          </cell>
        </row>
        <row r="78">
          <cell r="G78">
            <v>7107</v>
          </cell>
          <cell r="H78">
            <v>6</v>
          </cell>
        </row>
        <row r="79">
          <cell r="G79">
            <v>7279</v>
          </cell>
          <cell r="H79">
            <v>5</v>
          </cell>
        </row>
        <row r="80">
          <cell r="G80">
            <v>7317</v>
          </cell>
          <cell r="H80">
            <v>4</v>
          </cell>
        </row>
        <row r="81">
          <cell r="G81">
            <v>7369</v>
          </cell>
          <cell r="H81">
            <v>6</v>
          </cell>
        </row>
        <row r="82">
          <cell r="G82">
            <v>7379</v>
          </cell>
          <cell r="H82">
            <v>8</v>
          </cell>
        </row>
        <row r="83">
          <cell r="G83">
            <v>7386</v>
          </cell>
          <cell r="H83">
            <v>3</v>
          </cell>
        </row>
        <row r="84">
          <cell r="G84">
            <v>7403</v>
          </cell>
          <cell r="H84">
            <v>4</v>
          </cell>
        </row>
        <row r="85">
          <cell r="G85">
            <v>7583</v>
          </cell>
          <cell r="H85">
            <v>9</v>
          </cell>
        </row>
        <row r="86">
          <cell r="G86">
            <v>7644</v>
          </cell>
          <cell r="H86">
            <v>1</v>
          </cell>
        </row>
        <row r="87">
          <cell r="G87">
            <v>7662</v>
          </cell>
          <cell r="H87">
            <v>3</v>
          </cell>
        </row>
        <row r="88">
          <cell r="G88">
            <v>7687</v>
          </cell>
          <cell r="H88">
            <v>1</v>
          </cell>
        </row>
        <row r="89">
          <cell r="G89">
            <v>7749</v>
          </cell>
          <cell r="H89">
            <v>1</v>
          </cell>
        </row>
        <row r="90">
          <cell r="G90">
            <v>7917</v>
          </cell>
          <cell r="H90">
            <v>2</v>
          </cell>
        </row>
        <row r="91">
          <cell r="G91">
            <v>7947</v>
          </cell>
          <cell r="H91">
            <v>4</v>
          </cell>
        </row>
        <row r="92">
          <cell r="G92">
            <v>7948</v>
          </cell>
          <cell r="H92">
            <v>1</v>
          </cell>
        </row>
        <row r="93">
          <cell r="G93">
            <v>8060</v>
          </cell>
          <cell r="H93">
            <v>4</v>
          </cell>
        </row>
        <row r="94">
          <cell r="G94">
            <v>8068</v>
          </cell>
          <cell r="H94">
            <v>1</v>
          </cell>
        </row>
        <row r="95">
          <cell r="G95">
            <v>8073</v>
          </cell>
          <cell r="H95">
            <v>2</v>
          </cell>
        </row>
        <row r="96">
          <cell r="G96">
            <v>8075</v>
          </cell>
          <cell r="H96">
            <v>7</v>
          </cell>
        </row>
        <row r="97">
          <cell r="G97">
            <v>8233</v>
          </cell>
          <cell r="H97">
            <v>3</v>
          </cell>
        </row>
        <row r="98">
          <cell r="G98">
            <v>8354</v>
          </cell>
          <cell r="H98">
            <v>1</v>
          </cell>
        </row>
        <row r="99">
          <cell r="G99">
            <v>8400</v>
          </cell>
          <cell r="H99">
            <v>1</v>
          </cell>
        </row>
        <row r="100">
          <cell r="G100">
            <v>8489</v>
          </cell>
          <cell r="H100">
            <v>4</v>
          </cell>
        </row>
        <row r="101">
          <cell r="G101">
            <v>8594</v>
          </cell>
          <cell r="H101">
            <v>1</v>
          </cell>
        </row>
        <row r="102">
          <cell r="G102">
            <v>8731</v>
          </cell>
          <cell r="H102">
            <v>1</v>
          </cell>
        </row>
        <row r="103">
          <cell r="G103">
            <v>8763</v>
          </cell>
          <cell r="H103">
            <v>7</v>
          </cell>
        </row>
        <row r="104">
          <cell r="G104">
            <v>8903</v>
          </cell>
          <cell r="H104">
            <v>1</v>
          </cell>
        </row>
        <row r="105">
          <cell r="G105">
            <v>8940</v>
          </cell>
          <cell r="H105">
            <v>4</v>
          </cell>
        </row>
        <row r="106">
          <cell r="G106">
            <v>8957</v>
          </cell>
          <cell r="H106">
            <v>2</v>
          </cell>
        </row>
        <row r="107">
          <cell r="G107">
            <v>8972</v>
          </cell>
          <cell r="H107">
            <v>2</v>
          </cell>
        </row>
        <row r="108">
          <cell r="G108">
            <v>9112</v>
          </cell>
          <cell r="H108">
            <v>3</v>
          </cell>
        </row>
        <row r="109">
          <cell r="G109">
            <v>9130</v>
          </cell>
          <cell r="H109">
            <v>1</v>
          </cell>
        </row>
        <row r="110">
          <cell r="G110">
            <v>9138</v>
          </cell>
          <cell r="H110">
            <v>1</v>
          </cell>
        </row>
        <row r="111">
          <cell r="G111">
            <v>9140</v>
          </cell>
          <cell r="H111">
            <v>7</v>
          </cell>
        </row>
        <row r="112">
          <cell r="G112">
            <v>9192</v>
          </cell>
          <cell r="H112">
            <v>4</v>
          </cell>
        </row>
        <row r="113">
          <cell r="G113">
            <v>9220</v>
          </cell>
          <cell r="H113">
            <v>5</v>
          </cell>
        </row>
        <row r="114">
          <cell r="G114">
            <v>9320</v>
          </cell>
          <cell r="H114">
            <v>3</v>
          </cell>
        </row>
        <row r="115">
          <cell r="G115">
            <v>9328</v>
          </cell>
          <cell r="H115">
            <v>5</v>
          </cell>
        </row>
        <row r="116">
          <cell r="G116">
            <v>9331</v>
          </cell>
          <cell r="H116">
            <v>2</v>
          </cell>
        </row>
        <row r="117">
          <cell r="G117">
            <v>9527</v>
          </cell>
          <cell r="H117">
            <v>1</v>
          </cell>
        </row>
        <row r="118">
          <cell r="G118">
            <v>9563</v>
          </cell>
          <cell r="H118">
            <v>9</v>
          </cell>
        </row>
        <row r="119">
          <cell r="G119">
            <v>9669</v>
          </cell>
          <cell r="H119">
            <v>8</v>
          </cell>
        </row>
        <row r="120">
          <cell r="G120">
            <v>9682</v>
          </cell>
          <cell r="H120">
            <v>5</v>
          </cell>
        </row>
        <row r="121">
          <cell r="G121">
            <v>9689</v>
          </cell>
          <cell r="H121">
            <v>1</v>
          </cell>
        </row>
        <row r="122">
          <cell r="G122">
            <v>9749</v>
          </cell>
          <cell r="H122">
            <v>5</v>
          </cell>
        </row>
        <row r="123">
          <cell r="G123">
            <v>9760</v>
          </cell>
          <cell r="H123">
            <v>4</v>
          </cell>
        </row>
        <row r="124">
          <cell r="G124">
            <v>9841</v>
          </cell>
          <cell r="H124">
            <v>2</v>
          </cell>
        </row>
        <row r="125">
          <cell r="G125">
            <v>9895</v>
          </cell>
          <cell r="H125">
            <v>3</v>
          </cell>
        </row>
        <row r="126">
          <cell r="G126">
            <v>9983</v>
          </cell>
          <cell r="H126">
            <v>3</v>
          </cell>
        </row>
        <row r="127">
          <cell r="G127">
            <v>9988</v>
          </cell>
          <cell r="H127">
            <v>9</v>
          </cell>
        </row>
        <row r="128">
          <cell r="G128">
            <v>10043</v>
          </cell>
          <cell r="H128">
            <v>2</v>
          </cell>
        </row>
        <row r="129">
          <cell r="G129">
            <v>10177</v>
          </cell>
          <cell r="H129">
            <v>5</v>
          </cell>
        </row>
        <row r="130">
          <cell r="G130">
            <v>10186</v>
          </cell>
          <cell r="H130">
            <v>5</v>
          </cell>
        </row>
        <row r="131">
          <cell r="G131">
            <v>10191</v>
          </cell>
          <cell r="H131">
            <v>3</v>
          </cell>
        </row>
        <row r="132">
          <cell r="G132">
            <v>10205</v>
          </cell>
          <cell r="H132">
            <v>1</v>
          </cell>
        </row>
        <row r="133">
          <cell r="G133">
            <v>10218</v>
          </cell>
          <cell r="H133">
            <v>1</v>
          </cell>
        </row>
        <row r="134">
          <cell r="G134">
            <v>10468</v>
          </cell>
          <cell r="H134">
            <v>4</v>
          </cell>
        </row>
        <row r="135">
          <cell r="G135">
            <v>10590</v>
          </cell>
          <cell r="H135">
            <v>2</v>
          </cell>
        </row>
        <row r="136">
          <cell r="G136">
            <v>10650</v>
          </cell>
          <cell r="H136">
            <v>2</v>
          </cell>
        </row>
        <row r="137">
          <cell r="G137">
            <v>10772</v>
          </cell>
          <cell r="H137">
            <v>3</v>
          </cell>
        </row>
        <row r="138">
          <cell r="G138">
            <v>10809</v>
          </cell>
          <cell r="H138">
            <v>6</v>
          </cell>
        </row>
        <row r="139">
          <cell r="G139">
            <v>10816</v>
          </cell>
          <cell r="H139">
            <v>1</v>
          </cell>
        </row>
        <row r="140">
          <cell r="G140">
            <v>10847</v>
          </cell>
          <cell r="H140">
            <v>1</v>
          </cell>
        </row>
        <row r="141">
          <cell r="G141">
            <v>10849</v>
          </cell>
          <cell r="H141">
            <v>3</v>
          </cell>
        </row>
        <row r="142">
          <cell r="G142">
            <v>10856</v>
          </cell>
          <cell r="H142">
            <v>2</v>
          </cell>
        </row>
        <row r="143">
          <cell r="G143">
            <v>10860</v>
          </cell>
          <cell r="H143">
            <v>3</v>
          </cell>
        </row>
        <row r="144">
          <cell r="G144">
            <v>10886</v>
          </cell>
          <cell r="H144">
            <v>2</v>
          </cell>
        </row>
        <row r="145">
          <cell r="G145">
            <v>10889</v>
          </cell>
          <cell r="H145">
            <v>4</v>
          </cell>
        </row>
        <row r="146">
          <cell r="G146">
            <v>10893</v>
          </cell>
          <cell r="H146">
            <v>4</v>
          </cell>
        </row>
        <row r="147">
          <cell r="G147">
            <v>10898</v>
          </cell>
          <cell r="H147">
            <v>3</v>
          </cell>
        </row>
        <row r="148">
          <cell r="G148">
            <v>10900</v>
          </cell>
          <cell r="H148">
            <v>2</v>
          </cell>
        </row>
        <row r="149">
          <cell r="G149">
            <v>10927</v>
          </cell>
          <cell r="H149">
            <v>1</v>
          </cell>
        </row>
        <row r="150">
          <cell r="G150">
            <v>10930</v>
          </cell>
          <cell r="H150">
            <v>2</v>
          </cell>
        </row>
        <row r="151">
          <cell r="G151">
            <v>10931</v>
          </cell>
          <cell r="H151">
            <v>1</v>
          </cell>
        </row>
        <row r="152">
          <cell r="G152">
            <v>10932</v>
          </cell>
          <cell r="H152">
            <v>4</v>
          </cell>
        </row>
        <row r="153">
          <cell r="G153">
            <v>10951</v>
          </cell>
          <cell r="H153">
            <v>4</v>
          </cell>
        </row>
        <row r="154">
          <cell r="G154">
            <v>10952</v>
          </cell>
          <cell r="H154">
            <v>4</v>
          </cell>
        </row>
        <row r="155">
          <cell r="G155">
            <v>10955</v>
          </cell>
          <cell r="H155">
            <v>2</v>
          </cell>
        </row>
        <row r="156">
          <cell r="G156">
            <v>10983</v>
          </cell>
          <cell r="H156">
            <v>4</v>
          </cell>
        </row>
        <row r="157">
          <cell r="G157">
            <v>10989</v>
          </cell>
          <cell r="H157">
            <v>2</v>
          </cell>
        </row>
        <row r="158">
          <cell r="G158">
            <v>11004</v>
          </cell>
          <cell r="H158">
            <v>3</v>
          </cell>
        </row>
        <row r="159">
          <cell r="G159">
            <v>11012</v>
          </cell>
          <cell r="H159">
            <v>2</v>
          </cell>
        </row>
        <row r="160">
          <cell r="G160">
            <v>11015</v>
          </cell>
          <cell r="H160">
            <v>3</v>
          </cell>
        </row>
        <row r="161">
          <cell r="G161">
            <v>11023</v>
          </cell>
          <cell r="H161">
            <v>2</v>
          </cell>
        </row>
        <row r="162">
          <cell r="G162">
            <v>11051</v>
          </cell>
          <cell r="H162">
            <v>3</v>
          </cell>
        </row>
        <row r="163">
          <cell r="G163">
            <v>11058</v>
          </cell>
          <cell r="H163">
            <v>2</v>
          </cell>
        </row>
        <row r="164">
          <cell r="G164">
            <v>11078</v>
          </cell>
          <cell r="H164">
            <v>1</v>
          </cell>
        </row>
        <row r="165">
          <cell r="G165">
            <v>11088</v>
          </cell>
          <cell r="H165">
            <v>2</v>
          </cell>
        </row>
        <row r="166">
          <cell r="G166">
            <v>11089</v>
          </cell>
          <cell r="H166">
            <v>1</v>
          </cell>
        </row>
        <row r="167">
          <cell r="G167">
            <v>11095</v>
          </cell>
          <cell r="H167">
            <v>2</v>
          </cell>
        </row>
        <row r="168">
          <cell r="G168">
            <v>11099</v>
          </cell>
          <cell r="H168">
            <v>5</v>
          </cell>
        </row>
        <row r="169">
          <cell r="G169">
            <v>11101</v>
          </cell>
          <cell r="H169">
            <v>1</v>
          </cell>
        </row>
        <row r="170">
          <cell r="G170">
            <v>11106</v>
          </cell>
          <cell r="H170">
            <v>5</v>
          </cell>
        </row>
        <row r="171">
          <cell r="G171">
            <v>11107</v>
          </cell>
          <cell r="H171">
            <v>2</v>
          </cell>
        </row>
        <row r="172">
          <cell r="G172">
            <v>11109</v>
          </cell>
          <cell r="H172">
            <v>4.5</v>
          </cell>
        </row>
        <row r="173">
          <cell r="G173">
            <v>11120</v>
          </cell>
          <cell r="H173">
            <v>2</v>
          </cell>
        </row>
        <row r="174">
          <cell r="G174">
            <v>11125</v>
          </cell>
          <cell r="H174">
            <v>1</v>
          </cell>
        </row>
        <row r="175">
          <cell r="G175">
            <v>11142</v>
          </cell>
          <cell r="H175">
            <v>1</v>
          </cell>
        </row>
        <row r="176">
          <cell r="G176">
            <v>11145</v>
          </cell>
          <cell r="H176">
            <v>2</v>
          </cell>
        </row>
        <row r="177">
          <cell r="G177">
            <v>11178</v>
          </cell>
          <cell r="H177">
            <v>2</v>
          </cell>
        </row>
        <row r="178">
          <cell r="G178">
            <v>11241</v>
          </cell>
          <cell r="H178">
            <v>2</v>
          </cell>
        </row>
        <row r="179">
          <cell r="G179">
            <v>11249</v>
          </cell>
          <cell r="H179">
            <v>1</v>
          </cell>
        </row>
        <row r="180">
          <cell r="G180">
            <v>11256</v>
          </cell>
          <cell r="H180">
            <v>1</v>
          </cell>
        </row>
        <row r="181">
          <cell r="G181">
            <v>11292</v>
          </cell>
          <cell r="H181">
            <v>1.5</v>
          </cell>
        </row>
        <row r="182">
          <cell r="G182">
            <v>11318</v>
          </cell>
          <cell r="H182">
            <v>2</v>
          </cell>
        </row>
        <row r="183">
          <cell r="G183">
            <v>11319</v>
          </cell>
          <cell r="H183">
            <v>3</v>
          </cell>
        </row>
        <row r="184">
          <cell r="G184">
            <v>11322</v>
          </cell>
          <cell r="H184">
            <v>1</v>
          </cell>
        </row>
        <row r="185">
          <cell r="G185">
            <v>11323</v>
          </cell>
          <cell r="H185">
            <v>7</v>
          </cell>
        </row>
        <row r="186">
          <cell r="G186">
            <v>11329</v>
          </cell>
          <cell r="H186">
            <v>3</v>
          </cell>
        </row>
        <row r="187">
          <cell r="G187">
            <v>11333</v>
          </cell>
          <cell r="H187">
            <v>3</v>
          </cell>
        </row>
        <row r="188">
          <cell r="G188">
            <v>11335</v>
          </cell>
          <cell r="H188">
            <v>1</v>
          </cell>
        </row>
        <row r="189">
          <cell r="G189">
            <v>11372</v>
          </cell>
          <cell r="H189">
            <v>5</v>
          </cell>
        </row>
        <row r="190">
          <cell r="G190">
            <v>11377</v>
          </cell>
          <cell r="H190">
            <v>1</v>
          </cell>
        </row>
        <row r="191">
          <cell r="G191">
            <v>11379</v>
          </cell>
          <cell r="H191">
            <v>2</v>
          </cell>
        </row>
        <row r="192">
          <cell r="G192">
            <v>11382</v>
          </cell>
          <cell r="H192">
            <v>4</v>
          </cell>
        </row>
        <row r="193">
          <cell r="G193">
            <v>11383</v>
          </cell>
          <cell r="H193">
            <v>6</v>
          </cell>
        </row>
        <row r="194">
          <cell r="G194">
            <v>11397</v>
          </cell>
          <cell r="H194">
            <v>3</v>
          </cell>
        </row>
        <row r="195">
          <cell r="G195">
            <v>11398</v>
          </cell>
          <cell r="H195">
            <v>1</v>
          </cell>
        </row>
        <row r="196">
          <cell r="G196">
            <v>11429</v>
          </cell>
          <cell r="H196">
            <v>4.5</v>
          </cell>
        </row>
        <row r="197">
          <cell r="G197">
            <v>11443</v>
          </cell>
          <cell r="H197">
            <v>1</v>
          </cell>
        </row>
        <row r="198">
          <cell r="G198">
            <v>11445</v>
          </cell>
          <cell r="H198">
            <v>2</v>
          </cell>
        </row>
        <row r="199">
          <cell r="G199">
            <v>11446</v>
          </cell>
          <cell r="H199">
            <v>1</v>
          </cell>
        </row>
        <row r="200">
          <cell r="G200">
            <v>11449</v>
          </cell>
          <cell r="H200">
            <v>1</v>
          </cell>
        </row>
        <row r="201">
          <cell r="G201">
            <v>11453</v>
          </cell>
          <cell r="H201">
            <v>1</v>
          </cell>
        </row>
        <row r="202">
          <cell r="G202">
            <v>11458</v>
          </cell>
          <cell r="H202">
            <v>1</v>
          </cell>
        </row>
        <row r="203">
          <cell r="G203">
            <v>11459</v>
          </cell>
          <cell r="H203">
            <v>2</v>
          </cell>
        </row>
        <row r="204">
          <cell r="G204">
            <v>11463</v>
          </cell>
          <cell r="H204">
            <v>1</v>
          </cell>
        </row>
        <row r="205">
          <cell r="G205">
            <v>11465</v>
          </cell>
          <cell r="H205">
            <v>6</v>
          </cell>
        </row>
        <row r="206">
          <cell r="G206">
            <v>11478</v>
          </cell>
          <cell r="H206">
            <v>2</v>
          </cell>
        </row>
        <row r="207">
          <cell r="G207">
            <v>11484</v>
          </cell>
          <cell r="H207">
            <v>1</v>
          </cell>
        </row>
        <row r="208">
          <cell r="G208">
            <v>11485</v>
          </cell>
          <cell r="H208">
            <v>1</v>
          </cell>
        </row>
        <row r="209">
          <cell r="G209">
            <v>11486</v>
          </cell>
          <cell r="H209">
            <v>2</v>
          </cell>
        </row>
        <row r="210">
          <cell r="G210">
            <v>11487</v>
          </cell>
          <cell r="H210">
            <v>4</v>
          </cell>
        </row>
        <row r="211">
          <cell r="G211">
            <v>11490</v>
          </cell>
          <cell r="H211">
            <v>1</v>
          </cell>
        </row>
        <row r="212">
          <cell r="G212">
            <v>11503</v>
          </cell>
          <cell r="H212">
            <v>2</v>
          </cell>
        </row>
        <row r="213">
          <cell r="G213">
            <v>11512</v>
          </cell>
          <cell r="H213">
            <v>1</v>
          </cell>
        </row>
        <row r="214">
          <cell r="G214">
            <v>11517</v>
          </cell>
          <cell r="H214">
            <v>7</v>
          </cell>
        </row>
        <row r="215">
          <cell r="G215">
            <v>11537</v>
          </cell>
          <cell r="H215">
            <v>2</v>
          </cell>
        </row>
        <row r="216">
          <cell r="G216">
            <v>11621</v>
          </cell>
          <cell r="H216">
            <v>1</v>
          </cell>
        </row>
        <row r="217">
          <cell r="G217">
            <v>11624</v>
          </cell>
          <cell r="H217">
            <v>2</v>
          </cell>
        </row>
        <row r="218">
          <cell r="G218">
            <v>11627</v>
          </cell>
          <cell r="H218">
            <v>1</v>
          </cell>
        </row>
        <row r="219">
          <cell r="G219">
            <v>11639</v>
          </cell>
          <cell r="H219">
            <v>2</v>
          </cell>
        </row>
        <row r="220">
          <cell r="G220">
            <v>11642</v>
          </cell>
          <cell r="H220">
            <v>3</v>
          </cell>
        </row>
        <row r="221">
          <cell r="G221">
            <v>11656</v>
          </cell>
          <cell r="H221">
            <v>6</v>
          </cell>
        </row>
        <row r="222">
          <cell r="G222">
            <v>11686</v>
          </cell>
          <cell r="H222">
            <v>2</v>
          </cell>
        </row>
        <row r="223">
          <cell r="G223">
            <v>11687</v>
          </cell>
          <cell r="H223">
            <v>1</v>
          </cell>
        </row>
        <row r="224">
          <cell r="G224">
            <v>11690</v>
          </cell>
          <cell r="H224">
            <v>1</v>
          </cell>
        </row>
        <row r="225">
          <cell r="G225">
            <v>11751</v>
          </cell>
          <cell r="H225">
            <v>1</v>
          </cell>
        </row>
        <row r="226">
          <cell r="G226">
            <v>11753</v>
          </cell>
          <cell r="H226">
            <v>2</v>
          </cell>
        </row>
        <row r="227">
          <cell r="G227">
            <v>11754</v>
          </cell>
          <cell r="H227">
            <v>2</v>
          </cell>
        </row>
        <row r="228">
          <cell r="G228">
            <v>11762</v>
          </cell>
          <cell r="H228">
            <v>1</v>
          </cell>
        </row>
        <row r="229">
          <cell r="G229">
            <v>11776</v>
          </cell>
          <cell r="H229">
            <v>2</v>
          </cell>
        </row>
        <row r="230">
          <cell r="G230">
            <v>11779</v>
          </cell>
          <cell r="H230">
            <v>2</v>
          </cell>
        </row>
        <row r="231">
          <cell r="G231">
            <v>11781</v>
          </cell>
          <cell r="H231">
            <v>1</v>
          </cell>
        </row>
        <row r="232">
          <cell r="G232">
            <v>11782</v>
          </cell>
          <cell r="H232">
            <v>1</v>
          </cell>
        </row>
        <row r="233">
          <cell r="G233">
            <v>11792</v>
          </cell>
          <cell r="H233">
            <v>1</v>
          </cell>
        </row>
        <row r="234">
          <cell r="G234">
            <v>11794</v>
          </cell>
          <cell r="H234">
            <v>0</v>
          </cell>
        </row>
        <row r="235">
          <cell r="G235">
            <v>11796</v>
          </cell>
          <cell r="H235">
            <v>1</v>
          </cell>
        </row>
        <row r="236">
          <cell r="G236">
            <v>11797</v>
          </cell>
          <cell r="H236">
            <v>3</v>
          </cell>
        </row>
        <row r="237">
          <cell r="G237">
            <v>11812</v>
          </cell>
          <cell r="H237">
            <v>1</v>
          </cell>
        </row>
        <row r="238">
          <cell r="G238">
            <v>11830</v>
          </cell>
          <cell r="H238">
            <v>1</v>
          </cell>
        </row>
        <row r="239">
          <cell r="G239">
            <v>11841</v>
          </cell>
          <cell r="H239">
            <v>3</v>
          </cell>
        </row>
        <row r="240">
          <cell r="G240">
            <v>990035</v>
          </cell>
          <cell r="H240">
            <v>6</v>
          </cell>
        </row>
        <row r="241">
          <cell r="G241">
            <v>990176</v>
          </cell>
          <cell r="H241">
            <v>1</v>
          </cell>
        </row>
        <row r="242">
          <cell r="G242">
            <v>990264</v>
          </cell>
          <cell r="H242">
            <v>6</v>
          </cell>
        </row>
        <row r="243">
          <cell r="G243">
            <v>990451</v>
          </cell>
          <cell r="H243">
            <v>2</v>
          </cell>
        </row>
        <row r="244">
          <cell r="G244">
            <v>990467</v>
          </cell>
          <cell r="H244">
            <v>4</v>
          </cell>
        </row>
        <row r="245">
          <cell r="G245">
            <v>990487</v>
          </cell>
          <cell r="H245">
            <v>3</v>
          </cell>
        </row>
        <row r="246">
          <cell r="G246">
            <v>991097</v>
          </cell>
          <cell r="H246">
            <v>2</v>
          </cell>
        </row>
        <row r="247">
          <cell r="G247">
            <v>991137</v>
          </cell>
          <cell r="H247">
            <v>2</v>
          </cell>
        </row>
        <row r="248">
          <cell r="G248">
            <v>992157</v>
          </cell>
          <cell r="H248">
            <v>1</v>
          </cell>
        </row>
        <row r="249">
          <cell r="G249">
            <v>993501</v>
          </cell>
          <cell r="H249">
            <v>7</v>
          </cell>
        </row>
        <row r="250">
          <cell r="G250">
            <v>995987</v>
          </cell>
          <cell r="H250">
            <v>7</v>
          </cell>
        </row>
        <row r="251">
          <cell r="G251">
            <v>997367</v>
          </cell>
          <cell r="H251">
            <v>4</v>
          </cell>
        </row>
        <row r="252">
          <cell r="G252">
            <v>997487</v>
          </cell>
          <cell r="H252">
            <v>1</v>
          </cell>
        </row>
        <row r="253">
          <cell r="G253">
            <v>997727</v>
          </cell>
          <cell r="H253">
            <v>2</v>
          </cell>
        </row>
        <row r="254">
          <cell r="G254">
            <v>998507</v>
          </cell>
          <cell r="H254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8"/>
  <sheetViews>
    <sheetView tabSelected="1" workbookViewId="0">
      <selection activeCell="K17" sqref="K17"/>
    </sheetView>
  </sheetViews>
  <sheetFormatPr defaultColWidth="9" defaultRowHeight="13.5"/>
  <cols>
    <col min="1" max="1" width="3.625" style="42" customWidth="1"/>
    <col min="2" max="2" width="7" style="42" customWidth="1"/>
    <col min="3" max="3" width="9" style="42"/>
    <col min="4" max="4" width="9" style="42" customWidth="1"/>
    <col min="5" max="5" width="6.625" style="42" customWidth="1"/>
    <col min="6" max="6" width="7.625" style="42" customWidth="1"/>
    <col min="7" max="7" width="7.25" style="43" customWidth="1"/>
    <col min="8" max="8" width="8.25" style="42" customWidth="1"/>
    <col min="9" max="11" width="6.625" style="42" customWidth="1"/>
    <col min="12" max="17" width="7.5" style="42" customWidth="1"/>
    <col min="18" max="19" width="6.25" style="42" customWidth="1"/>
    <col min="20" max="20" width="6.25" style="41" customWidth="1"/>
    <col min="21" max="21" width="8.125" style="42" customWidth="1"/>
    <col min="22" max="22" width="7.25" style="42" customWidth="1"/>
    <col min="23" max="16373" width="9" style="41"/>
  </cols>
  <sheetData>
    <row r="1" s="40" customFormat="1" ht="31" customHeight="1" spans="1:22">
      <c r="A1" s="44" t="s">
        <v>0</v>
      </c>
      <c r="B1" s="44"/>
      <c r="C1" s="44"/>
      <c r="D1" s="44"/>
      <c r="E1" s="44"/>
      <c r="F1" s="44"/>
      <c r="G1" s="45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</row>
    <row r="2" ht="54" spans="1:22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  <c r="G2" s="48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9</v>
      </c>
      <c r="N2" s="15" t="s">
        <v>13</v>
      </c>
      <c r="O2" s="15" t="s">
        <v>11</v>
      </c>
      <c r="P2" s="55" t="s">
        <v>14</v>
      </c>
      <c r="Q2" s="55" t="s">
        <v>15</v>
      </c>
      <c r="R2" s="55" t="s">
        <v>16</v>
      </c>
      <c r="S2" s="57" t="s">
        <v>17</v>
      </c>
      <c r="T2" s="58" t="s">
        <v>9</v>
      </c>
      <c r="U2" s="51" t="s">
        <v>18</v>
      </c>
      <c r="V2" s="49" t="s">
        <v>11</v>
      </c>
    </row>
    <row r="3" spans="1:22">
      <c r="A3" s="49">
        <v>1</v>
      </c>
      <c r="B3" s="49" t="s">
        <v>19</v>
      </c>
      <c r="C3" s="49" t="s">
        <v>20</v>
      </c>
      <c r="D3" s="49">
        <v>4093</v>
      </c>
      <c r="E3" s="49">
        <v>311</v>
      </c>
      <c r="F3" s="49" t="s">
        <v>21</v>
      </c>
      <c r="G3" s="50" t="s">
        <v>22</v>
      </c>
      <c r="H3" s="49">
        <v>1.5</v>
      </c>
      <c r="I3" s="49">
        <v>0</v>
      </c>
      <c r="J3" s="49">
        <f>I3-H3</f>
        <v>-1.5</v>
      </c>
      <c r="K3" s="49">
        <v>-50</v>
      </c>
      <c r="L3" s="49">
        <v>2</v>
      </c>
      <c r="M3" s="49">
        <f>VLOOKUP(D:D,[4]Sheet1!$E$1:$F$65536,2,0)</f>
        <v>2</v>
      </c>
      <c r="N3" s="56">
        <f>M3/L3</f>
        <v>1</v>
      </c>
      <c r="O3" s="49"/>
      <c r="P3" s="49">
        <v>2</v>
      </c>
      <c r="Q3" s="49">
        <v>0.5</v>
      </c>
      <c r="R3" s="49">
        <v>1.5</v>
      </c>
      <c r="S3" s="49">
        <f t="shared" ref="S3:S66" si="0">P3+Q3+R3</f>
        <v>4</v>
      </c>
      <c r="T3" s="59">
        <f>VLOOKUP(D:D,[5]Sheet1!$G$1:$H$65536,2,0)</f>
        <v>1</v>
      </c>
      <c r="U3" s="60">
        <f>T3-S3</f>
        <v>-3</v>
      </c>
      <c r="V3" s="49">
        <f>U3*3</f>
        <v>-9</v>
      </c>
    </row>
    <row r="4" spans="1:22">
      <c r="A4" s="49">
        <v>2</v>
      </c>
      <c r="B4" s="49" t="s">
        <v>19</v>
      </c>
      <c r="C4" s="49" t="s">
        <v>23</v>
      </c>
      <c r="D4" s="49">
        <v>4302</v>
      </c>
      <c r="E4" s="49">
        <v>311</v>
      </c>
      <c r="F4" s="49" t="s">
        <v>21</v>
      </c>
      <c r="G4" s="50" t="s">
        <v>24</v>
      </c>
      <c r="H4" s="49">
        <v>1.5</v>
      </c>
      <c r="I4" s="49">
        <v>0</v>
      </c>
      <c r="J4" s="49">
        <f t="shared" ref="J4:J67" si="1">I4-H4</f>
        <v>-1.5</v>
      </c>
      <c r="K4" s="49">
        <v>-50</v>
      </c>
      <c r="L4" s="49">
        <v>2</v>
      </c>
      <c r="M4" s="49">
        <f>VLOOKUP(D:D,[4]Sheet1!$E$1:$F$65536,2,0)</f>
        <v>6</v>
      </c>
      <c r="N4" s="56">
        <f t="shared" ref="N4:N67" si="2">M4/L4</f>
        <v>3</v>
      </c>
      <c r="O4" s="49"/>
      <c r="P4" s="49">
        <v>2</v>
      </c>
      <c r="Q4" s="49">
        <v>0.5</v>
      </c>
      <c r="R4" s="49">
        <v>1.5</v>
      </c>
      <c r="S4" s="49">
        <f t="shared" si="0"/>
        <v>4</v>
      </c>
      <c r="T4" s="59">
        <f>VLOOKUP(D:D,[5]Sheet1!$G$1:$H$65536,2,0)</f>
        <v>2</v>
      </c>
      <c r="U4" s="60">
        <f t="shared" ref="U4:U67" si="3">T4-S4</f>
        <v>-2</v>
      </c>
      <c r="V4" s="49">
        <f>U4*3</f>
        <v>-6</v>
      </c>
    </row>
    <row r="5" spans="1:22">
      <c r="A5" s="51">
        <v>3</v>
      </c>
      <c r="B5" s="51" t="s">
        <v>19</v>
      </c>
      <c r="C5" s="51" t="s">
        <v>25</v>
      </c>
      <c r="D5" s="51">
        <v>11394</v>
      </c>
      <c r="E5" s="51">
        <v>339</v>
      </c>
      <c r="F5" s="51" t="s">
        <v>26</v>
      </c>
      <c r="G5" s="52" t="s">
        <v>24</v>
      </c>
      <c r="H5" s="49">
        <v>4</v>
      </c>
      <c r="I5" s="49">
        <v>0</v>
      </c>
      <c r="J5" s="49">
        <f t="shared" si="1"/>
        <v>-4</v>
      </c>
      <c r="K5" s="49">
        <v>-50</v>
      </c>
      <c r="L5" s="49">
        <v>1</v>
      </c>
      <c r="M5" s="49">
        <f>VLOOKUP(D:D,[4]Sheet1!$E$1:$F$65536,2,0)</f>
        <v>1</v>
      </c>
      <c r="N5" s="56">
        <f t="shared" si="2"/>
        <v>1</v>
      </c>
      <c r="O5" s="49"/>
      <c r="P5" s="51">
        <v>1</v>
      </c>
      <c r="Q5" s="51">
        <v>1</v>
      </c>
      <c r="R5" s="51"/>
      <c r="S5" s="51">
        <f t="shared" si="0"/>
        <v>2</v>
      </c>
      <c r="T5" s="59">
        <v>0</v>
      </c>
      <c r="U5" s="60">
        <f t="shared" si="3"/>
        <v>-2</v>
      </c>
      <c r="V5" s="49">
        <f>U5*3</f>
        <v>-6</v>
      </c>
    </row>
    <row r="6" spans="1:22">
      <c r="A6" s="51">
        <v>4</v>
      </c>
      <c r="B6" s="51" t="s">
        <v>19</v>
      </c>
      <c r="C6" s="51" t="s">
        <v>27</v>
      </c>
      <c r="D6" s="51">
        <v>11756</v>
      </c>
      <c r="E6" s="51">
        <v>339</v>
      </c>
      <c r="F6" s="51" t="s">
        <v>26</v>
      </c>
      <c r="G6" s="52" t="s">
        <v>24</v>
      </c>
      <c r="H6" s="49">
        <v>2</v>
      </c>
      <c r="I6" s="49">
        <v>3</v>
      </c>
      <c r="J6" s="49">
        <f t="shared" si="1"/>
        <v>1</v>
      </c>
      <c r="K6" s="49"/>
      <c r="L6" s="49">
        <v>1</v>
      </c>
      <c r="M6" s="49">
        <f>VLOOKUP(D:D,[4]Sheet1!$E$1:$F$65536,2,0)</f>
        <v>1</v>
      </c>
      <c r="N6" s="56">
        <f t="shared" si="2"/>
        <v>1</v>
      </c>
      <c r="O6" s="49"/>
      <c r="P6" s="51">
        <v>1</v>
      </c>
      <c r="Q6" s="51"/>
      <c r="R6" s="51">
        <v>1</v>
      </c>
      <c r="S6" s="51">
        <f t="shared" si="0"/>
        <v>2</v>
      </c>
      <c r="T6" s="59">
        <v>0</v>
      </c>
      <c r="U6" s="60">
        <f t="shared" si="3"/>
        <v>-2</v>
      </c>
      <c r="V6" s="49">
        <f>U6*3</f>
        <v>-6</v>
      </c>
    </row>
    <row r="7" spans="1:22">
      <c r="A7" s="51">
        <v>5</v>
      </c>
      <c r="B7" s="51" t="s">
        <v>19</v>
      </c>
      <c r="C7" s="51" t="s">
        <v>28</v>
      </c>
      <c r="D7" s="51">
        <v>11783</v>
      </c>
      <c r="E7" s="51">
        <v>339</v>
      </c>
      <c r="F7" s="51" t="s">
        <v>26</v>
      </c>
      <c r="G7" s="52" t="s">
        <v>24</v>
      </c>
      <c r="H7" s="49">
        <v>2</v>
      </c>
      <c r="I7" s="49">
        <v>1</v>
      </c>
      <c r="J7" s="49">
        <f t="shared" si="1"/>
        <v>-1</v>
      </c>
      <c r="K7" s="49"/>
      <c r="L7" s="49">
        <v>1</v>
      </c>
      <c r="M7" s="49">
        <f>VLOOKUP(D:D,[4]Sheet1!$E$1:$F$65536,2,0)</f>
        <v>1</v>
      </c>
      <c r="N7" s="56">
        <f t="shared" si="2"/>
        <v>1</v>
      </c>
      <c r="O7" s="49"/>
      <c r="P7" s="51">
        <v>1</v>
      </c>
      <c r="Q7" s="51"/>
      <c r="R7" s="51">
        <v>1</v>
      </c>
      <c r="S7" s="51">
        <f t="shared" si="0"/>
        <v>2</v>
      </c>
      <c r="T7" s="59">
        <v>0</v>
      </c>
      <c r="U7" s="60">
        <f t="shared" si="3"/>
        <v>-2</v>
      </c>
      <c r="V7" s="49">
        <f>U7*3</f>
        <v>-6</v>
      </c>
    </row>
    <row r="8" spans="1:22">
      <c r="A8" s="51">
        <v>6</v>
      </c>
      <c r="B8" s="51" t="s">
        <v>19</v>
      </c>
      <c r="C8" s="51" t="s">
        <v>20</v>
      </c>
      <c r="D8" s="51">
        <v>997727</v>
      </c>
      <c r="E8" s="51">
        <v>339</v>
      </c>
      <c r="F8" s="51" t="s">
        <v>26</v>
      </c>
      <c r="G8" s="52" t="s">
        <v>22</v>
      </c>
      <c r="H8" s="49">
        <v>3</v>
      </c>
      <c r="I8" s="49">
        <v>2</v>
      </c>
      <c r="J8" s="49">
        <f t="shared" si="1"/>
        <v>-1</v>
      </c>
      <c r="K8" s="49"/>
      <c r="L8" s="49">
        <v>1</v>
      </c>
      <c r="M8" s="49">
        <f>VLOOKUP(D:D,[4]Sheet1!$E$1:$F$65536,2,0)</f>
        <v>5</v>
      </c>
      <c r="N8" s="56">
        <f t="shared" si="2"/>
        <v>5</v>
      </c>
      <c r="O8" s="49"/>
      <c r="P8" s="51">
        <v>1</v>
      </c>
      <c r="Q8" s="51"/>
      <c r="R8" s="51">
        <v>1</v>
      </c>
      <c r="S8" s="51">
        <f t="shared" si="0"/>
        <v>2</v>
      </c>
      <c r="T8" s="59">
        <f>VLOOKUP(D:D,[5]Sheet1!$G$1:$H$65536,2,0)</f>
        <v>2</v>
      </c>
      <c r="U8" s="60">
        <f t="shared" si="3"/>
        <v>0</v>
      </c>
      <c r="V8" s="49"/>
    </row>
    <row r="9" spans="1:22">
      <c r="A9" s="49">
        <v>7</v>
      </c>
      <c r="B9" s="49" t="s">
        <v>19</v>
      </c>
      <c r="C9" s="49" t="s">
        <v>29</v>
      </c>
      <c r="D9" s="49">
        <v>4301</v>
      </c>
      <c r="E9" s="49">
        <v>343</v>
      </c>
      <c r="F9" s="49" t="s">
        <v>30</v>
      </c>
      <c r="G9" s="50" t="s">
        <v>31</v>
      </c>
      <c r="H9" s="49">
        <v>3</v>
      </c>
      <c r="I9" s="49">
        <v>0</v>
      </c>
      <c r="J9" s="49">
        <f t="shared" si="1"/>
        <v>-3</v>
      </c>
      <c r="K9" s="49">
        <v>-50</v>
      </c>
      <c r="L9" s="49">
        <v>6</v>
      </c>
      <c r="M9" s="49">
        <f>VLOOKUP(D:D,[4]Sheet1!$E$1:$F$65536,2,0)</f>
        <v>2</v>
      </c>
      <c r="N9" s="56">
        <f t="shared" si="2"/>
        <v>0.333333333333333</v>
      </c>
      <c r="O9" s="49">
        <v>-30</v>
      </c>
      <c r="P9" s="49">
        <v>4</v>
      </c>
      <c r="Q9" s="49">
        <v>0.4</v>
      </c>
      <c r="R9" s="49">
        <v>2</v>
      </c>
      <c r="S9" s="49">
        <f t="shared" si="0"/>
        <v>6.4</v>
      </c>
      <c r="T9" s="59">
        <f>VLOOKUP(D:D,[5]Sheet1!$G$1:$H$65536,2,0)</f>
        <v>7</v>
      </c>
      <c r="U9" s="60">
        <f t="shared" si="3"/>
        <v>0.6</v>
      </c>
      <c r="V9" s="49"/>
    </row>
    <row r="10" spans="1:22">
      <c r="A10" s="49">
        <v>8</v>
      </c>
      <c r="B10" s="49" t="s">
        <v>19</v>
      </c>
      <c r="C10" s="49" t="s">
        <v>32</v>
      </c>
      <c r="D10" s="49">
        <v>7583</v>
      </c>
      <c r="E10" s="49">
        <v>343</v>
      </c>
      <c r="F10" s="49" t="s">
        <v>30</v>
      </c>
      <c r="G10" s="50" t="s">
        <v>22</v>
      </c>
      <c r="H10" s="49">
        <v>1</v>
      </c>
      <c r="I10" s="49">
        <v>0</v>
      </c>
      <c r="J10" s="49">
        <f t="shared" si="1"/>
        <v>-1</v>
      </c>
      <c r="K10" s="49">
        <v>-50</v>
      </c>
      <c r="L10" s="49">
        <v>2</v>
      </c>
      <c r="M10" s="49">
        <v>0</v>
      </c>
      <c r="N10" s="56">
        <f t="shared" si="2"/>
        <v>0</v>
      </c>
      <c r="O10" s="49">
        <v>-30</v>
      </c>
      <c r="P10" s="49">
        <v>3</v>
      </c>
      <c r="Q10" s="49">
        <v>0.3</v>
      </c>
      <c r="R10" s="49">
        <v>1.2</v>
      </c>
      <c r="S10" s="49">
        <f t="shared" si="0"/>
        <v>4.5</v>
      </c>
      <c r="T10" s="59">
        <f>VLOOKUP(D:D,[5]Sheet1!$G$1:$H$65536,2,0)</f>
        <v>9</v>
      </c>
      <c r="U10" s="60">
        <f t="shared" si="3"/>
        <v>4.5</v>
      </c>
      <c r="V10" s="49"/>
    </row>
    <row r="11" spans="1:22">
      <c r="A11" s="49">
        <v>9</v>
      </c>
      <c r="B11" s="49" t="s">
        <v>19</v>
      </c>
      <c r="C11" s="49" t="s">
        <v>33</v>
      </c>
      <c r="D11" s="49">
        <v>10191</v>
      </c>
      <c r="E11" s="49">
        <v>343</v>
      </c>
      <c r="F11" s="49" t="s">
        <v>30</v>
      </c>
      <c r="G11" s="50" t="s">
        <v>34</v>
      </c>
      <c r="H11" s="49">
        <v>2</v>
      </c>
      <c r="I11" s="49">
        <v>0</v>
      </c>
      <c r="J11" s="49">
        <f t="shared" si="1"/>
        <v>-2</v>
      </c>
      <c r="K11" s="49">
        <v>-50</v>
      </c>
      <c r="L11" s="49">
        <v>4</v>
      </c>
      <c r="M11" s="49">
        <f>VLOOKUP(D:D,[4]Sheet1!$E$1:$F$65536,2,0)</f>
        <v>2</v>
      </c>
      <c r="N11" s="56">
        <f t="shared" si="2"/>
        <v>0.5</v>
      </c>
      <c r="O11" s="49">
        <v>-30</v>
      </c>
      <c r="P11" s="49">
        <v>3</v>
      </c>
      <c r="Q11" s="49">
        <v>0.3</v>
      </c>
      <c r="R11" s="49">
        <v>1.6</v>
      </c>
      <c r="S11" s="49">
        <f t="shared" si="0"/>
        <v>4.9</v>
      </c>
      <c r="T11" s="59">
        <f>VLOOKUP(D:D,[5]Sheet1!$G$1:$H$65536,2,0)</f>
        <v>3</v>
      </c>
      <c r="U11" s="60">
        <f t="shared" si="3"/>
        <v>-1.9</v>
      </c>
      <c r="V11" s="49">
        <f>U11*3</f>
        <v>-5.7</v>
      </c>
    </row>
    <row r="12" spans="1:22">
      <c r="A12" s="49">
        <v>10</v>
      </c>
      <c r="B12" s="49" t="s">
        <v>19</v>
      </c>
      <c r="C12" s="49" t="s">
        <v>35</v>
      </c>
      <c r="D12" s="49">
        <v>10932</v>
      </c>
      <c r="E12" s="49">
        <v>343</v>
      </c>
      <c r="F12" s="49" t="s">
        <v>30</v>
      </c>
      <c r="G12" s="50" t="s">
        <v>34</v>
      </c>
      <c r="H12" s="49">
        <v>2</v>
      </c>
      <c r="I12" s="49">
        <v>0</v>
      </c>
      <c r="J12" s="49">
        <f t="shared" si="1"/>
        <v>-2</v>
      </c>
      <c r="K12" s="49">
        <v>-50</v>
      </c>
      <c r="L12" s="49">
        <v>4</v>
      </c>
      <c r="M12" s="49">
        <v>0</v>
      </c>
      <c r="N12" s="56">
        <f t="shared" si="2"/>
        <v>0</v>
      </c>
      <c r="O12" s="49">
        <v>-30</v>
      </c>
      <c r="P12" s="49">
        <v>3</v>
      </c>
      <c r="Q12" s="49">
        <v>0.3</v>
      </c>
      <c r="R12" s="49">
        <v>1.6</v>
      </c>
      <c r="S12" s="49">
        <f t="shared" si="0"/>
        <v>4.9</v>
      </c>
      <c r="T12" s="59">
        <f>VLOOKUP(D:D,[5]Sheet1!$G$1:$H$65536,2,0)</f>
        <v>4</v>
      </c>
      <c r="U12" s="60">
        <f t="shared" si="3"/>
        <v>-0.9</v>
      </c>
      <c r="V12" s="49">
        <f>U12*3</f>
        <v>-2.7</v>
      </c>
    </row>
    <row r="13" spans="1:22">
      <c r="A13" s="49">
        <v>11</v>
      </c>
      <c r="B13" s="49" t="s">
        <v>19</v>
      </c>
      <c r="C13" s="49" t="s">
        <v>36</v>
      </c>
      <c r="D13" s="49">
        <v>11517</v>
      </c>
      <c r="E13" s="49">
        <v>343</v>
      </c>
      <c r="F13" s="49" t="s">
        <v>30</v>
      </c>
      <c r="G13" s="50" t="s">
        <v>34</v>
      </c>
      <c r="H13" s="49">
        <v>2</v>
      </c>
      <c r="I13" s="49">
        <v>0</v>
      </c>
      <c r="J13" s="49">
        <f t="shared" si="1"/>
        <v>-2</v>
      </c>
      <c r="K13" s="49">
        <v>-50</v>
      </c>
      <c r="L13" s="49">
        <v>4</v>
      </c>
      <c r="M13" s="49">
        <f>VLOOKUP(D:D,[4]Sheet1!$E$1:$F$65536,2,0)</f>
        <v>5</v>
      </c>
      <c r="N13" s="56">
        <f t="shared" si="2"/>
        <v>1.25</v>
      </c>
      <c r="O13" s="49"/>
      <c r="P13" s="49">
        <v>3</v>
      </c>
      <c r="Q13" s="49">
        <v>0.3</v>
      </c>
      <c r="R13" s="49">
        <v>1.6</v>
      </c>
      <c r="S13" s="49">
        <f t="shared" si="0"/>
        <v>4.9</v>
      </c>
      <c r="T13" s="59">
        <f>VLOOKUP(D:D,[5]Sheet1!$G$1:$H$65536,2,0)</f>
        <v>7</v>
      </c>
      <c r="U13" s="60">
        <f t="shared" si="3"/>
        <v>2.1</v>
      </c>
      <c r="V13" s="49"/>
    </row>
    <row r="14" spans="1:22">
      <c r="A14" s="49">
        <v>12</v>
      </c>
      <c r="B14" s="49" t="s">
        <v>19</v>
      </c>
      <c r="C14" s="49" t="s">
        <v>37</v>
      </c>
      <c r="D14" s="49">
        <v>997367</v>
      </c>
      <c r="E14" s="49">
        <v>343</v>
      </c>
      <c r="F14" s="49" t="s">
        <v>30</v>
      </c>
      <c r="G14" s="50" t="s">
        <v>38</v>
      </c>
      <c r="H14" s="49">
        <v>3</v>
      </c>
      <c r="I14" s="49">
        <v>0</v>
      </c>
      <c r="J14" s="49">
        <f t="shared" si="1"/>
        <v>-3</v>
      </c>
      <c r="K14" s="49">
        <v>-50</v>
      </c>
      <c r="L14" s="49">
        <v>6</v>
      </c>
      <c r="M14" s="49">
        <v>0</v>
      </c>
      <c r="N14" s="56">
        <f t="shared" si="2"/>
        <v>0</v>
      </c>
      <c r="O14" s="49">
        <v>-30</v>
      </c>
      <c r="P14" s="49">
        <v>4</v>
      </c>
      <c r="Q14" s="49">
        <v>0.4</v>
      </c>
      <c r="R14" s="49">
        <v>2</v>
      </c>
      <c r="S14" s="49">
        <f t="shared" si="0"/>
        <v>6.4</v>
      </c>
      <c r="T14" s="59">
        <f>VLOOKUP(D:D,[5]Sheet1!$G$1:$H$65536,2,0)</f>
        <v>4</v>
      </c>
      <c r="U14" s="60">
        <f t="shared" si="3"/>
        <v>-2.4</v>
      </c>
      <c r="V14" s="49">
        <f>U14*3</f>
        <v>-7.2</v>
      </c>
    </row>
    <row r="15" spans="1:22">
      <c r="A15" s="49">
        <v>13</v>
      </c>
      <c r="B15" s="49" t="s">
        <v>19</v>
      </c>
      <c r="C15" s="49" t="s">
        <v>39</v>
      </c>
      <c r="D15" s="49">
        <v>8400</v>
      </c>
      <c r="E15" s="49">
        <v>347</v>
      </c>
      <c r="F15" s="49" t="s">
        <v>40</v>
      </c>
      <c r="G15" s="50" t="s">
        <v>24</v>
      </c>
      <c r="H15" s="49">
        <v>2</v>
      </c>
      <c r="I15" s="49">
        <v>4</v>
      </c>
      <c r="J15" s="49">
        <f t="shared" si="1"/>
        <v>2</v>
      </c>
      <c r="K15" s="49"/>
      <c r="L15" s="49">
        <v>3</v>
      </c>
      <c r="M15" s="49">
        <f>VLOOKUP(D:D,[4]Sheet1!$E$1:$F$65536,2,0)</f>
        <v>3</v>
      </c>
      <c r="N15" s="56">
        <f t="shared" si="2"/>
        <v>1</v>
      </c>
      <c r="O15" s="49"/>
      <c r="P15" s="49">
        <v>2</v>
      </c>
      <c r="Q15" s="49"/>
      <c r="R15" s="49">
        <v>2</v>
      </c>
      <c r="S15" s="49">
        <f t="shared" si="0"/>
        <v>4</v>
      </c>
      <c r="T15" s="59">
        <f>VLOOKUP(D:D,[5]Sheet1!$G$1:$H$65536,2,0)</f>
        <v>1</v>
      </c>
      <c r="U15" s="60">
        <f t="shared" si="3"/>
        <v>-3</v>
      </c>
      <c r="V15" s="49">
        <f>U15*3</f>
        <v>-9</v>
      </c>
    </row>
    <row r="16" spans="1:22">
      <c r="A16" s="51">
        <v>14</v>
      </c>
      <c r="B16" s="51" t="s">
        <v>19</v>
      </c>
      <c r="C16" s="51" t="s">
        <v>41</v>
      </c>
      <c r="D16" s="51">
        <v>11690</v>
      </c>
      <c r="E16" s="51">
        <v>347</v>
      </c>
      <c r="F16" s="51" t="s">
        <v>40</v>
      </c>
      <c r="G16" s="52" t="s">
        <v>24</v>
      </c>
      <c r="H16" s="49">
        <v>1</v>
      </c>
      <c r="I16" s="49">
        <v>2</v>
      </c>
      <c r="J16" s="49">
        <f t="shared" si="1"/>
        <v>1</v>
      </c>
      <c r="K16" s="49"/>
      <c r="L16" s="49">
        <v>2</v>
      </c>
      <c r="M16" s="49">
        <f>VLOOKUP(D:D,[4]Sheet1!$E$1:$F$65536,2,0)</f>
        <v>1</v>
      </c>
      <c r="N16" s="56">
        <f t="shared" si="2"/>
        <v>0.5</v>
      </c>
      <c r="O16" s="49">
        <v>-30</v>
      </c>
      <c r="P16" s="51">
        <v>2</v>
      </c>
      <c r="Q16" s="51">
        <v>1</v>
      </c>
      <c r="R16" s="51">
        <v>1</v>
      </c>
      <c r="S16" s="51">
        <f t="shared" si="0"/>
        <v>4</v>
      </c>
      <c r="T16" s="59">
        <f>VLOOKUP(D:D,[5]Sheet1!$G$1:$H$65536,2,0)</f>
        <v>1</v>
      </c>
      <c r="U16" s="60">
        <f t="shared" si="3"/>
        <v>-3</v>
      </c>
      <c r="V16" s="49">
        <f>U16*3</f>
        <v>-9</v>
      </c>
    </row>
    <row r="17" spans="1:22">
      <c r="A17" s="51">
        <v>15</v>
      </c>
      <c r="B17" s="51" t="s">
        <v>19</v>
      </c>
      <c r="C17" s="51" t="s">
        <v>42</v>
      </c>
      <c r="D17" s="51">
        <v>11777</v>
      </c>
      <c r="E17" s="51">
        <v>347</v>
      </c>
      <c r="F17" s="51" t="s">
        <v>40</v>
      </c>
      <c r="G17" s="52" t="s">
        <v>24</v>
      </c>
      <c r="H17" s="49">
        <v>1</v>
      </c>
      <c r="I17" s="49">
        <v>0</v>
      </c>
      <c r="J17" s="49">
        <f t="shared" si="1"/>
        <v>-1</v>
      </c>
      <c r="K17" s="49">
        <v>-50</v>
      </c>
      <c r="L17" s="49">
        <v>1</v>
      </c>
      <c r="M17" s="49">
        <v>0</v>
      </c>
      <c r="N17" s="56">
        <f t="shared" si="2"/>
        <v>0</v>
      </c>
      <c r="O17" s="49">
        <v>-30</v>
      </c>
      <c r="P17" s="51">
        <v>1</v>
      </c>
      <c r="Q17" s="51"/>
      <c r="R17" s="51">
        <v>1</v>
      </c>
      <c r="S17" s="51">
        <f t="shared" si="0"/>
        <v>2</v>
      </c>
      <c r="T17" s="59">
        <v>0</v>
      </c>
      <c r="U17" s="60">
        <f t="shared" si="3"/>
        <v>-2</v>
      </c>
      <c r="V17" s="49">
        <f>U17*3</f>
        <v>-6</v>
      </c>
    </row>
    <row r="18" spans="1:22">
      <c r="A18" s="49">
        <v>16</v>
      </c>
      <c r="B18" s="49" t="s">
        <v>19</v>
      </c>
      <c r="C18" s="49" t="s">
        <v>43</v>
      </c>
      <c r="D18" s="49">
        <v>6814</v>
      </c>
      <c r="E18" s="49">
        <v>357</v>
      </c>
      <c r="F18" s="49" t="s">
        <v>44</v>
      </c>
      <c r="G18" s="50" t="s">
        <v>24</v>
      </c>
      <c r="H18" s="49">
        <v>1.5</v>
      </c>
      <c r="I18" s="49">
        <v>0</v>
      </c>
      <c r="J18" s="49">
        <f t="shared" si="1"/>
        <v>-1.5</v>
      </c>
      <c r="K18" s="49">
        <v>-50</v>
      </c>
      <c r="L18" s="49">
        <v>3</v>
      </c>
      <c r="M18" s="49">
        <f>VLOOKUP(D:D,[4]Sheet1!$E$1:$F$65536,2,0)</f>
        <v>1</v>
      </c>
      <c r="N18" s="56">
        <f t="shared" si="2"/>
        <v>0.333333333333333</v>
      </c>
      <c r="O18" s="49">
        <v>-30</v>
      </c>
      <c r="P18" s="49">
        <v>2</v>
      </c>
      <c r="Q18" s="49">
        <v>1</v>
      </c>
      <c r="R18" s="49">
        <v>1</v>
      </c>
      <c r="S18" s="49">
        <f t="shared" si="0"/>
        <v>4</v>
      </c>
      <c r="T18" s="59">
        <f>VLOOKUP(D:D,[5]Sheet1!$G$1:$H$65536,2,0)</f>
        <v>4</v>
      </c>
      <c r="U18" s="60">
        <f t="shared" si="3"/>
        <v>0</v>
      </c>
      <c r="V18" s="49"/>
    </row>
    <row r="19" spans="1:22">
      <c r="A19" s="49">
        <v>17</v>
      </c>
      <c r="B19" s="49" t="s">
        <v>19</v>
      </c>
      <c r="C19" s="49" t="s">
        <v>45</v>
      </c>
      <c r="D19" s="49">
        <v>11453</v>
      </c>
      <c r="E19" s="49">
        <v>357</v>
      </c>
      <c r="F19" s="49" t="s">
        <v>44</v>
      </c>
      <c r="G19" s="50" t="s">
        <v>46</v>
      </c>
      <c r="H19" s="49">
        <v>1.5</v>
      </c>
      <c r="I19" s="49">
        <v>0</v>
      </c>
      <c r="J19" s="49">
        <f t="shared" si="1"/>
        <v>-1.5</v>
      </c>
      <c r="K19" s="49">
        <v>-50</v>
      </c>
      <c r="L19" s="49">
        <v>3</v>
      </c>
      <c r="M19" s="49">
        <f>VLOOKUP(D:D,[4]Sheet1!$E$1:$F$65536,2,0)</f>
        <v>4</v>
      </c>
      <c r="N19" s="56">
        <f t="shared" si="2"/>
        <v>1.33333333333333</v>
      </c>
      <c r="O19" s="49"/>
      <c r="P19" s="49">
        <v>2</v>
      </c>
      <c r="Q19" s="49"/>
      <c r="R19" s="49">
        <v>1</v>
      </c>
      <c r="S19" s="49">
        <f t="shared" si="0"/>
        <v>3</v>
      </c>
      <c r="T19" s="59">
        <f>VLOOKUP(D:D,[5]Sheet1!$G$1:$H$65536,2,0)</f>
        <v>1</v>
      </c>
      <c r="U19" s="60">
        <f t="shared" si="3"/>
        <v>-2</v>
      </c>
      <c r="V19" s="49">
        <f t="shared" ref="V19:V29" si="4">U19*3</f>
        <v>-6</v>
      </c>
    </row>
    <row r="20" spans="1:22">
      <c r="A20" s="51">
        <v>18</v>
      </c>
      <c r="B20" s="51" t="s">
        <v>19</v>
      </c>
      <c r="C20" s="51" t="s">
        <v>47</v>
      </c>
      <c r="D20" s="51">
        <v>11764</v>
      </c>
      <c r="E20" s="51">
        <v>357</v>
      </c>
      <c r="F20" s="51" t="s">
        <v>44</v>
      </c>
      <c r="G20" s="52" t="s">
        <v>24</v>
      </c>
      <c r="H20" s="49">
        <v>1</v>
      </c>
      <c r="I20" s="49">
        <v>0</v>
      </c>
      <c r="J20" s="49">
        <f t="shared" si="1"/>
        <v>-1</v>
      </c>
      <c r="K20" s="49">
        <v>-50</v>
      </c>
      <c r="L20" s="49">
        <v>1</v>
      </c>
      <c r="M20" s="49">
        <v>0</v>
      </c>
      <c r="N20" s="56">
        <f t="shared" si="2"/>
        <v>0</v>
      </c>
      <c r="O20" s="49">
        <v>-30</v>
      </c>
      <c r="P20" s="51">
        <v>1</v>
      </c>
      <c r="Q20" s="51"/>
      <c r="R20" s="51">
        <v>0.5</v>
      </c>
      <c r="S20" s="51">
        <f t="shared" si="0"/>
        <v>1.5</v>
      </c>
      <c r="T20" s="59">
        <v>0</v>
      </c>
      <c r="U20" s="60">
        <f t="shared" si="3"/>
        <v>-1.5</v>
      </c>
      <c r="V20" s="49">
        <f t="shared" si="4"/>
        <v>-4.5</v>
      </c>
    </row>
    <row r="21" spans="1:22">
      <c r="A21" s="51">
        <v>19</v>
      </c>
      <c r="B21" s="51" t="s">
        <v>19</v>
      </c>
      <c r="C21" s="51" t="s">
        <v>48</v>
      </c>
      <c r="D21" s="51">
        <v>11768</v>
      </c>
      <c r="E21" s="51">
        <v>357</v>
      </c>
      <c r="F21" s="51" t="s">
        <v>44</v>
      </c>
      <c r="G21" s="52" t="s">
        <v>24</v>
      </c>
      <c r="H21" s="49">
        <v>1</v>
      </c>
      <c r="I21" s="49">
        <v>0</v>
      </c>
      <c r="J21" s="49">
        <f t="shared" si="1"/>
        <v>-1</v>
      </c>
      <c r="K21" s="49">
        <v>-50</v>
      </c>
      <c r="L21" s="49">
        <v>1</v>
      </c>
      <c r="M21" s="49">
        <v>0</v>
      </c>
      <c r="N21" s="56">
        <f t="shared" si="2"/>
        <v>0</v>
      </c>
      <c r="O21" s="49">
        <v>-30</v>
      </c>
      <c r="P21" s="51">
        <v>1</v>
      </c>
      <c r="Q21" s="51"/>
      <c r="R21" s="51">
        <v>0.5</v>
      </c>
      <c r="S21" s="51">
        <f t="shared" si="0"/>
        <v>1.5</v>
      </c>
      <c r="T21" s="59">
        <v>0</v>
      </c>
      <c r="U21" s="60">
        <f t="shared" si="3"/>
        <v>-1.5</v>
      </c>
      <c r="V21" s="49">
        <f t="shared" si="4"/>
        <v>-4.5</v>
      </c>
    </row>
    <row r="22" spans="1:22">
      <c r="A22" s="49">
        <v>20</v>
      </c>
      <c r="B22" s="49" t="s">
        <v>19</v>
      </c>
      <c r="C22" s="49" t="s">
        <v>49</v>
      </c>
      <c r="D22" s="49">
        <v>5623</v>
      </c>
      <c r="E22" s="49">
        <v>359</v>
      </c>
      <c r="F22" s="49" t="s">
        <v>50</v>
      </c>
      <c r="G22" s="50" t="s">
        <v>22</v>
      </c>
      <c r="H22" s="49">
        <v>1.25</v>
      </c>
      <c r="I22" s="49">
        <v>4</v>
      </c>
      <c r="J22" s="49">
        <f t="shared" si="1"/>
        <v>2.75</v>
      </c>
      <c r="K22" s="49"/>
      <c r="L22" s="49">
        <v>4</v>
      </c>
      <c r="M22" s="49">
        <v>0</v>
      </c>
      <c r="N22" s="56">
        <f t="shared" si="2"/>
        <v>0</v>
      </c>
      <c r="O22" s="49">
        <v>-30</v>
      </c>
      <c r="P22" s="49">
        <v>3</v>
      </c>
      <c r="Q22" s="49">
        <v>0.25</v>
      </c>
      <c r="R22" s="49">
        <v>1.5</v>
      </c>
      <c r="S22" s="49">
        <f t="shared" si="0"/>
        <v>4.75</v>
      </c>
      <c r="T22" s="59">
        <f>VLOOKUP(D:D,[5]Sheet1!$G$1:$H$65536,2,0)</f>
        <v>4</v>
      </c>
      <c r="U22" s="60">
        <f t="shared" si="3"/>
        <v>-0.75</v>
      </c>
      <c r="V22" s="49">
        <f t="shared" si="4"/>
        <v>-2.25</v>
      </c>
    </row>
    <row r="23" spans="1:22">
      <c r="A23" s="49">
        <v>21</v>
      </c>
      <c r="B23" s="49" t="s">
        <v>19</v>
      </c>
      <c r="C23" s="49" t="s">
        <v>51</v>
      </c>
      <c r="D23" s="49">
        <v>10860</v>
      </c>
      <c r="E23" s="49">
        <v>359</v>
      </c>
      <c r="F23" s="49" t="s">
        <v>50</v>
      </c>
      <c r="G23" s="50" t="s">
        <v>24</v>
      </c>
      <c r="H23" s="49">
        <v>1.25</v>
      </c>
      <c r="I23" s="49">
        <v>1</v>
      </c>
      <c r="J23" s="49">
        <f t="shared" si="1"/>
        <v>-0.25</v>
      </c>
      <c r="K23" s="49"/>
      <c r="L23" s="49">
        <v>4</v>
      </c>
      <c r="M23" s="49">
        <f>VLOOKUP(D:D,[4]Sheet1!$E$1:$F$65536,2,0)</f>
        <v>2</v>
      </c>
      <c r="N23" s="56">
        <f t="shared" si="2"/>
        <v>0.5</v>
      </c>
      <c r="O23" s="49">
        <v>-30</v>
      </c>
      <c r="P23" s="49">
        <v>3</v>
      </c>
      <c r="Q23" s="49">
        <v>0.25</v>
      </c>
      <c r="R23" s="49">
        <v>1.5</v>
      </c>
      <c r="S23" s="49">
        <f t="shared" si="0"/>
        <v>4.75</v>
      </c>
      <c r="T23" s="59">
        <f>VLOOKUP(D:D,[5]Sheet1!$G$1:$H$65536,2,0)</f>
        <v>3</v>
      </c>
      <c r="U23" s="60">
        <f t="shared" si="3"/>
        <v>-1.75</v>
      </c>
      <c r="V23" s="49">
        <f t="shared" si="4"/>
        <v>-5.25</v>
      </c>
    </row>
    <row r="24" spans="1:22">
      <c r="A24" s="49">
        <v>22</v>
      </c>
      <c r="B24" s="49" t="s">
        <v>19</v>
      </c>
      <c r="C24" s="49" t="s">
        <v>52</v>
      </c>
      <c r="D24" s="49">
        <v>11101</v>
      </c>
      <c r="E24" s="49">
        <v>359</v>
      </c>
      <c r="F24" s="49" t="s">
        <v>50</v>
      </c>
      <c r="G24" s="50" t="s">
        <v>24</v>
      </c>
      <c r="H24" s="49">
        <v>1.25</v>
      </c>
      <c r="I24" s="49">
        <v>0</v>
      </c>
      <c r="J24" s="49">
        <f t="shared" si="1"/>
        <v>-1.25</v>
      </c>
      <c r="K24" s="49">
        <v>-50</v>
      </c>
      <c r="L24" s="49">
        <v>4</v>
      </c>
      <c r="M24" s="49">
        <v>0</v>
      </c>
      <c r="N24" s="56">
        <f t="shared" si="2"/>
        <v>0</v>
      </c>
      <c r="O24" s="49">
        <v>-30</v>
      </c>
      <c r="P24" s="49">
        <v>3</v>
      </c>
      <c r="Q24" s="49">
        <v>0.25</v>
      </c>
      <c r="R24" s="49">
        <v>1.5</v>
      </c>
      <c r="S24" s="49">
        <f t="shared" si="0"/>
        <v>4.75</v>
      </c>
      <c r="T24" s="59">
        <f>VLOOKUP(D:D,[5]Sheet1!$G$1:$H$65536,2,0)</f>
        <v>1</v>
      </c>
      <c r="U24" s="60">
        <f t="shared" si="3"/>
        <v>-3.75</v>
      </c>
      <c r="V24" s="49">
        <f t="shared" si="4"/>
        <v>-11.25</v>
      </c>
    </row>
    <row r="25" spans="1:22">
      <c r="A25" s="51">
        <v>23</v>
      </c>
      <c r="B25" s="51" t="s">
        <v>19</v>
      </c>
      <c r="C25" s="51" t="s">
        <v>53</v>
      </c>
      <c r="D25" s="51">
        <v>11778</v>
      </c>
      <c r="E25" s="51">
        <v>359</v>
      </c>
      <c r="F25" s="51" t="s">
        <v>50</v>
      </c>
      <c r="G25" s="52" t="s">
        <v>24</v>
      </c>
      <c r="H25" s="49">
        <v>1.25</v>
      </c>
      <c r="I25" s="49">
        <v>0</v>
      </c>
      <c r="J25" s="49">
        <f t="shared" si="1"/>
        <v>-1.25</v>
      </c>
      <c r="K25" s="49">
        <v>-50</v>
      </c>
      <c r="L25" s="49">
        <v>4</v>
      </c>
      <c r="M25" s="49">
        <f>VLOOKUP(D:D,[4]Sheet1!$E$1:$F$65536,2,0)</f>
        <v>1</v>
      </c>
      <c r="N25" s="56">
        <f t="shared" si="2"/>
        <v>0.25</v>
      </c>
      <c r="O25" s="49">
        <v>-30</v>
      </c>
      <c r="P25" s="51">
        <v>1</v>
      </c>
      <c r="Q25" s="51">
        <v>0.25</v>
      </c>
      <c r="R25" s="51">
        <v>1.5</v>
      </c>
      <c r="S25" s="51">
        <f t="shared" si="0"/>
        <v>2.75</v>
      </c>
      <c r="T25" s="59">
        <v>0</v>
      </c>
      <c r="U25" s="60">
        <f t="shared" si="3"/>
        <v>-2.75</v>
      </c>
      <c r="V25" s="49">
        <f t="shared" si="4"/>
        <v>-8.25</v>
      </c>
    </row>
    <row r="26" spans="1:22">
      <c r="A26" s="51">
        <v>24</v>
      </c>
      <c r="B26" s="51" t="s">
        <v>19</v>
      </c>
      <c r="C26" s="51" t="s">
        <v>54</v>
      </c>
      <c r="D26" s="51">
        <v>8798</v>
      </c>
      <c r="E26" s="51">
        <v>365</v>
      </c>
      <c r="F26" s="51" t="s">
        <v>55</v>
      </c>
      <c r="G26" s="52" t="s">
        <v>22</v>
      </c>
      <c r="H26" s="49">
        <v>2.5</v>
      </c>
      <c r="I26" s="49">
        <v>-1</v>
      </c>
      <c r="J26" s="49">
        <f t="shared" si="1"/>
        <v>-3.5</v>
      </c>
      <c r="K26" s="49"/>
      <c r="L26" s="49">
        <v>3</v>
      </c>
      <c r="M26" s="49">
        <f>VLOOKUP(D:D,[4]Sheet1!$E$1:$F$65536,2,0)</f>
        <v>2</v>
      </c>
      <c r="N26" s="56">
        <f t="shared" si="2"/>
        <v>0.666666666666667</v>
      </c>
      <c r="O26" s="49">
        <v>-30</v>
      </c>
      <c r="P26" s="51">
        <v>2</v>
      </c>
      <c r="Q26" s="51">
        <v>0.25</v>
      </c>
      <c r="R26" s="51">
        <v>1</v>
      </c>
      <c r="S26" s="51">
        <f t="shared" si="0"/>
        <v>3.25</v>
      </c>
      <c r="T26" s="59">
        <v>0</v>
      </c>
      <c r="U26" s="60">
        <f t="shared" si="3"/>
        <v>-3.25</v>
      </c>
      <c r="V26" s="49">
        <f t="shared" si="4"/>
        <v>-9.75</v>
      </c>
    </row>
    <row r="27" spans="1:22">
      <c r="A27" s="51">
        <v>25</v>
      </c>
      <c r="B27" s="51" t="s">
        <v>19</v>
      </c>
      <c r="C27" s="51" t="s">
        <v>56</v>
      </c>
      <c r="D27" s="51">
        <v>9840</v>
      </c>
      <c r="E27" s="51">
        <v>365</v>
      </c>
      <c r="F27" s="51" t="s">
        <v>55</v>
      </c>
      <c r="G27" s="52" t="s">
        <v>24</v>
      </c>
      <c r="H27" s="49">
        <v>2.5</v>
      </c>
      <c r="I27" s="49">
        <v>0</v>
      </c>
      <c r="J27" s="49">
        <f t="shared" si="1"/>
        <v>-2.5</v>
      </c>
      <c r="K27" s="49">
        <v>-50</v>
      </c>
      <c r="L27" s="49">
        <v>3</v>
      </c>
      <c r="M27" s="49">
        <f>VLOOKUP(D:D,[4]Sheet1!$E$1:$F$65536,2,0)</f>
        <v>1</v>
      </c>
      <c r="N27" s="56">
        <f t="shared" si="2"/>
        <v>0.333333333333333</v>
      </c>
      <c r="O27" s="49">
        <v>-30</v>
      </c>
      <c r="P27" s="51">
        <v>2</v>
      </c>
      <c r="Q27" s="51">
        <v>0.25</v>
      </c>
      <c r="R27" s="51">
        <v>1</v>
      </c>
      <c r="S27" s="51">
        <f t="shared" si="0"/>
        <v>3.25</v>
      </c>
      <c r="T27" s="59">
        <v>0</v>
      </c>
      <c r="U27" s="60">
        <f t="shared" si="3"/>
        <v>-3.25</v>
      </c>
      <c r="V27" s="49">
        <f t="shared" si="4"/>
        <v>-9.75</v>
      </c>
    </row>
    <row r="28" spans="1:22">
      <c r="A28" s="49">
        <v>26</v>
      </c>
      <c r="B28" s="49" t="s">
        <v>19</v>
      </c>
      <c r="C28" s="49" t="s">
        <v>57</v>
      </c>
      <c r="D28" s="49">
        <v>10191</v>
      </c>
      <c r="E28" s="49">
        <v>365</v>
      </c>
      <c r="F28" s="49" t="s">
        <v>55</v>
      </c>
      <c r="G28" s="50" t="s">
        <v>24</v>
      </c>
      <c r="H28" s="49">
        <v>2.5</v>
      </c>
      <c r="I28" s="49">
        <v>0</v>
      </c>
      <c r="J28" s="49">
        <f t="shared" si="1"/>
        <v>-2.5</v>
      </c>
      <c r="K28" s="49">
        <v>-50</v>
      </c>
      <c r="L28" s="49">
        <v>3</v>
      </c>
      <c r="M28" s="49">
        <f>VLOOKUP(D:D,[4]Sheet1!$E$1:$F$65536,2,0)</f>
        <v>2</v>
      </c>
      <c r="N28" s="56">
        <f t="shared" si="2"/>
        <v>0.666666666666667</v>
      </c>
      <c r="O28" s="49">
        <v>-30</v>
      </c>
      <c r="P28" s="49">
        <v>2</v>
      </c>
      <c r="Q28" s="49">
        <v>0.25</v>
      </c>
      <c r="R28" s="49">
        <v>1</v>
      </c>
      <c r="S28" s="49">
        <f t="shared" si="0"/>
        <v>3.25</v>
      </c>
      <c r="T28" s="59">
        <f>VLOOKUP(D:D,[5]Sheet1!$G$1:$H$65536,2,0)</f>
        <v>3</v>
      </c>
      <c r="U28" s="60">
        <f t="shared" si="3"/>
        <v>-0.25</v>
      </c>
      <c r="V28" s="49">
        <f t="shared" si="4"/>
        <v>-0.75</v>
      </c>
    </row>
    <row r="29" spans="1:22">
      <c r="A29" s="51">
        <v>27</v>
      </c>
      <c r="B29" s="51" t="s">
        <v>19</v>
      </c>
      <c r="C29" s="51" t="s">
        <v>58</v>
      </c>
      <c r="D29" s="51">
        <v>991118</v>
      </c>
      <c r="E29" s="51">
        <v>365</v>
      </c>
      <c r="F29" s="51" t="s">
        <v>55</v>
      </c>
      <c r="G29" s="52" t="s">
        <v>24</v>
      </c>
      <c r="H29" s="49">
        <v>2.5</v>
      </c>
      <c r="I29" s="49">
        <v>0</v>
      </c>
      <c r="J29" s="49">
        <f t="shared" si="1"/>
        <v>-2.5</v>
      </c>
      <c r="K29" s="49">
        <v>-50</v>
      </c>
      <c r="L29" s="49">
        <v>3</v>
      </c>
      <c r="M29" s="49">
        <v>0</v>
      </c>
      <c r="N29" s="56">
        <f t="shared" si="2"/>
        <v>0</v>
      </c>
      <c r="O29" s="49">
        <v>-30</v>
      </c>
      <c r="P29" s="51">
        <v>2</v>
      </c>
      <c r="Q29" s="51">
        <v>0.25</v>
      </c>
      <c r="R29" s="51">
        <v>1</v>
      </c>
      <c r="S29" s="51">
        <f t="shared" si="0"/>
        <v>3.25</v>
      </c>
      <c r="T29" s="59">
        <v>0</v>
      </c>
      <c r="U29" s="60">
        <f t="shared" si="3"/>
        <v>-3.25</v>
      </c>
      <c r="V29" s="49">
        <f t="shared" si="4"/>
        <v>-9.75</v>
      </c>
    </row>
    <row r="30" spans="1:22">
      <c r="A30" s="49">
        <v>28</v>
      </c>
      <c r="B30" s="49" t="s">
        <v>19</v>
      </c>
      <c r="C30" s="49" t="s">
        <v>59</v>
      </c>
      <c r="D30" s="49">
        <v>6830</v>
      </c>
      <c r="E30" s="49">
        <v>379</v>
      </c>
      <c r="F30" s="49" t="s">
        <v>60</v>
      </c>
      <c r="G30" s="50" t="s">
        <v>22</v>
      </c>
      <c r="H30" s="49">
        <v>1</v>
      </c>
      <c r="I30" s="49">
        <v>2</v>
      </c>
      <c r="J30" s="49">
        <f t="shared" si="1"/>
        <v>1</v>
      </c>
      <c r="K30" s="49"/>
      <c r="L30" s="49">
        <v>2</v>
      </c>
      <c r="M30" s="49">
        <f>VLOOKUP(D:D,[4]Sheet1!$E$1:$F$65536,2,0)</f>
        <v>2</v>
      </c>
      <c r="N30" s="56">
        <f t="shared" si="2"/>
        <v>1</v>
      </c>
      <c r="O30" s="49"/>
      <c r="P30" s="49">
        <v>1</v>
      </c>
      <c r="Q30" s="49">
        <v>1</v>
      </c>
      <c r="R30" s="49">
        <v>1</v>
      </c>
      <c r="S30" s="49">
        <f t="shared" si="0"/>
        <v>3</v>
      </c>
      <c r="T30" s="59">
        <f>VLOOKUP(D:D,[5]Sheet1!$G$1:$H$65536,2,0)</f>
        <v>3</v>
      </c>
      <c r="U30" s="60">
        <f t="shared" si="3"/>
        <v>0</v>
      </c>
      <c r="V30" s="49"/>
    </row>
    <row r="31" spans="1:22">
      <c r="A31" s="49">
        <v>29</v>
      </c>
      <c r="B31" s="49" t="s">
        <v>19</v>
      </c>
      <c r="C31" s="49" t="s">
        <v>61</v>
      </c>
      <c r="D31" s="49">
        <v>6831</v>
      </c>
      <c r="E31" s="49">
        <v>379</v>
      </c>
      <c r="F31" s="49" t="s">
        <v>60</v>
      </c>
      <c r="G31" s="50" t="s">
        <v>24</v>
      </c>
      <c r="H31" s="49">
        <v>1</v>
      </c>
      <c r="I31" s="49">
        <v>1</v>
      </c>
      <c r="J31" s="49">
        <f t="shared" si="1"/>
        <v>0</v>
      </c>
      <c r="K31" s="49"/>
      <c r="L31" s="49">
        <v>2</v>
      </c>
      <c r="M31" s="49">
        <f>VLOOKUP(D:D,[4]Sheet1!$E$1:$F$65536,2,0)</f>
        <v>2</v>
      </c>
      <c r="N31" s="56">
        <f t="shared" si="2"/>
        <v>1</v>
      </c>
      <c r="O31" s="49"/>
      <c r="P31" s="49">
        <v>2</v>
      </c>
      <c r="Q31" s="49"/>
      <c r="R31" s="49">
        <v>1</v>
      </c>
      <c r="S31" s="49">
        <f t="shared" si="0"/>
        <v>3</v>
      </c>
      <c r="T31" s="59">
        <f>VLOOKUP(D:D,[5]Sheet1!$G$1:$H$65536,2,0)</f>
        <v>3</v>
      </c>
      <c r="U31" s="60">
        <f t="shared" si="3"/>
        <v>0</v>
      </c>
      <c r="V31" s="49"/>
    </row>
    <row r="32" spans="1:22">
      <c r="A32" s="51">
        <v>30</v>
      </c>
      <c r="B32" s="51" t="s">
        <v>19</v>
      </c>
      <c r="C32" s="51" t="s">
        <v>62</v>
      </c>
      <c r="D32" s="51">
        <v>5344</v>
      </c>
      <c r="E32" s="51">
        <v>379</v>
      </c>
      <c r="F32" s="51" t="s">
        <v>60</v>
      </c>
      <c r="G32" s="52" t="s">
        <v>24</v>
      </c>
      <c r="H32" s="49">
        <v>2</v>
      </c>
      <c r="I32" s="49">
        <v>3</v>
      </c>
      <c r="J32" s="49">
        <f t="shared" si="1"/>
        <v>1</v>
      </c>
      <c r="K32" s="49"/>
      <c r="L32" s="49">
        <v>2</v>
      </c>
      <c r="M32" s="49">
        <f>VLOOKUP(D:D,[4]Sheet1!$E$1:$F$65536,2,0)</f>
        <v>2</v>
      </c>
      <c r="N32" s="56">
        <f t="shared" si="2"/>
        <v>1</v>
      </c>
      <c r="O32" s="49"/>
      <c r="P32" s="51">
        <v>1</v>
      </c>
      <c r="Q32" s="51"/>
      <c r="R32" s="51">
        <v>1</v>
      </c>
      <c r="S32" s="51">
        <f t="shared" si="0"/>
        <v>2</v>
      </c>
      <c r="T32" s="59">
        <f>VLOOKUP(D:D,[5]Sheet1!$G$1:$H$65536,2,0)</f>
        <v>2</v>
      </c>
      <c r="U32" s="60">
        <f t="shared" si="3"/>
        <v>0</v>
      </c>
      <c r="V32" s="49"/>
    </row>
    <row r="33" spans="1:22">
      <c r="A33" s="51">
        <v>31</v>
      </c>
      <c r="B33" s="51" t="s">
        <v>19</v>
      </c>
      <c r="C33" s="51" t="s">
        <v>63</v>
      </c>
      <c r="D33" s="51">
        <v>5457</v>
      </c>
      <c r="E33" s="51">
        <v>513</v>
      </c>
      <c r="F33" s="51" t="s">
        <v>64</v>
      </c>
      <c r="G33" s="52"/>
      <c r="H33" s="49">
        <v>9</v>
      </c>
      <c r="I33" s="49">
        <v>0</v>
      </c>
      <c r="J33" s="49">
        <f t="shared" si="1"/>
        <v>-9</v>
      </c>
      <c r="K33" s="49">
        <v>-50</v>
      </c>
      <c r="L33" s="49">
        <v>4</v>
      </c>
      <c r="M33" s="49">
        <f>VLOOKUP(D:D,[4]Sheet1!$E$1:$F$65536,2,0)</f>
        <v>17</v>
      </c>
      <c r="N33" s="56">
        <f t="shared" si="2"/>
        <v>4.25</v>
      </c>
      <c r="O33" s="49"/>
      <c r="P33" s="51">
        <v>3</v>
      </c>
      <c r="Q33" s="51"/>
      <c r="R33" s="51">
        <v>2</v>
      </c>
      <c r="S33" s="51">
        <f t="shared" si="0"/>
        <v>5</v>
      </c>
      <c r="T33" s="59">
        <f>VLOOKUP(D:D,[5]Sheet1!$G$1:$H$65536,2,0)</f>
        <v>1</v>
      </c>
      <c r="U33" s="60">
        <f t="shared" si="3"/>
        <v>-4</v>
      </c>
      <c r="V33" s="49">
        <f>U33*3</f>
        <v>-12</v>
      </c>
    </row>
    <row r="34" spans="1:22">
      <c r="A34" s="49">
        <v>32</v>
      </c>
      <c r="B34" s="49" t="s">
        <v>19</v>
      </c>
      <c r="C34" s="49" t="s">
        <v>65</v>
      </c>
      <c r="D34" s="49">
        <v>9760</v>
      </c>
      <c r="E34" s="49">
        <v>513</v>
      </c>
      <c r="F34" s="49" t="s">
        <v>64</v>
      </c>
      <c r="G34" s="50"/>
      <c r="H34" s="49">
        <v>11</v>
      </c>
      <c r="I34" s="49">
        <v>14</v>
      </c>
      <c r="J34" s="49">
        <f t="shared" si="1"/>
        <v>3</v>
      </c>
      <c r="K34" s="49"/>
      <c r="L34" s="49">
        <v>5</v>
      </c>
      <c r="M34" s="49">
        <f>VLOOKUP(D:D,[4]Sheet1!$E$1:$F$65536,2,0)</f>
        <v>2</v>
      </c>
      <c r="N34" s="56">
        <f t="shared" si="2"/>
        <v>0.4</v>
      </c>
      <c r="O34" s="49">
        <v>-30</v>
      </c>
      <c r="P34" s="49">
        <v>3</v>
      </c>
      <c r="Q34" s="49"/>
      <c r="R34" s="49">
        <v>2</v>
      </c>
      <c r="S34" s="49">
        <f t="shared" si="0"/>
        <v>5</v>
      </c>
      <c r="T34" s="59">
        <f>VLOOKUP(D:D,[5]Sheet1!$G$1:$H$65536,2,0)</f>
        <v>4</v>
      </c>
      <c r="U34" s="60">
        <f t="shared" si="3"/>
        <v>-1</v>
      </c>
      <c r="V34" s="49">
        <f>U34*3</f>
        <v>-3</v>
      </c>
    </row>
    <row r="35" spans="1:22">
      <c r="A35" s="51">
        <v>33</v>
      </c>
      <c r="B35" s="51" t="s">
        <v>19</v>
      </c>
      <c r="C35" s="51" t="s">
        <v>66</v>
      </c>
      <c r="D35" s="51">
        <v>11329</v>
      </c>
      <c r="E35" s="51">
        <v>513</v>
      </c>
      <c r="F35" s="51" t="s">
        <v>64</v>
      </c>
      <c r="G35" s="52"/>
      <c r="H35" s="49">
        <v>7</v>
      </c>
      <c r="I35" s="49">
        <v>0</v>
      </c>
      <c r="J35" s="49">
        <f t="shared" si="1"/>
        <v>-7</v>
      </c>
      <c r="K35" s="49">
        <v>-50</v>
      </c>
      <c r="L35" s="49">
        <v>3</v>
      </c>
      <c r="M35" s="49">
        <v>0</v>
      </c>
      <c r="N35" s="56">
        <f t="shared" si="2"/>
        <v>0</v>
      </c>
      <c r="O35" s="49">
        <v>-30</v>
      </c>
      <c r="P35" s="51">
        <v>2</v>
      </c>
      <c r="Q35" s="51">
        <v>1</v>
      </c>
      <c r="R35" s="51">
        <v>2</v>
      </c>
      <c r="S35" s="51">
        <f t="shared" si="0"/>
        <v>5</v>
      </c>
      <c r="T35" s="59">
        <f>VLOOKUP(D:D,[5]Sheet1!$G$1:$H$65536,2,0)</f>
        <v>3</v>
      </c>
      <c r="U35" s="60">
        <f t="shared" si="3"/>
        <v>-2</v>
      </c>
      <c r="V35" s="49">
        <f>U35*3</f>
        <v>-6</v>
      </c>
    </row>
    <row r="36" spans="1:22">
      <c r="A36" s="49">
        <v>34</v>
      </c>
      <c r="B36" s="49" t="s">
        <v>19</v>
      </c>
      <c r="C36" s="49" t="s">
        <v>67</v>
      </c>
      <c r="D36" s="49">
        <v>10857</v>
      </c>
      <c r="E36" s="49">
        <v>570</v>
      </c>
      <c r="F36" s="49" t="s">
        <v>68</v>
      </c>
      <c r="G36" s="50" t="s">
        <v>69</v>
      </c>
      <c r="H36" s="49">
        <v>4</v>
      </c>
      <c r="I36" s="49">
        <v>0</v>
      </c>
      <c r="J36" s="49">
        <f t="shared" si="1"/>
        <v>-4</v>
      </c>
      <c r="K36" s="49">
        <v>-50</v>
      </c>
      <c r="L36" s="49"/>
      <c r="M36" s="49">
        <v>0</v>
      </c>
      <c r="N36" s="56" t="e">
        <f t="shared" si="2"/>
        <v>#DIV/0!</v>
      </c>
      <c r="O36" s="49"/>
      <c r="P36" s="49"/>
      <c r="Q36" s="49"/>
      <c r="R36" s="49"/>
      <c r="S36" s="49">
        <f t="shared" si="0"/>
        <v>0</v>
      </c>
      <c r="T36" s="59">
        <v>0</v>
      </c>
      <c r="U36" s="60">
        <f t="shared" si="3"/>
        <v>0</v>
      </c>
      <c r="V36" s="49"/>
    </row>
    <row r="37" spans="1:22">
      <c r="A37" s="49">
        <v>35</v>
      </c>
      <c r="B37" s="49" t="s">
        <v>19</v>
      </c>
      <c r="C37" s="49" t="s">
        <v>70</v>
      </c>
      <c r="D37" s="49">
        <v>11231</v>
      </c>
      <c r="E37" s="49">
        <v>570</v>
      </c>
      <c r="F37" s="49" t="s">
        <v>68</v>
      </c>
      <c r="G37" s="50" t="s">
        <v>22</v>
      </c>
      <c r="H37" s="49"/>
      <c r="I37" s="49">
        <v>0</v>
      </c>
      <c r="J37" s="49">
        <f t="shared" si="1"/>
        <v>0</v>
      </c>
      <c r="K37" s="49">
        <v>-50</v>
      </c>
      <c r="L37" s="49">
        <v>6</v>
      </c>
      <c r="M37" s="49">
        <f>VLOOKUP(D:D,[4]Sheet1!$E$1:$F$65536,2,0)</f>
        <v>2</v>
      </c>
      <c r="N37" s="56">
        <f t="shared" si="2"/>
        <v>0.333333333333333</v>
      </c>
      <c r="O37" s="49">
        <v>-30</v>
      </c>
      <c r="P37" s="49"/>
      <c r="Q37" s="49"/>
      <c r="R37" s="49"/>
      <c r="S37" s="49">
        <f t="shared" si="0"/>
        <v>0</v>
      </c>
      <c r="T37" s="59">
        <v>0</v>
      </c>
      <c r="U37" s="60">
        <f t="shared" si="3"/>
        <v>0</v>
      </c>
      <c r="V37" s="49"/>
    </row>
    <row r="38" spans="1:22">
      <c r="A38" s="49">
        <v>36</v>
      </c>
      <c r="B38" s="49" t="s">
        <v>19</v>
      </c>
      <c r="C38" s="49" t="s">
        <v>71</v>
      </c>
      <c r="D38" s="49">
        <v>11537</v>
      </c>
      <c r="E38" s="49">
        <v>570</v>
      </c>
      <c r="F38" s="49" t="s">
        <v>68</v>
      </c>
      <c r="G38" s="50" t="s">
        <v>69</v>
      </c>
      <c r="H38" s="49"/>
      <c r="I38" s="49">
        <v>0</v>
      </c>
      <c r="J38" s="49">
        <f t="shared" si="1"/>
        <v>0</v>
      </c>
      <c r="K38" s="49">
        <v>-50</v>
      </c>
      <c r="L38" s="49"/>
      <c r="M38" s="49">
        <v>0</v>
      </c>
      <c r="N38" s="56" t="e">
        <f t="shared" si="2"/>
        <v>#DIV/0!</v>
      </c>
      <c r="O38" s="49"/>
      <c r="P38" s="49">
        <v>4</v>
      </c>
      <c r="Q38" s="49">
        <v>1</v>
      </c>
      <c r="R38" s="49">
        <v>3</v>
      </c>
      <c r="S38" s="49">
        <f t="shared" si="0"/>
        <v>8</v>
      </c>
      <c r="T38" s="59">
        <f>VLOOKUP(D:D,[5]Sheet1!$G$1:$H$65536,2,0)</f>
        <v>2</v>
      </c>
      <c r="U38" s="60">
        <f t="shared" si="3"/>
        <v>-6</v>
      </c>
      <c r="V38" s="49">
        <f>U38*3</f>
        <v>-18</v>
      </c>
    </row>
    <row r="39" spans="1:22">
      <c r="A39" s="49">
        <v>37</v>
      </c>
      <c r="B39" s="49" t="s">
        <v>19</v>
      </c>
      <c r="C39" s="49" t="s">
        <v>72</v>
      </c>
      <c r="D39" s="49">
        <v>4147</v>
      </c>
      <c r="E39" s="49">
        <v>582</v>
      </c>
      <c r="F39" s="49" t="s">
        <v>73</v>
      </c>
      <c r="G39" s="50" t="s">
        <v>22</v>
      </c>
      <c r="H39" s="49">
        <v>1</v>
      </c>
      <c r="I39" s="49">
        <v>1</v>
      </c>
      <c r="J39" s="49">
        <f t="shared" si="1"/>
        <v>0</v>
      </c>
      <c r="K39" s="49"/>
      <c r="L39" s="49">
        <v>3</v>
      </c>
      <c r="M39" s="49">
        <v>0</v>
      </c>
      <c r="N39" s="56">
        <f t="shared" si="2"/>
        <v>0</v>
      </c>
      <c r="O39" s="49">
        <v>-30</v>
      </c>
      <c r="P39" s="49">
        <v>3</v>
      </c>
      <c r="Q39" s="49"/>
      <c r="R39" s="49">
        <v>2</v>
      </c>
      <c r="S39" s="49">
        <f t="shared" si="0"/>
        <v>5</v>
      </c>
      <c r="T39" s="59">
        <f>VLOOKUP(D:D,[5]Sheet1!$G$1:$H$65536,2,0)</f>
        <v>5</v>
      </c>
      <c r="U39" s="60">
        <f t="shared" si="3"/>
        <v>0</v>
      </c>
      <c r="V39" s="49"/>
    </row>
    <row r="40" spans="1:22">
      <c r="A40" s="49">
        <v>38</v>
      </c>
      <c r="B40" s="49" t="s">
        <v>19</v>
      </c>
      <c r="C40" s="49" t="s">
        <v>74</v>
      </c>
      <c r="D40" s="49">
        <v>4444</v>
      </c>
      <c r="E40" s="49">
        <v>582</v>
      </c>
      <c r="F40" s="49" t="s">
        <v>73</v>
      </c>
      <c r="G40" s="50" t="s">
        <v>24</v>
      </c>
      <c r="H40" s="49">
        <v>1</v>
      </c>
      <c r="I40" s="49">
        <v>1</v>
      </c>
      <c r="J40" s="49">
        <f t="shared" si="1"/>
        <v>0</v>
      </c>
      <c r="K40" s="49"/>
      <c r="L40" s="49">
        <v>3</v>
      </c>
      <c r="M40" s="49">
        <f>VLOOKUP(D:D,[4]Sheet1!$E$1:$F$65536,2,0)</f>
        <v>2</v>
      </c>
      <c r="N40" s="56">
        <f t="shared" si="2"/>
        <v>0.666666666666667</v>
      </c>
      <c r="O40" s="49">
        <v>-30</v>
      </c>
      <c r="P40" s="49">
        <v>3</v>
      </c>
      <c r="Q40" s="49"/>
      <c r="R40" s="49">
        <v>2</v>
      </c>
      <c r="S40" s="49">
        <f t="shared" si="0"/>
        <v>5</v>
      </c>
      <c r="T40" s="59">
        <f>VLOOKUP(D:D,[5]Sheet1!$G$1:$H$65536,2,0)</f>
        <v>4</v>
      </c>
      <c r="U40" s="60">
        <f t="shared" si="3"/>
        <v>-1</v>
      </c>
      <c r="V40" s="49">
        <f>U40*3</f>
        <v>-3</v>
      </c>
    </row>
    <row r="41" spans="1:22">
      <c r="A41" s="49">
        <v>39</v>
      </c>
      <c r="B41" s="49" t="s">
        <v>19</v>
      </c>
      <c r="C41" s="49" t="s">
        <v>75</v>
      </c>
      <c r="D41" s="49">
        <v>11089</v>
      </c>
      <c r="E41" s="49">
        <v>582</v>
      </c>
      <c r="F41" s="49" t="s">
        <v>73</v>
      </c>
      <c r="G41" s="50" t="s">
        <v>24</v>
      </c>
      <c r="H41" s="49">
        <v>1</v>
      </c>
      <c r="I41" s="49">
        <v>0</v>
      </c>
      <c r="J41" s="49">
        <f t="shared" si="1"/>
        <v>-1</v>
      </c>
      <c r="K41" s="49">
        <v>-50</v>
      </c>
      <c r="L41" s="49">
        <v>3</v>
      </c>
      <c r="M41" s="49">
        <v>0</v>
      </c>
      <c r="N41" s="56">
        <f t="shared" si="2"/>
        <v>0</v>
      </c>
      <c r="O41" s="49">
        <v>-30</v>
      </c>
      <c r="P41" s="49">
        <v>3</v>
      </c>
      <c r="Q41" s="49"/>
      <c r="R41" s="49">
        <v>2</v>
      </c>
      <c r="S41" s="49">
        <f t="shared" si="0"/>
        <v>5</v>
      </c>
      <c r="T41" s="59">
        <f>VLOOKUP(D:D,[5]Sheet1!$G$1:$H$65536,2,0)</f>
        <v>1</v>
      </c>
      <c r="U41" s="60">
        <f t="shared" si="3"/>
        <v>-4</v>
      </c>
      <c r="V41" s="49">
        <f>U41*3</f>
        <v>-12</v>
      </c>
    </row>
    <row r="42" spans="1:22">
      <c r="A42" s="49">
        <v>40</v>
      </c>
      <c r="B42" s="49" t="s">
        <v>19</v>
      </c>
      <c r="C42" s="49" t="s">
        <v>76</v>
      </c>
      <c r="D42" s="49">
        <v>11099</v>
      </c>
      <c r="E42" s="49">
        <v>582</v>
      </c>
      <c r="F42" s="49" t="s">
        <v>73</v>
      </c>
      <c r="G42" s="50" t="s">
        <v>24</v>
      </c>
      <c r="H42" s="49">
        <v>1</v>
      </c>
      <c r="I42" s="49">
        <v>1</v>
      </c>
      <c r="J42" s="49">
        <f t="shared" si="1"/>
        <v>0</v>
      </c>
      <c r="K42" s="49"/>
      <c r="L42" s="49">
        <v>3</v>
      </c>
      <c r="M42" s="49">
        <f>VLOOKUP(D:D,[4]Sheet1!$E$1:$F$65536,2,0)</f>
        <v>3</v>
      </c>
      <c r="N42" s="56">
        <f t="shared" si="2"/>
        <v>1</v>
      </c>
      <c r="O42" s="49"/>
      <c r="P42" s="49">
        <v>3</v>
      </c>
      <c r="Q42" s="49"/>
      <c r="R42" s="49">
        <v>2</v>
      </c>
      <c r="S42" s="49">
        <f t="shared" si="0"/>
        <v>5</v>
      </c>
      <c r="T42" s="59">
        <f>VLOOKUP(D:D,[5]Sheet1!$G$1:$H$65536,2,0)</f>
        <v>5</v>
      </c>
      <c r="U42" s="60">
        <f t="shared" si="3"/>
        <v>0</v>
      </c>
      <c r="V42" s="49"/>
    </row>
    <row r="43" spans="1:22">
      <c r="A43" s="49">
        <v>41</v>
      </c>
      <c r="B43" s="49" t="s">
        <v>19</v>
      </c>
      <c r="C43" s="49" t="s">
        <v>77</v>
      </c>
      <c r="D43" s="49">
        <v>11656</v>
      </c>
      <c r="E43" s="49">
        <v>582</v>
      </c>
      <c r="F43" s="49" t="s">
        <v>73</v>
      </c>
      <c r="G43" s="50" t="s">
        <v>24</v>
      </c>
      <c r="H43" s="49">
        <v>1</v>
      </c>
      <c r="I43" s="49">
        <v>1</v>
      </c>
      <c r="J43" s="49">
        <f t="shared" si="1"/>
        <v>0</v>
      </c>
      <c r="K43" s="49"/>
      <c r="L43" s="49">
        <v>3</v>
      </c>
      <c r="M43" s="49">
        <v>0</v>
      </c>
      <c r="N43" s="56">
        <f t="shared" si="2"/>
        <v>0</v>
      </c>
      <c r="O43" s="49">
        <v>-30</v>
      </c>
      <c r="P43" s="49">
        <v>3</v>
      </c>
      <c r="Q43" s="49"/>
      <c r="R43" s="49">
        <v>0</v>
      </c>
      <c r="S43" s="49">
        <f t="shared" si="0"/>
        <v>3</v>
      </c>
      <c r="T43" s="59">
        <f>VLOOKUP(D:D,[5]Sheet1!$G$1:$H$65536,2,0)</f>
        <v>6</v>
      </c>
      <c r="U43" s="60">
        <f t="shared" si="3"/>
        <v>3</v>
      </c>
      <c r="V43" s="49"/>
    </row>
    <row r="44" spans="1:22">
      <c r="A44" s="51">
        <v>42</v>
      </c>
      <c r="B44" s="51" t="s">
        <v>19</v>
      </c>
      <c r="C44" s="51" t="s">
        <v>78</v>
      </c>
      <c r="D44" s="51">
        <v>11782</v>
      </c>
      <c r="E44" s="51">
        <v>582</v>
      </c>
      <c r="F44" s="51" t="s">
        <v>73</v>
      </c>
      <c r="G44" s="52" t="s">
        <v>79</v>
      </c>
      <c r="H44" s="49">
        <v>1</v>
      </c>
      <c r="I44" s="49">
        <v>1</v>
      </c>
      <c r="J44" s="49">
        <f t="shared" si="1"/>
        <v>0</v>
      </c>
      <c r="K44" s="49"/>
      <c r="L44" s="49">
        <v>2</v>
      </c>
      <c r="M44" s="49">
        <v>0</v>
      </c>
      <c r="N44" s="56">
        <f t="shared" si="2"/>
        <v>0</v>
      </c>
      <c r="O44" s="49">
        <v>-30</v>
      </c>
      <c r="P44" s="51">
        <v>2</v>
      </c>
      <c r="Q44" s="51">
        <v>1</v>
      </c>
      <c r="R44" s="51">
        <v>0</v>
      </c>
      <c r="S44" s="51">
        <f t="shared" si="0"/>
        <v>3</v>
      </c>
      <c r="T44" s="59">
        <f>VLOOKUP(D:D,[5]Sheet1!$G$1:$H$65536,2,0)</f>
        <v>1</v>
      </c>
      <c r="U44" s="60">
        <f t="shared" si="3"/>
        <v>-2</v>
      </c>
      <c r="V44" s="49">
        <f>U44*3</f>
        <v>-6</v>
      </c>
    </row>
    <row r="45" spans="1:22">
      <c r="A45" s="49">
        <v>43</v>
      </c>
      <c r="B45" s="49" t="s">
        <v>19</v>
      </c>
      <c r="C45" s="49" t="s">
        <v>80</v>
      </c>
      <c r="D45" s="49">
        <v>990035</v>
      </c>
      <c r="E45" s="49">
        <v>582</v>
      </c>
      <c r="F45" s="49" t="s">
        <v>73</v>
      </c>
      <c r="G45" s="50" t="s">
        <v>81</v>
      </c>
      <c r="H45" s="49">
        <v>7</v>
      </c>
      <c r="I45" s="49">
        <v>7</v>
      </c>
      <c r="J45" s="49">
        <f t="shared" si="1"/>
        <v>0</v>
      </c>
      <c r="K45" s="49"/>
      <c r="L45" s="49">
        <v>3</v>
      </c>
      <c r="M45" s="49">
        <v>0</v>
      </c>
      <c r="N45" s="56">
        <f t="shared" si="2"/>
        <v>0</v>
      </c>
      <c r="O45" s="49">
        <v>-30</v>
      </c>
      <c r="P45" s="49">
        <v>3</v>
      </c>
      <c r="Q45" s="49">
        <v>1</v>
      </c>
      <c r="R45" s="49">
        <v>2</v>
      </c>
      <c r="S45" s="49">
        <f t="shared" si="0"/>
        <v>6</v>
      </c>
      <c r="T45" s="59">
        <f>VLOOKUP(D:D,[5]Sheet1!$G$1:$H$65536,2,0)</f>
        <v>6</v>
      </c>
      <c r="U45" s="60">
        <f t="shared" si="3"/>
        <v>0</v>
      </c>
      <c r="V45" s="49"/>
    </row>
    <row r="46" spans="1:22">
      <c r="A46" s="49">
        <v>44</v>
      </c>
      <c r="B46" s="49" t="s">
        <v>19</v>
      </c>
      <c r="C46" s="53" t="s">
        <v>82</v>
      </c>
      <c r="D46" s="49">
        <v>6303</v>
      </c>
      <c r="E46" s="49">
        <v>585</v>
      </c>
      <c r="F46" s="53" t="s">
        <v>83</v>
      </c>
      <c r="G46" s="54" t="s">
        <v>22</v>
      </c>
      <c r="H46" s="49">
        <v>4</v>
      </c>
      <c r="I46" s="49">
        <v>4</v>
      </c>
      <c r="J46" s="49">
        <f t="shared" si="1"/>
        <v>0</v>
      </c>
      <c r="K46" s="49"/>
      <c r="L46" s="49">
        <v>4</v>
      </c>
      <c r="M46" s="49">
        <f>VLOOKUP(D:D,[4]Sheet1!$E$1:$F$65536,2,0)</f>
        <v>4.5</v>
      </c>
      <c r="N46" s="56">
        <f t="shared" si="2"/>
        <v>1.125</v>
      </c>
      <c r="O46" s="49"/>
      <c r="P46" s="49">
        <v>2</v>
      </c>
      <c r="Q46" s="49">
        <v>0</v>
      </c>
      <c r="R46" s="49">
        <v>1</v>
      </c>
      <c r="S46" s="49">
        <f t="shared" si="0"/>
        <v>3</v>
      </c>
      <c r="T46" s="59">
        <f>VLOOKUP(D:D,[5]Sheet1!$G$1:$H$65536,2,0)</f>
        <v>6.5</v>
      </c>
      <c r="U46" s="60">
        <f t="shared" si="3"/>
        <v>3.5</v>
      </c>
      <c r="V46" s="49"/>
    </row>
    <row r="47" spans="1:22">
      <c r="A47" s="49">
        <v>45</v>
      </c>
      <c r="B47" s="49" t="s">
        <v>19</v>
      </c>
      <c r="C47" s="53" t="s">
        <v>84</v>
      </c>
      <c r="D47" s="49">
        <v>7046</v>
      </c>
      <c r="E47" s="49">
        <v>585</v>
      </c>
      <c r="F47" s="53" t="s">
        <v>83</v>
      </c>
      <c r="G47" s="54" t="s">
        <v>69</v>
      </c>
      <c r="H47" s="49">
        <v>3</v>
      </c>
      <c r="I47" s="49">
        <v>5.5</v>
      </c>
      <c r="J47" s="49">
        <f t="shared" si="1"/>
        <v>2.5</v>
      </c>
      <c r="K47" s="49"/>
      <c r="L47" s="49">
        <v>4</v>
      </c>
      <c r="M47" s="49">
        <f>VLOOKUP(D:D,[4]Sheet1!$E$1:$F$65536,2,0)</f>
        <v>4</v>
      </c>
      <c r="N47" s="56">
        <f t="shared" si="2"/>
        <v>1</v>
      </c>
      <c r="O47" s="49"/>
      <c r="P47" s="49">
        <v>2</v>
      </c>
      <c r="Q47" s="49">
        <v>1</v>
      </c>
      <c r="R47" s="49">
        <v>1</v>
      </c>
      <c r="S47" s="49">
        <f t="shared" si="0"/>
        <v>4</v>
      </c>
      <c r="T47" s="59">
        <f>VLOOKUP(D:D,[5]Sheet1!$G$1:$H$65536,2,0)</f>
        <v>5.5</v>
      </c>
      <c r="U47" s="60">
        <f t="shared" si="3"/>
        <v>1.5</v>
      </c>
      <c r="V47" s="49"/>
    </row>
    <row r="48" spans="1:22">
      <c r="A48" s="49">
        <v>46</v>
      </c>
      <c r="B48" s="49" t="s">
        <v>19</v>
      </c>
      <c r="C48" s="53" t="s">
        <v>85</v>
      </c>
      <c r="D48" s="49">
        <v>11639</v>
      </c>
      <c r="E48" s="49">
        <v>585</v>
      </c>
      <c r="F48" s="53" t="s">
        <v>83</v>
      </c>
      <c r="G48" s="50" t="s">
        <v>69</v>
      </c>
      <c r="H48" s="49">
        <v>3</v>
      </c>
      <c r="I48" s="49">
        <v>3</v>
      </c>
      <c r="J48" s="49">
        <f t="shared" si="1"/>
        <v>0</v>
      </c>
      <c r="K48" s="49"/>
      <c r="L48" s="49">
        <v>4</v>
      </c>
      <c r="M48" s="49">
        <f>VLOOKUP(D:D,[4]Sheet1!$E$1:$F$65536,2,0)</f>
        <v>4</v>
      </c>
      <c r="N48" s="56">
        <f t="shared" si="2"/>
        <v>1</v>
      </c>
      <c r="O48" s="49"/>
      <c r="P48" s="49">
        <v>2</v>
      </c>
      <c r="Q48" s="49">
        <v>0</v>
      </c>
      <c r="R48" s="49">
        <v>1</v>
      </c>
      <c r="S48" s="49">
        <f t="shared" si="0"/>
        <v>3</v>
      </c>
      <c r="T48" s="59">
        <f>VLOOKUP(D:D,[5]Sheet1!$G$1:$H$65536,2,0)</f>
        <v>2</v>
      </c>
      <c r="U48" s="60">
        <f t="shared" si="3"/>
        <v>-1</v>
      </c>
      <c r="V48" s="49">
        <f>U48*3</f>
        <v>-3</v>
      </c>
    </row>
    <row r="49" spans="1:22">
      <c r="A49" s="49">
        <v>47</v>
      </c>
      <c r="B49" s="49" t="s">
        <v>19</v>
      </c>
      <c r="C49" s="53" t="s">
        <v>86</v>
      </c>
      <c r="D49" s="49">
        <v>11642</v>
      </c>
      <c r="E49" s="49">
        <v>585</v>
      </c>
      <c r="F49" s="53" t="s">
        <v>83</v>
      </c>
      <c r="G49" s="50" t="s">
        <v>69</v>
      </c>
      <c r="H49" s="49">
        <v>3</v>
      </c>
      <c r="I49" s="49">
        <v>5.5</v>
      </c>
      <c r="J49" s="49">
        <f t="shared" si="1"/>
        <v>2.5</v>
      </c>
      <c r="K49" s="49"/>
      <c r="L49" s="49">
        <v>4</v>
      </c>
      <c r="M49" s="49">
        <f>VLOOKUP(D:D,[4]Sheet1!$E$1:$F$65536,2,0)</f>
        <v>4.5</v>
      </c>
      <c r="N49" s="56">
        <f t="shared" si="2"/>
        <v>1.125</v>
      </c>
      <c r="O49" s="49"/>
      <c r="P49" s="49">
        <v>2</v>
      </c>
      <c r="Q49" s="49">
        <v>0</v>
      </c>
      <c r="R49" s="49">
        <v>1</v>
      </c>
      <c r="S49" s="49">
        <f t="shared" si="0"/>
        <v>3</v>
      </c>
      <c r="T49" s="59">
        <f>VLOOKUP(D:D,[5]Sheet1!$G$1:$H$65536,2,0)</f>
        <v>3</v>
      </c>
      <c r="U49" s="60">
        <f t="shared" si="3"/>
        <v>0</v>
      </c>
      <c r="V49" s="49"/>
    </row>
    <row r="50" spans="1:22">
      <c r="A50" s="49">
        <v>48</v>
      </c>
      <c r="B50" s="49" t="s">
        <v>19</v>
      </c>
      <c r="C50" s="49" t="s">
        <v>87</v>
      </c>
      <c r="D50" s="49">
        <v>7662</v>
      </c>
      <c r="E50" s="49">
        <v>709</v>
      </c>
      <c r="F50" s="49" t="s">
        <v>88</v>
      </c>
      <c r="G50" s="50" t="s">
        <v>22</v>
      </c>
      <c r="H50" s="49">
        <v>1.3</v>
      </c>
      <c r="I50" s="49">
        <v>8</v>
      </c>
      <c r="J50" s="49">
        <f t="shared" si="1"/>
        <v>6.7</v>
      </c>
      <c r="K50" s="49"/>
      <c r="L50" s="49">
        <v>2.1</v>
      </c>
      <c r="M50" s="49">
        <f>VLOOKUP(D:D,[4]Sheet1!$E$1:$F$65536,2,0)</f>
        <v>2.2</v>
      </c>
      <c r="N50" s="56">
        <f t="shared" si="2"/>
        <v>1.04761904761905</v>
      </c>
      <c r="O50" s="49"/>
      <c r="P50" s="49">
        <v>1</v>
      </c>
      <c r="Q50" s="49">
        <v>0.25</v>
      </c>
      <c r="R50" s="49">
        <v>0.7</v>
      </c>
      <c r="S50" s="49">
        <f t="shared" si="0"/>
        <v>1.95</v>
      </c>
      <c r="T50" s="59">
        <f>VLOOKUP(D:D,[5]Sheet1!$G$1:$H$65536,2,0)</f>
        <v>3</v>
      </c>
      <c r="U50" s="60">
        <f t="shared" si="3"/>
        <v>1.05</v>
      </c>
      <c r="V50" s="49"/>
    </row>
    <row r="51" spans="1:22">
      <c r="A51" s="49">
        <v>49</v>
      </c>
      <c r="B51" s="49" t="s">
        <v>19</v>
      </c>
      <c r="C51" s="49" t="s">
        <v>89</v>
      </c>
      <c r="D51" s="49">
        <v>11125</v>
      </c>
      <c r="E51" s="49">
        <v>709</v>
      </c>
      <c r="F51" s="49" t="s">
        <v>88</v>
      </c>
      <c r="G51" s="50" t="s">
        <v>24</v>
      </c>
      <c r="H51" s="49">
        <v>1.4</v>
      </c>
      <c r="I51" s="49">
        <v>5</v>
      </c>
      <c r="J51" s="49">
        <f t="shared" si="1"/>
        <v>3.6</v>
      </c>
      <c r="K51" s="49"/>
      <c r="L51" s="49">
        <v>2.3</v>
      </c>
      <c r="M51" s="49">
        <f>VLOOKUP(D:D,[4]Sheet1!$E$1:$F$65536,2,0)</f>
        <v>2.8</v>
      </c>
      <c r="N51" s="56">
        <f t="shared" si="2"/>
        <v>1.21739130434783</v>
      </c>
      <c r="O51" s="49"/>
      <c r="P51" s="49">
        <v>1</v>
      </c>
      <c r="Q51" s="49">
        <v>0.25</v>
      </c>
      <c r="R51" s="49">
        <v>0.8</v>
      </c>
      <c r="S51" s="49">
        <f t="shared" si="0"/>
        <v>2.05</v>
      </c>
      <c r="T51" s="59">
        <f>VLOOKUP(D:D,[5]Sheet1!$G$1:$H$65536,2,0)</f>
        <v>1</v>
      </c>
      <c r="U51" s="60">
        <f t="shared" si="3"/>
        <v>-1.05</v>
      </c>
      <c r="V51" s="49">
        <f>U51*3</f>
        <v>-3.15</v>
      </c>
    </row>
    <row r="52" spans="1:22">
      <c r="A52" s="49">
        <v>50</v>
      </c>
      <c r="B52" s="49" t="s">
        <v>19</v>
      </c>
      <c r="C52" s="49" t="s">
        <v>90</v>
      </c>
      <c r="D52" s="49">
        <v>11465</v>
      </c>
      <c r="E52" s="49">
        <v>709</v>
      </c>
      <c r="F52" s="49" t="s">
        <v>88</v>
      </c>
      <c r="G52" s="50" t="s">
        <v>24</v>
      </c>
      <c r="H52" s="49">
        <v>1.2</v>
      </c>
      <c r="I52" s="49">
        <v>3</v>
      </c>
      <c r="J52" s="49">
        <f t="shared" si="1"/>
        <v>1.8</v>
      </c>
      <c r="K52" s="49"/>
      <c r="L52" s="49">
        <v>1.8</v>
      </c>
      <c r="M52" s="49">
        <f>VLOOKUP(D:D,[4]Sheet1!$E$1:$F$65536,2,0)</f>
        <v>2</v>
      </c>
      <c r="N52" s="56">
        <f t="shared" si="2"/>
        <v>1.11111111111111</v>
      </c>
      <c r="O52" s="49"/>
      <c r="P52" s="49">
        <v>1</v>
      </c>
      <c r="Q52" s="49">
        <v>0.25</v>
      </c>
      <c r="R52" s="49">
        <v>0.7</v>
      </c>
      <c r="S52" s="49">
        <f t="shared" si="0"/>
        <v>1.95</v>
      </c>
      <c r="T52" s="59">
        <f>VLOOKUP(D:D,[5]Sheet1!$G$1:$H$65536,2,0)</f>
        <v>6</v>
      </c>
      <c r="U52" s="60">
        <f t="shared" si="3"/>
        <v>4.05</v>
      </c>
      <c r="V52" s="49"/>
    </row>
    <row r="53" spans="1:22">
      <c r="A53" s="49">
        <v>51</v>
      </c>
      <c r="B53" s="49" t="s">
        <v>19</v>
      </c>
      <c r="C53" s="49" t="s">
        <v>91</v>
      </c>
      <c r="D53" s="49">
        <v>11486</v>
      </c>
      <c r="E53" s="49">
        <v>709</v>
      </c>
      <c r="F53" s="49" t="s">
        <v>88</v>
      </c>
      <c r="G53" s="50" t="s">
        <v>24</v>
      </c>
      <c r="H53" s="49">
        <v>1.1</v>
      </c>
      <c r="I53" s="49">
        <v>2</v>
      </c>
      <c r="J53" s="49">
        <f t="shared" si="1"/>
        <v>0.9</v>
      </c>
      <c r="K53" s="49"/>
      <c r="L53" s="49">
        <v>1.8</v>
      </c>
      <c r="M53" s="49">
        <f>VLOOKUP(D:D,[4]Sheet1!$E$1:$F$65536,2,0)</f>
        <v>2</v>
      </c>
      <c r="N53" s="56">
        <f t="shared" si="2"/>
        <v>1.11111111111111</v>
      </c>
      <c r="O53" s="49"/>
      <c r="P53" s="49">
        <v>1</v>
      </c>
      <c r="Q53" s="49">
        <v>0.25</v>
      </c>
      <c r="R53" s="49">
        <v>0.8</v>
      </c>
      <c r="S53" s="49">
        <f t="shared" si="0"/>
        <v>2.05</v>
      </c>
      <c r="T53" s="59">
        <f>VLOOKUP(D:D,[5]Sheet1!$G$1:$H$65536,2,0)</f>
        <v>2</v>
      </c>
      <c r="U53" s="60">
        <f t="shared" si="3"/>
        <v>-0.0499999999999998</v>
      </c>
      <c r="V53" s="49">
        <f>U53*3</f>
        <v>-0.149999999999999</v>
      </c>
    </row>
    <row r="54" spans="1:22">
      <c r="A54" s="49">
        <v>52</v>
      </c>
      <c r="B54" s="49" t="s">
        <v>19</v>
      </c>
      <c r="C54" s="49" t="s">
        <v>92</v>
      </c>
      <c r="D54" s="49">
        <v>6607</v>
      </c>
      <c r="E54" s="49">
        <v>726</v>
      </c>
      <c r="F54" s="49" t="s">
        <v>93</v>
      </c>
      <c r="G54" s="50" t="s">
        <v>22</v>
      </c>
      <c r="H54" s="49">
        <v>8</v>
      </c>
      <c r="I54" s="49">
        <v>1</v>
      </c>
      <c r="J54" s="49">
        <f t="shared" si="1"/>
        <v>-7</v>
      </c>
      <c r="K54" s="49"/>
      <c r="L54" s="49">
        <v>4</v>
      </c>
      <c r="M54" s="49">
        <f>VLOOKUP(D:D,[4]Sheet1!$E$1:$F$65536,2,0)</f>
        <v>3</v>
      </c>
      <c r="N54" s="56">
        <f t="shared" si="2"/>
        <v>0.75</v>
      </c>
      <c r="O54" s="49">
        <v>-30</v>
      </c>
      <c r="P54" s="49">
        <v>2</v>
      </c>
      <c r="Q54" s="49">
        <v>0.25</v>
      </c>
      <c r="R54" s="49">
        <v>2</v>
      </c>
      <c r="S54" s="49">
        <f t="shared" si="0"/>
        <v>4.25</v>
      </c>
      <c r="T54" s="59">
        <f>VLOOKUP(D:D,[5]Sheet1!$G$1:$H$65536,2,0)</f>
        <v>4.5</v>
      </c>
      <c r="U54" s="60">
        <f t="shared" si="3"/>
        <v>0.25</v>
      </c>
      <c r="V54" s="49"/>
    </row>
    <row r="55" spans="1:22">
      <c r="A55" s="49">
        <v>53</v>
      </c>
      <c r="B55" s="49" t="s">
        <v>19</v>
      </c>
      <c r="C55" s="49" t="s">
        <v>94</v>
      </c>
      <c r="D55" s="49">
        <v>10177</v>
      </c>
      <c r="E55" s="49">
        <v>726</v>
      </c>
      <c r="F55" s="49" t="s">
        <v>93</v>
      </c>
      <c r="G55" s="50" t="s">
        <v>24</v>
      </c>
      <c r="H55" s="49">
        <v>8</v>
      </c>
      <c r="I55" s="49">
        <v>2</v>
      </c>
      <c r="J55" s="49">
        <f t="shared" si="1"/>
        <v>-6</v>
      </c>
      <c r="K55" s="49"/>
      <c r="L55" s="49">
        <v>4</v>
      </c>
      <c r="M55" s="49">
        <f>VLOOKUP(D:D,[4]Sheet1!$E$1:$F$65536,2,0)</f>
        <v>1</v>
      </c>
      <c r="N55" s="56">
        <f t="shared" si="2"/>
        <v>0.25</v>
      </c>
      <c r="O55" s="49">
        <v>-30</v>
      </c>
      <c r="P55" s="49">
        <v>2</v>
      </c>
      <c r="Q55" s="49">
        <v>0.25</v>
      </c>
      <c r="R55" s="49">
        <v>2</v>
      </c>
      <c r="S55" s="49">
        <f t="shared" si="0"/>
        <v>4.25</v>
      </c>
      <c r="T55" s="59">
        <f>VLOOKUP(D:D,[5]Sheet1!$G$1:$H$65536,2,0)</f>
        <v>5</v>
      </c>
      <c r="U55" s="60">
        <f t="shared" si="3"/>
        <v>0.75</v>
      </c>
      <c r="V55" s="49"/>
    </row>
    <row r="56" spans="1:22">
      <c r="A56" s="51">
        <v>54</v>
      </c>
      <c r="B56" s="51" t="s">
        <v>19</v>
      </c>
      <c r="C56" s="51" t="s">
        <v>95</v>
      </c>
      <c r="D56" s="51">
        <v>11426</v>
      </c>
      <c r="E56" s="51">
        <v>726</v>
      </c>
      <c r="F56" s="51" t="s">
        <v>93</v>
      </c>
      <c r="G56" s="52" t="s">
        <v>24</v>
      </c>
      <c r="H56" s="49">
        <v>6</v>
      </c>
      <c r="I56" s="49">
        <v>0</v>
      </c>
      <c r="J56" s="49">
        <f t="shared" si="1"/>
        <v>-6</v>
      </c>
      <c r="K56" s="49">
        <v>-50</v>
      </c>
      <c r="L56" s="49">
        <v>4</v>
      </c>
      <c r="M56" s="49">
        <v>0</v>
      </c>
      <c r="N56" s="56">
        <f t="shared" si="2"/>
        <v>0</v>
      </c>
      <c r="O56" s="49">
        <v>-30</v>
      </c>
      <c r="P56" s="51">
        <v>2</v>
      </c>
      <c r="Q56" s="51">
        <v>0.25</v>
      </c>
      <c r="R56" s="51">
        <v>1</v>
      </c>
      <c r="S56" s="51">
        <f t="shared" si="0"/>
        <v>3.25</v>
      </c>
      <c r="T56" s="59">
        <v>0</v>
      </c>
      <c r="U56" s="60">
        <f t="shared" si="3"/>
        <v>-3.25</v>
      </c>
      <c r="V56" s="49">
        <f>U56*3</f>
        <v>-9.75</v>
      </c>
    </row>
    <row r="57" spans="1:22">
      <c r="A57" s="49">
        <v>55</v>
      </c>
      <c r="B57" s="49" t="s">
        <v>19</v>
      </c>
      <c r="C57" s="49" t="s">
        <v>96</v>
      </c>
      <c r="D57" s="49">
        <v>11512</v>
      </c>
      <c r="E57" s="49">
        <v>726</v>
      </c>
      <c r="F57" s="49" t="s">
        <v>93</v>
      </c>
      <c r="G57" s="50" t="s">
        <v>24</v>
      </c>
      <c r="H57" s="49">
        <v>7</v>
      </c>
      <c r="I57" s="49">
        <v>1</v>
      </c>
      <c r="J57" s="49">
        <f t="shared" si="1"/>
        <v>-6</v>
      </c>
      <c r="K57" s="49"/>
      <c r="L57" s="49">
        <v>4</v>
      </c>
      <c r="M57" s="49">
        <f>VLOOKUP(D:D,[4]Sheet1!$E$1:$F$65536,2,0)</f>
        <v>4</v>
      </c>
      <c r="N57" s="56">
        <f t="shared" si="2"/>
        <v>1</v>
      </c>
      <c r="O57" s="49"/>
      <c r="P57" s="49">
        <v>2</v>
      </c>
      <c r="Q57" s="49">
        <v>0.25</v>
      </c>
      <c r="R57" s="49">
        <v>1</v>
      </c>
      <c r="S57" s="49">
        <f t="shared" si="0"/>
        <v>3.25</v>
      </c>
      <c r="T57" s="59">
        <f>VLOOKUP(D:D,[5]Sheet1!$G$1:$H$65536,2,0)</f>
        <v>1</v>
      </c>
      <c r="U57" s="60">
        <f t="shared" si="3"/>
        <v>-2.25</v>
      </c>
      <c r="V57" s="49">
        <f>U57*3</f>
        <v>-6.75</v>
      </c>
    </row>
    <row r="58" spans="1:22">
      <c r="A58" s="49">
        <v>56</v>
      </c>
      <c r="B58" s="49" t="s">
        <v>19</v>
      </c>
      <c r="C58" s="49" t="s">
        <v>97</v>
      </c>
      <c r="D58" s="49">
        <v>6456</v>
      </c>
      <c r="E58" s="49">
        <v>727</v>
      </c>
      <c r="F58" s="49" t="s">
        <v>98</v>
      </c>
      <c r="G58" s="50" t="s">
        <v>22</v>
      </c>
      <c r="H58" s="49">
        <v>1</v>
      </c>
      <c r="I58" s="49">
        <v>2</v>
      </c>
      <c r="J58" s="49">
        <f t="shared" si="1"/>
        <v>1</v>
      </c>
      <c r="K58" s="49"/>
      <c r="L58" s="49">
        <v>2</v>
      </c>
      <c r="M58" s="49">
        <f>VLOOKUP(D:D,[4]Sheet1!$E$1:$F$65536,2,0)</f>
        <v>2</v>
      </c>
      <c r="N58" s="56">
        <f t="shared" si="2"/>
        <v>1</v>
      </c>
      <c r="O58" s="49"/>
      <c r="P58" s="49">
        <v>2</v>
      </c>
      <c r="Q58" s="49">
        <v>1</v>
      </c>
      <c r="R58" s="49">
        <v>1</v>
      </c>
      <c r="S58" s="49">
        <f t="shared" si="0"/>
        <v>4</v>
      </c>
      <c r="T58" s="59">
        <f>VLOOKUP(D:D,[5]Sheet1!$G$1:$H$65536,2,0)</f>
        <v>7</v>
      </c>
      <c r="U58" s="60">
        <f t="shared" si="3"/>
        <v>3</v>
      </c>
      <c r="V58" s="49"/>
    </row>
    <row r="59" spans="1:22">
      <c r="A59" s="49">
        <v>57</v>
      </c>
      <c r="B59" s="49" t="s">
        <v>19</v>
      </c>
      <c r="C59" s="49" t="s">
        <v>99</v>
      </c>
      <c r="D59" s="49">
        <v>8060</v>
      </c>
      <c r="E59" s="49">
        <v>727</v>
      </c>
      <c r="F59" s="49" t="s">
        <v>98</v>
      </c>
      <c r="G59" s="50" t="s">
        <v>24</v>
      </c>
      <c r="H59" s="49">
        <v>1</v>
      </c>
      <c r="I59" s="49">
        <v>2</v>
      </c>
      <c r="J59" s="49">
        <f t="shared" si="1"/>
        <v>1</v>
      </c>
      <c r="K59" s="49"/>
      <c r="L59" s="49">
        <v>2</v>
      </c>
      <c r="M59" s="49">
        <f>VLOOKUP(D:D,[4]Sheet1!$E$1:$F$65536,2,0)</f>
        <v>4</v>
      </c>
      <c r="N59" s="56">
        <f t="shared" si="2"/>
        <v>2</v>
      </c>
      <c r="O59" s="49"/>
      <c r="P59" s="49">
        <v>2</v>
      </c>
      <c r="Q59" s="49"/>
      <c r="R59" s="49">
        <v>1</v>
      </c>
      <c r="S59" s="49">
        <f t="shared" si="0"/>
        <v>3</v>
      </c>
      <c r="T59" s="59">
        <f>VLOOKUP(D:D,[5]Sheet1!$G$1:$H$65536,2,0)</f>
        <v>4</v>
      </c>
      <c r="U59" s="60">
        <f t="shared" si="3"/>
        <v>1</v>
      </c>
      <c r="V59" s="49"/>
    </row>
    <row r="60" spans="1:22">
      <c r="A60" s="51">
        <v>58</v>
      </c>
      <c r="B60" s="51" t="s">
        <v>19</v>
      </c>
      <c r="C60" s="51" t="s">
        <v>100</v>
      </c>
      <c r="D60" s="51">
        <v>11597</v>
      </c>
      <c r="E60" s="51">
        <v>727</v>
      </c>
      <c r="F60" s="51" t="s">
        <v>98</v>
      </c>
      <c r="G60" s="52" t="s">
        <v>24</v>
      </c>
      <c r="H60" s="49">
        <v>2</v>
      </c>
      <c r="I60" s="49">
        <v>2</v>
      </c>
      <c r="J60" s="49">
        <f t="shared" si="1"/>
        <v>0</v>
      </c>
      <c r="K60" s="49"/>
      <c r="L60" s="49">
        <v>2</v>
      </c>
      <c r="M60" s="49">
        <v>0</v>
      </c>
      <c r="N60" s="56">
        <f t="shared" si="2"/>
        <v>0</v>
      </c>
      <c r="O60" s="49">
        <v>-30</v>
      </c>
      <c r="P60" s="51">
        <v>2</v>
      </c>
      <c r="Q60" s="51"/>
      <c r="R60" s="51">
        <v>1</v>
      </c>
      <c r="S60" s="51">
        <f t="shared" si="0"/>
        <v>3</v>
      </c>
      <c r="T60" s="59">
        <v>0</v>
      </c>
      <c r="U60" s="60">
        <f t="shared" si="3"/>
        <v>-3</v>
      </c>
      <c r="V60" s="49">
        <f t="shared" ref="V60:V65" si="5">U60*3</f>
        <v>-9</v>
      </c>
    </row>
    <row r="61" spans="1:22">
      <c r="A61" s="51">
        <v>59</v>
      </c>
      <c r="B61" s="51" t="s">
        <v>19</v>
      </c>
      <c r="C61" s="51" t="s">
        <v>101</v>
      </c>
      <c r="D61" s="51">
        <v>4325</v>
      </c>
      <c r="E61" s="51">
        <v>730</v>
      </c>
      <c r="F61" s="51" t="s">
        <v>102</v>
      </c>
      <c r="G61" s="52" t="s">
        <v>22</v>
      </c>
      <c r="H61" s="49">
        <v>1</v>
      </c>
      <c r="I61" s="49">
        <v>1</v>
      </c>
      <c r="J61" s="49">
        <f t="shared" si="1"/>
        <v>0</v>
      </c>
      <c r="K61" s="49"/>
      <c r="L61" s="49">
        <v>3</v>
      </c>
      <c r="M61" s="49">
        <v>0</v>
      </c>
      <c r="N61" s="56">
        <f t="shared" si="2"/>
        <v>0</v>
      </c>
      <c r="O61" s="49">
        <v>-30</v>
      </c>
      <c r="P61" s="51">
        <v>1.5</v>
      </c>
      <c r="Q61" s="51">
        <v>0.25</v>
      </c>
      <c r="R61" s="51">
        <v>1.25</v>
      </c>
      <c r="S61" s="51">
        <f t="shared" si="0"/>
        <v>3</v>
      </c>
      <c r="T61" s="59">
        <f>VLOOKUP(D:D,[5]Sheet1!$G$1:$H$65536,2,0)</f>
        <v>1</v>
      </c>
      <c r="U61" s="60">
        <f t="shared" si="3"/>
        <v>-2</v>
      </c>
      <c r="V61" s="49">
        <f t="shared" si="5"/>
        <v>-6</v>
      </c>
    </row>
    <row r="62" spans="1:22">
      <c r="A62" s="51">
        <v>60</v>
      </c>
      <c r="B62" s="51" t="s">
        <v>19</v>
      </c>
      <c r="C62" s="51" t="s">
        <v>103</v>
      </c>
      <c r="D62" s="51">
        <v>6810</v>
      </c>
      <c r="E62" s="51">
        <v>730</v>
      </c>
      <c r="F62" s="51" t="s">
        <v>102</v>
      </c>
      <c r="G62" s="52" t="s">
        <v>24</v>
      </c>
      <c r="H62" s="49">
        <v>1.25</v>
      </c>
      <c r="I62" s="49">
        <v>1</v>
      </c>
      <c r="J62" s="49">
        <f t="shared" si="1"/>
        <v>-0.25</v>
      </c>
      <c r="K62" s="49"/>
      <c r="L62" s="49">
        <v>4</v>
      </c>
      <c r="M62" s="49">
        <v>0</v>
      </c>
      <c r="N62" s="56">
        <f t="shared" si="2"/>
        <v>0</v>
      </c>
      <c r="O62" s="49">
        <v>-30</v>
      </c>
      <c r="P62" s="51">
        <v>2</v>
      </c>
      <c r="Q62" s="51">
        <v>0.25</v>
      </c>
      <c r="R62" s="51">
        <v>1.5</v>
      </c>
      <c r="S62" s="51">
        <f t="shared" si="0"/>
        <v>3.75</v>
      </c>
      <c r="T62" s="59">
        <v>0</v>
      </c>
      <c r="U62" s="60">
        <f t="shared" si="3"/>
        <v>-3.75</v>
      </c>
      <c r="V62" s="49">
        <f t="shared" si="5"/>
        <v>-11.25</v>
      </c>
    </row>
    <row r="63" spans="1:22">
      <c r="A63" s="51">
        <v>61</v>
      </c>
      <c r="B63" s="51" t="s">
        <v>19</v>
      </c>
      <c r="C63" s="51" t="s">
        <v>104</v>
      </c>
      <c r="D63" s="51">
        <v>8038</v>
      </c>
      <c r="E63" s="51">
        <v>730</v>
      </c>
      <c r="F63" s="51" t="s">
        <v>102</v>
      </c>
      <c r="G63" s="52" t="s">
        <v>24</v>
      </c>
      <c r="H63" s="49">
        <v>1.25</v>
      </c>
      <c r="I63" s="49">
        <v>1</v>
      </c>
      <c r="J63" s="49">
        <f t="shared" si="1"/>
        <v>-0.25</v>
      </c>
      <c r="K63" s="49"/>
      <c r="L63" s="49">
        <v>4</v>
      </c>
      <c r="M63" s="49">
        <v>0</v>
      </c>
      <c r="N63" s="56">
        <f t="shared" si="2"/>
        <v>0</v>
      </c>
      <c r="O63" s="49">
        <v>-30</v>
      </c>
      <c r="P63" s="51">
        <v>2</v>
      </c>
      <c r="Q63" s="51">
        <v>0.25</v>
      </c>
      <c r="R63" s="51">
        <v>1.5</v>
      </c>
      <c r="S63" s="51">
        <f t="shared" si="0"/>
        <v>3.75</v>
      </c>
      <c r="T63" s="59">
        <v>0</v>
      </c>
      <c r="U63" s="60">
        <f t="shared" si="3"/>
        <v>-3.75</v>
      </c>
      <c r="V63" s="49">
        <f t="shared" si="5"/>
        <v>-11.25</v>
      </c>
    </row>
    <row r="64" spans="1:22">
      <c r="A64" s="51">
        <v>62</v>
      </c>
      <c r="B64" s="51" t="s">
        <v>19</v>
      </c>
      <c r="C64" s="51" t="s">
        <v>105</v>
      </c>
      <c r="D64" s="51">
        <v>8338</v>
      </c>
      <c r="E64" s="51">
        <v>730</v>
      </c>
      <c r="F64" s="51" t="s">
        <v>102</v>
      </c>
      <c r="G64" s="52" t="s">
        <v>24</v>
      </c>
      <c r="H64" s="49">
        <v>1.5</v>
      </c>
      <c r="I64" s="49">
        <v>1</v>
      </c>
      <c r="J64" s="49">
        <f t="shared" si="1"/>
        <v>-0.5</v>
      </c>
      <c r="K64" s="49"/>
      <c r="L64" s="49">
        <v>5</v>
      </c>
      <c r="M64" s="49">
        <v>0</v>
      </c>
      <c r="N64" s="56">
        <f t="shared" si="2"/>
        <v>0</v>
      </c>
      <c r="O64" s="49">
        <v>-30</v>
      </c>
      <c r="P64" s="51">
        <v>2.5</v>
      </c>
      <c r="Q64" s="51">
        <v>0.25</v>
      </c>
      <c r="R64" s="51">
        <v>1.75</v>
      </c>
      <c r="S64" s="51">
        <f t="shared" si="0"/>
        <v>4.5</v>
      </c>
      <c r="T64" s="59">
        <v>0</v>
      </c>
      <c r="U64" s="60">
        <f t="shared" si="3"/>
        <v>-4.5</v>
      </c>
      <c r="V64" s="49">
        <f t="shared" si="5"/>
        <v>-13.5</v>
      </c>
    </row>
    <row r="65" spans="1:22">
      <c r="A65" s="51">
        <v>63</v>
      </c>
      <c r="B65" s="51" t="s">
        <v>19</v>
      </c>
      <c r="C65" s="51" t="s">
        <v>106</v>
      </c>
      <c r="D65" s="51">
        <v>9599</v>
      </c>
      <c r="E65" s="51">
        <v>741</v>
      </c>
      <c r="F65" s="51" t="s">
        <v>107</v>
      </c>
      <c r="G65" s="52" t="s">
        <v>22</v>
      </c>
      <c r="H65" s="49">
        <v>5</v>
      </c>
      <c r="I65" s="49">
        <v>0</v>
      </c>
      <c r="J65" s="49">
        <f t="shared" si="1"/>
        <v>-5</v>
      </c>
      <c r="K65" s="49">
        <v>-50</v>
      </c>
      <c r="L65" s="49">
        <v>1</v>
      </c>
      <c r="M65" s="49">
        <v>0</v>
      </c>
      <c r="N65" s="56">
        <f t="shared" si="2"/>
        <v>0</v>
      </c>
      <c r="O65" s="49">
        <v>-30</v>
      </c>
      <c r="P65" s="51">
        <v>1.5</v>
      </c>
      <c r="Q65" s="51">
        <v>0.5</v>
      </c>
      <c r="R65" s="51">
        <v>1</v>
      </c>
      <c r="S65" s="51">
        <f t="shared" si="0"/>
        <v>3</v>
      </c>
      <c r="T65" s="59">
        <v>0</v>
      </c>
      <c r="U65" s="60">
        <f t="shared" si="3"/>
        <v>-3</v>
      </c>
      <c r="V65" s="49">
        <f t="shared" si="5"/>
        <v>-9</v>
      </c>
    </row>
    <row r="66" spans="1:22">
      <c r="A66" s="49">
        <v>64</v>
      </c>
      <c r="B66" s="49" t="s">
        <v>19</v>
      </c>
      <c r="C66" s="49" t="s">
        <v>108</v>
      </c>
      <c r="D66" s="49">
        <v>11015</v>
      </c>
      <c r="E66" s="49">
        <v>741</v>
      </c>
      <c r="F66" s="49" t="s">
        <v>107</v>
      </c>
      <c r="G66" s="50" t="s">
        <v>69</v>
      </c>
      <c r="H66" s="49">
        <v>5</v>
      </c>
      <c r="I66" s="49">
        <v>0</v>
      </c>
      <c r="J66" s="49">
        <f t="shared" si="1"/>
        <v>-5</v>
      </c>
      <c r="K66" s="49">
        <v>-50</v>
      </c>
      <c r="L66" s="49">
        <v>1</v>
      </c>
      <c r="M66" s="49">
        <v>0</v>
      </c>
      <c r="N66" s="56">
        <f t="shared" si="2"/>
        <v>0</v>
      </c>
      <c r="O66" s="49">
        <v>-30</v>
      </c>
      <c r="P66" s="49">
        <v>1.5</v>
      </c>
      <c r="Q66" s="49">
        <v>0.5</v>
      </c>
      <c r="R66" s="49">
        <v>1</v>
      </c>
      <c r="S66" s="49">
        <f t="shared" si="0"/>
        <v>3</v>
      </c>
      <c r="T66" s="59">
        <f>VLOOKUP(D:D,[5]Sheet1!$G$1:$H$65536,2,0)</f>
        <v>3</v>
      </c>
      <c r="U66" s="60">
        <f t="shared" si="3"/>
        <v>0</v>
      </c>
      <c r="V66" s="49"/>
    </row>
    <row r="67" spans="1:22">
      <c r="A67" s="51">
        <v>65</v>
      </c>
      <c r="B67" s="51" t="s">
        <v>19</v>
      </c>
      <c r="C67" s="51" t="s">
        <v>109</v>
      </c>
      <c r="D67" s="51">
        <v>11766</v>
      </c>
      <c r="E67" s="51">
        <v>741</v>
      </c>
      <c r="F67" s="51" t="s">
        <v>107</v>
      </c>
      <c r="G67" s="52" t="s">
        <v>79</v>
      </c>
      <c r="H67" s="49">
        <v>3</v>
      </c>
      <c r="I67" s="49">
        <v>0</v>
      </c>
      <c r="J67" s="49">
        <f t="shared" si="1"/>
        <v>-3</v>
      </c>
      <c r="K67" s="67">
        <v>-25</v>
      </c>
      <c r="L67" s="49"/>
      <c r="M67" s="49">
        <v>0</v>
      </c>
      <c r="N67" s="56" t="e">
        <f t="shared" si="2"/>
        <v>#DIV/0!</v>
      </c>
      <c r="O67" s="49"/>
      <c r="P67" s="51">
        <v>1</v>
      </c>
      <c r="Q67" s="51"/>
      <c r="R67" s="51">
        <v>1</v>
      </c>
      <c r="S67" s="51">
        <f t="shared" ref="S67:S130" si="6">P67+Q67+R67</f>
        <v>2</v>
      </c>
      <c r="T67" s="59">
        <v>0</v>
      </c>
      <c r="U67" s="60">
        <f t="shared" si="3"/>
        <v>-2</v>
      </c>
      <c r="V67" s="49">
        <f>U67*3</f>
        <v>-6</v>
      </c>
    </row>
    <row r="68" spans="1:22">
      <c r="A68" s="49">
        <v>66</v>
      </c>
      <c r="B68" s="49" t="s">
        <v>19</v>
      </c>
      <c r="C68" s="49" t="s">
        <v>110</v>
      </c>
      <c r="D68" s="49">
        <v>10468</v>
      </c>
      <c r="E68" s="49">
        <v>752</v>
      </c>
      <c r="F68" s="49" t="s">
        <v>111</v>
      </c>
      <c r="G68" s="50" t="s">
        <v>22</v>
      </c>
      <c r="H68" s="49">
        <v>1.5</v>
      </c>
      <c r="I68" s="49">
        <v>0</v>
      </c>
      <c r="J68" s="49">
        <f t="shared" ref="J68:J131" si="7">I68-H68</f>
        <v>-1.5</v>
      </c>
      <c r="K68" s="49">
        <v>-50</v>
      </c>
      <c r="L68" s="49">
        <v>3</v>
      </c>
      <c r="M68" s="49">
        <f>VLOOKUP(D:D,[4]Sheet1!$E$1:$F$65536,2,0)</f>
        <v>1</v>
      </c>
      <c r="N68" s="56">
        <f t="shared" ref="N68:N131" si="8">M68/L68</f>
        <v>0.333333333333333</v>
      </c>
      <c r="O68" s="49">
        <v>-30</v>
      </c>
      <c r="P68" s="49">
        <v>2</v>
      </c>
      <c r="Q68" s="49">
        <v>0.5</v>
      </c>
      <c r="R68" s="49">
        <v>1.5</v>
      </c>
      <c r="S68" s="49">
        <f t="shared" si="6"/>
        <v>4</v>
      </c>
      <c r="T68" s="59">
        <f>VLOOKUP(D:D,[5]Sheet1!$G$1:$H$65536,2,0)</f>
        <v>4</v>
      </c>
      <c r="U68" s="60">
        <f t="shared" ref="U68:U131" si="9">T68-S68</f>
        <v>0</v>
      </c>
      <c r="V68" s="49"/>
    </row>
    <row r="69" spans="1:22">
      <c r="A69" s="49">
        <v>67</v>
      </c>
      <c r="B69" s="49" t="s">
        <v>19</v>
      </c>
      <c r="C69" s="49" t="s">
        <v>112</v>
      </c>
      <c r="D69" s="49">
        <v>11318</v>
      </c>
      <c r="E69" s="49">
        <v>752</v>
      </c>
      <c r="F69" s="49" t="s">
        <v>111</v>
      </c>
      <c r="G69" s="50" t="s">
        <v>69</v>
      </c>
      <c r="H69" s="49">
        <v>1.5</v>
      </c>
      <c r="I69" s="49">
        <v>6</v>
      </c>
      <c r="J69" s="49">
        <f t="shared" si="7"/>
        <v>4.5</v>
      </c>
      <c r="K69" s="49"/>
      <c r="L69" s="49">
        <v>3</v>
      </c>
      <c r="M69" s="49">
        <v>0</v>
      </c>
      <c r="N69" s="56">
        <f t="shared" si="8"/>
        <v>0</v>
      </c>
      <c r="O69" s="49">
        <v>-30</v>
      </c>
      <c r="P69" s="49">
        <v>2</v>
      </c>
      <c r="Q69" s="49">
        <v>0.5</v>
      </c>
      <c r="R69" s="49">
        <v>1.5</v>
      </c>
      <c r="S69" s="49">
        <f t="shared" si="6"/>
        <v>4</v>
      </c>
      <c r="T69" s="59">
        <f>VLOOKUP(D:D,[5]Sheet1!$G$1:$H$65536,2,0)</f>
        <v>2</v>
      </c>
      <c r="U69" s="60">
        <f t="shared" si="9"/>
        <v>-2</v>
      </c>
      <c r="V69" s="49">
        <f>U69*3</f>
        <v>-6</v>
      </c>
    </row>
    <row r="70" spans="1:22">
      <c r="A70" s="51">
        <v>68</v>
      </c>
      <c r="B70" s="51" t="s">
        <v>19</v>
      </c>
      <c r="C70" s="51" t="s">
        <v>113</v>
      </c>
      <c r="D70" s="51">
        <v>4569</v>
      </c>
      <c r="E70" s="51">
        <v>102565</v>
      </c>
      <c r="F70" s="51" t="s">
        <v>114</v>
      </c>
      <c r="G70" s="52" t="s">
        <v>22</v>
      </c>
      <c r="H70" s="49">
        <v>6</v>
      </c>
      <c r="I70" s="49">
        <v>4</v>
      </c>
      <c r="J70" s="49">
        <f t="shared" si="7"/>
        <v>-2</v>
      </c>
      <c r="K70" s="49"/>
      <c r="L70" s="49">
        <v>4</v>
      </c>
      <c r="M70" s="49">
        <v>0</v>
      </c>
      <c r="N70" s="56">
        <f t="shared" si="8"/>
        <v>0</v>
      </c>
      <c r="O70" s="49">
        <v>-30</v>
      </c>
      <c r="P70" s="51">
        <v>3</v>
      </c>
      <c r="Q70" s="51">
        <v>1</v>
      </c>
      <c r="R70" s="51">
        <v>2</v>
      </c>
      <c r="S70" s="51">
        <f t="shared" si="6"/>
        <v>6</v>
      </c>
      <c r="T70" s="59">
        <f>VLOOKUP(D:D,[5]Sheet1!$G$1:$H$65536,2,0)</f>
        <v>1</v>
      </c>
      <c r="U70" s="60">
        <f t="shared" si="9"/>
        <v>-5</v>
      </c>
      <c r="V70" s="49">
        <f>U70*3</f>
        <v>-15</v>
      </c>
    </row>
    <row r="71" spans="1:22">
      <c r="A71" s="49">
        <v>69</v>
      </c>
      <c r="B71" s="49" t="s">
        <v>19</v>
      </c>
      <c r="C71" s="53" t="s">
        <v>115</v>
      </c>
      <c r="D71" s="49">
        <v>11686</v>
      </c>
      <c r="E71" s="49">
        <v>102565</v>
      </c>
      <c r="F71" s="53" t="s">
        <v>114</v>
      </c>
      <c r="G71" s="54" t="s">
        <v>24</v>
      </c>
      <c r="H71" s="49">
        <v>3</v>
      </c>
      <c r="I71" s="49">
        <v>1</v>
      </c>
      <c r="J71" s="49">
        <f t="shared" si="7"/>
        <v>-2</v>
      </c>
      <c r="K71" s="49"/>
      <c r="L71" s="49">
        <v>3</v>
      </c>
      <c r="M71" s="49">
        <v>0</v>
      </c>
      <c r="N71" s="56">
        <f t="shared" si="8"/>
        <v>0</v>
      </c>
      <c r="O71" s="49">
        <v>-30</v>
      </c>
      <c r="P71" s="49">
        <v>1</v>
      </c>
      <c r="Q71" s="49"/>
      <c r="R71" s="49">
        <v>1</v>
      </c>
      <c r="S71" s="49">
        <f t="shared" si="6"/>
        <v>2</v>
      </c>
      <c r="T71" s="59">
        <f>VLOOKUP(D:D,[5]Sheet1!$G$1:$H$65536,2,0)</f>
        <v>2</v>
      </c>
      <c r="U71" s="60">
        <f t="shared" si="9"/>
        <v>0</v>
      </c>
      <c r="V71" s="49"/>
    </row>
    <row r="72" spans="1:22">
      <c r="A72" s="49">
        <v>70</v>
      </c>
      <c r="B72" s="49" t="s">
        <v>19</v>
      </c>
      <c r="C72" s="49" t="s">
        <v>116</v>
      </c>
      <c r="D72" s="49">
        <v>4117</v>
      </c>
      <c r="E72" s="49">
        <v>102934</v>
      </c>
      <c r="F72" s="49" t="s">
        <v>117</v>
      </c>
      <c r="G72" s="50" t="s">
        <v>22</v>
      </c>
      <c r="H72" s="49">
        <v>1</v>
      </c>
      <c r="I72" s="49">
        <v>1</v>
      </c>
      <c r="J72" s="49">
        <f t="shared" si="7"/>
        <v>0</v>
      </c>
      <c r="K72" s="49"/>
      <c r="L72" s="49">
        <v>2</v>
      </c>
      <c r="M72" s="49">
        <f>VLOOKUP(D:D,[4]Sheet1!$E$1:$F$65536,2,0)</f>
        <v>3</v>
      </c>
      <c r="N72" s="56">
        <f t="shared" si="8"/>
        <v>1.5</v>
      </c>
      <c r="O72" s="49"/>
      <c r="P72" s="49">
        <v>2</v>
      </c>
      <c r="Q72" s="49">
        <v>1</v>
      </c>
      <c r="R72" s="49">
        <v>1</v>
      </c>
      <c r="S72" s="49">
        <f t="shared" si="6"/>
        <v>4</v>
      </c>
      <c r="T72" s="59">
        <f>VLOOKUP(D:D,[5]Sheet1!$G$1:$H$65536,2,0)</f>
        <v>3</v>
      </c>
      <c r="U72" s="60">
        <f t="shared" si="9"/>
        <v>-1</v>
      </c>
      <c r="V72" s="49">
        <f>U72*3</f>
        <v>-3</v>
      </c>
    </row>
    <row r="73" spans="1:22">
      <c r="A73" s="49">
        <v>71</v>
      </c>
      <c r="B73" s="49" t="s">
        <v>19</v>
      </c>
      <c r="C73" s="49" t="s">
        <v>118</v>
      </c>
      <c r="D73" s="49">
        <v>4143</v>
      </c>
      <c r="E73" s="49">
        <v>102934</v>
      </c>
      <c r="F73" s="49" t="s">
        <v>117</v>
      </c>
      <c r="G73" s="50" t="s">
        <v>69</v>
      </c>
      <c r="H73" s="49">
        <v>1</v>
      </c>
      <c r="I73" s="49">
        <v>2</v>
      </c>
      <c r="J73" s="49">
        <f t="shared" si="7"/>
        <v>1</v>
      </c>
      <c r="K73" s="49"/>
      <c r="L73" s="49">
        <v>2</v>
      </c>
      <c r="M73" s="49">
        <f>VLOOKUP(D:D,[4]Sheet1!$E$1:$F$65536,2,0)</f>
        <v>3</v>
      </c>
      <c r="N73" s="56">
        <f t="shared" si="8"/>
        <v>1.5</v>
      </c>
      <c r="O73" s="49"/>
      <c r="P73" s="49">
        <v>2</v>
      </c>
      <c r="Q73" s="49">
        <v>0</v>
      </c>
      <c r="R73" s="49">
        <v>2</v>
      </c>
      <c r="S73" s="49">
        <f t="shared" si="6"/>
        <v>4</v>
      </c>
      <c r="T73" s="59">
        <f>VLOOKUP(D:D,[5]Sheet1!$G$1:$H$65536,2,0)</f>
        <v>3</v>
      </c>
      <c r="U73" s="60">
        <f t="shared" si="9"/>
        <v>-1</v>
      </c>
      <c r="V73" s="49">
        <f>U73*3</f>
        <v>-3</v>
      </c>
    </row>
    <row r="74" spans="1:22">
      <c r="A74" s="51">
        <v>72</v>
      </c>
      <c r="B74" s="51" t="s">
        <v>19</v>
      </c>
      <c r="C74" s="51" t="s">
        <v>119</v>
      </c>
      <c r="D74" s="51">
        <v>11504</v>
      </c>
      <c r="E74" s="51">
        <v>102934</v>
      </c>
      <c r="F74" s="51" t="s">
        <v>117</v>
      </c>
      <c r="G74" s="52" t="s">
        <v>69</v>
      </c>
      <c r="H74" s="49">
        <v>1</v>
      </c>
      <c r="I74" s="49">
        <v>1</v>
      </c>
      <c r="J74" s="49">
        <f t="shared" si="7"/>
        <v>0</v>
      </c>
      <c r="K74" s="49"/>
      <c r="L74" s="49">
        <v>2</v>
      </c>
      <c r="M74" s="49">
        <f>VLOOKUP(D:D,[4]Sheet1!$E$1:$F$65536,2,0)</f>
        <v>2</v>
      </c>
      <c r="N74" s="56">
        <f t="shared" si="8"/>
        <v>1</v>
      </c>
      <c r="O74" s="49"/>
      <c r="P74" s="51">
        <v>2</v>
      </c>
      <c r="Q74" s="51">
        <v>0</v>
      </c>
      <c r="R74" s="51">
        <v>1</v>
      </c>
      <c r="S74" s="51">
        <f t="shared" si="6"/>
        <v>3</v>
      </c>
      <c r="T74" s="59">
        <v>0</v>
      </c>
      <c r="U74" s="60">
        <f t="shared" si="9"/>
        <v>-3</v>
      </c>
      <c r="V74" s="49">
        <f>U74*3</f>
        <v>-9</v>
      </c>
    </row>
    <row r="75" spans="1:22">
      <c r="A75" s="49">
        <v>73</v>
      </c>
      <c r="B75" s="49" t="s">
        <v>19</v>
      </c>
      <c r="C75" s="49" t="s">
        <v>120</v>
      </c>
      <c r="D75" s="49">
        <v>11776</v>
      </c>
      <c r="E75" s="49">
        <v>102934</v>
      </c>
      <c r="F75" s="49" t="s">
        <v>117</v>
      </c>
      <c r="G75" s="50" t="s">
        <v>79</v>
      </c>
      <c r="H75" s="49">
        <v>1</v>
      </c>
      <c r="I75" s="49">
        <v>1</v>
      </c>
      <c r="J75" s="49">
        <f t="shared" si="7"/>
        <v>0</v>
      </c>
      <c r="K75" s="49"/>
      <c r="L75" s="49">
        <v>1</v>
      </c>
      <c r="M75" s="49">
        <f>VLOOKUP(D:D,[4]Sheet1!$E$1:$F$65536,2,0)</f>
        <v>1</v>
      </c>
      <c r="N75" s="56">
        <f t="shared" si="8"/>
        <v>1</v>
      </c>
      <c r="O75" s="49"/>
      <c r="P75" s="49">
        <v>1</v>
      </c>
      <c r="Q75" s="49">
        <v>0</v>
      </c>
      <c r="R75" s="49">
        <v>1</v>
      </c>
      <c r="S75" s="49">
        <f t="shared" si="6"/>
        <v>2</v>
      </c>
      <c r="T75" s="59">
        <f>VLOOKUP(D:D,[5]Sheet1!$G$1:$H$65536,2,0)</f>
        <v>2</v>
      </c>
      <c r="U75" s="60">
        <f t="shared" si="9"/>
        <v>0</v>
      </c>
      <c r="V75" s="49"/>
    </row>
    <row r="76" spans="1:22">
      <c r="A76" s="51">
        <v>74</v>
      </c>
      <c r="B76" s="51" t="s">
        <v>19</v>
      </c>
      <c r="C76" s="51" t="s">
        <v>121</v>
      </c>
      <c r="D76" s="51">
        <v>11793</v>
      </c>
      <c r="E76" s="51">
        <v>102934</v>
      </c>
      <c r="F76" s="51" t="s">
        <v>117</v>
      </c>
      <c r="G76" s="52" t="s">
        <v>69</v>
      </c>
      <c r="H76" s="49">
        <v>1</v>
      </c>
      <c r="I76" s="49">
        <v>1</v>
      </c>
      <c r="J76" s="49">
        <f t="shared" si="7"/>
        <v>0</v>
      </c>
      <c r="K76" s="49"/>
      <c r="L76" s="49">
        <v>1</v>
      </c>
      <c r="M76" s="49">
        <f>VLOOKUP(D:D,[4]Sheet1!$E$1:$F$65536,2,0)</f>
        <v>1</v>
      </c>
      <c r="N76" s="56">
        <f t="shared" si="8"/>
        <v>1</v>
      </c>
      <c r="O76" s="49"/>
      <c r="P76" s="51">
        <v>1</v>
      </c>
      <c r="Q76" s="51">
        <v>0</v>
      </c>
      <c r="R76" s="51">
        <v>1</v>
      </c>
      <c r="S76" s="51">
        <f t="shared" si="6"/>
        <v>2</v>
      </c>
      <c r="T76" s="59">
        <v>0</v>
      </c>
      <c r="U76" s="60">
        <f t="shared" si="9"/>
        <v>-2</v>
      </c>
      <c r="V76" s="49">
        <f t="shared" ref="V76:V84" si="10">U76*3</f>
        <v>-6</v>
      </c>
    </row>
    <row r="77" spans="1:22">
      <c r="A77" s="49">
        <v>75</v>
      </c>
      <c r="B77" s="49" t="s">
        <v>19</v>
      </c>
      <c r="C77" s="49" t="s">
        <v>122</v>
      </c>
      <c r="D77" s="49">
        <v>4086</v>
      </c>
      <c r="E77" s="49">
        <v>103198</v>
      </c>
      <c r="F77" s="49" t="s">
        <v>123</v>
      </c>
      <c r="G77" s="50" t="s">
        <v>22</v>
      </c>
      <c r="H77" s="49">
        <v>1</v>
      </c>
      <c r="I77" s="49">
        <v>10</v>
      </c>
      <c r="J77" s="49">
        <f t="shared" si="7"/>
        <v>9</v>
      </c>
      <c r="K77" s="49"/>
      <c r="L77" s="49">
        <v>2</v>
      </c>
      <c r="M77" s="49">
        <f>VLOOKUP(D:D,[4]Sheet1!$E$1:$F$65536,2,0)</f>
        <v>2</v>
      </c>
      <c r="N77" s="56">
        <f t="shared" si="8"/>
        <v>1</v>
      </c>
      <c r="O77" s="49"/>
      <c r="P77" s="49">
        <v>2</v>
      </c>
      <c r="Q77" s="49">
        <v>1</v>
      </c>
      <c r="R77" s="49">
        <v>1</v>
      </c>
      <c r="S77" s="49">
        <f t="shared" si="6"/>
        <v>4</v>
      </c>
      <c r="T77" s="59">
        <f>VLOOKUP(D:D,[5]Sheet1!$G$1:$H$65536,2,0)</f>
        <v>3</v>
      </c>
      <c r="U77" s="60">
        <f t="shared" si="9"/>
        <v>-1</v>
      </c>
      <c r="V77" s="49">
        <f t="shared" si="10"/>
        <v>-3</v>
      </c>
    </row>
    <row r="78" spans="1:22">
      <c r="A78" s="49">
        <v>76</v>
      </c>
      <c r="B78" s="49" t="s">
        <v>19</v>
      </c>
      <c r="C78" s="49" t="s">
        <v>124</v>
      </c>
      <c r="D78" s="49">
        <v>11624</v>
      </c>
      <c r="E78" s="49">
        <v>103198</v>
      </c>
      <c r="F78" s="49" t="s">
        <v>123</v>
      </c>
      <c r="G78" s="50" t="s">
        <v>24</v>
      </c>
      <c r="H78" s="49">
        <v>1</v>
      </c>
      <c r="I78" s="49">
        <v>2</v>
      </c>
      <c r="J78" s="49">
        <f t="shared" si="7"/>
        <v>1</v>
      </c>
      <c r="K78" s="49"/>
      <c r="L78" s="49">
        <v>2</v>
      </c>
      <c r="M78" s="49">
        <f>VLOOKUP(D:D,[4]Sheet1!$E$1:$F$65536,2,0)</f>
        <v>2</v>
      </c>
      <c r="N78" s="56">
        <f t="shared" si="8"/>
        <v>1</v>
      </c>
      <c r="O78" s="49"/>
      <c r="P78" s="49">
        <v>2</v>
      </c>
      <c r="Q78" s="49">
        <v>0</v>
      </c>
      <c r="R78" s="49">
        <v>1</v>
      </c>
      <c r="S78" s="49">
        <f t="shared" si="6"/>
        <v>3</v>
      </c>
      <c r="T78" s="59">
        <f>VLOOKUP(D:D,[5]Sheet1!$G$1:$H$65536,2,0)</f>
        <v>2</v>
      </c>
      <c r="U78" s="60">
        <f t="shared" si="9"/>
        <v>-1</v>
      </c>
      <c r="V78" s="49">
        <f t="shared" si="10"/>
        <v>-3</v>
      </c>
    </row>
    <row r="79" spans="1:22">
      <c r="A79" s="51">
        <v>77</v>
      </c>
      <c r="B79" s="51" t="s">
        <v>19</v>
      </c>
      <c r="C79" s="51" t="s">
        <v>125</v>
      </c>
      <c r="D79" s="51">
        <v>11771</v>
      </c>
      <c r="E79" s="51">
        <v>103198</v>
      </c>
      <c r="F79" s="51" t="s">
        <v>123</v>
      </c>
      <c r="G79" s="52" t="s">
        <v>79</v>
      </c>
      <c r="H79" s="49">
        <v>1</v>
      </c>
      <c r="I79" s="49">
        <v>2</v>
      </c>
      <c r="J79" s="49">
        <f t="shared" si="7"/>
        <v>1</v>
      </c>
      <c r="K79" s="49"/>
      <c r="L79" s="49">
        <v>2</v>
      </c>
      <c r="M79" s="49">
        <f>VLOOKUP(D:D,[4]Sheet1!$E$1:$F$65536,2,0)</f>
        <v>3</v>
      </c>
      <c r="N79" s="56">
        <f t="shared" si="8"/>
        <v>1.5</v>
      </c>
      <c r="O79" s="49"/>
      <c r="P79" s="51">
        <v>2</v>
      </c>
      <c r="Q79" s="51">
        <v>0</v>
      </c>
      <c r="R79" s="51">
        <v>0</v>
      </c>
      <c r="S79" s="51">
        <f t="shared" si="6"/>
        <v>2</v>
      </c>
      <c r="T79" s="59">
        <v>0</v>
      </c>
      <c r="U79" s="60">
        <f t="shared" si="9"/>
        <v>-2</v>
      </c>
      <c r="V79" s="49">
        <f t="shared" si="10"/>
        <v>-6</v>
      </c>
    </row>
    <row r="80" spans="1:22">
      <c r="A80" s="51">
        <v>78</v>
      </c>
      <c r="B80" s="51" t="s">
        <v>19</v>
      </c>
      <c r="C80" s="51" t="s">
        <v>126</v>
      </c>
      <c r="D80" s="51">
        <v>11792</v>
      </c>
      <c r="E80" s="51">
        <v>103198</v>
      </c>
      <c r="F80" s="51" t="s">
        <v>123</v>
      </c>
      <c r="G80" s="52" t="s">
        <v>127</v>
      </c>
      <c r="H80" s="49">
        <v>1</v>
      </c>
      <c r="I80" s="49">
        <v>3</v>
      </c>
      <c r="J80" s="49">
        <f t="shared" si="7"/>
        <v>2</v>
      </c>
      <c r="K80" s="49"/>
      <c r="L80" s="49">
        <v>2</v>
      </c>
      <c r="M80" s="49">
        <f>VLOOKUP(D:D,[4]Sheet1!$E$1:$F$65536,2,0)</f>
        <v>4</v>
      </c>
      <c r="N80" s="56">
        <f t="shared" si="8"/>
        <v>2</v>
      </c>
      <c r="O80" s="49"/>
      <c r="P80" s="51">
        <v>2</v>
      </c>
      <c r="Q80" s="51">
        <v>0</v>
      </c>
      <c r="R80" s="51">
        <v>1</v>
      </c>
      <c r="S80" s="51">
        <f t="shared" si="6"/>
        <v>3</v>
      </c>
      <c r="T80" s="59">
        <f>VLOOKUP(D:D,[5]Sheet1!$G$1:$H$65536,2,0)</f>
        <v>1</v>
      </c>
      <c r="U80" s="60">
        <f t="shared" si="9"/>
        <v>-2</v>
      </c>
      <c r="V80" s="49">
        <f t="shared" si="10"/>
        <v>-6</v>
      </c>
    </row>
    <row r="81" spans="1:22">
      <c r="A81" s="51">
        <v>79</v>
      </c>
      <c r="B81" s="51" t="s">
        <v>19</v>
      </c>
      <c r="C81" s="51" t="s">
        <v>128</v>
      </c>
      <c r="D81" s="51">
        <v>6306</v>
      </c>
      <c r="E81" s="51">
        <v>103199</v>
      </c>
      <c r="F81" s="51" t="s">
        <v>129</v>
      </c>
      <c r="G81" s="52" t="s">
        <v>24</v>
      </c>
      <c r="H81" s="49">
        <v>1</v>
      </c>
      <c r="I81" s="49">
        <v>0</v>
      </c>
      <c r="J81" s="49">
        <f t="shared" si="7"/>
        <v>-1</v>
      </c>
      <c r="K81" s="49">
        <v>-50</v>
      </c>
      <c r="L81" s="49">
        <v>2</v>
      </c>
      <c r="M81" s="49">
        <f>VLOOKUP(D:D,[4]Sheet1!$E$1:$F$65536,2,0)</f>
        <v>1</v>
      </c>
      <c r="N81" s="56">
        <f t="shared" si="8"/>
        <v>0.5</v>
      </c>
      <c r="O81" s="49">
        <v>-30</v>
      </c>
      <c r="P81" s="51">
        <v>1</v>
      </c>
      <c r="Q81" s="51">
        <v>0.25</v>
      </c>
      <c r="R81" s="51">
        <v>1</v>
      </c>
      <c r="S81" s="51">
        <f t="shared" si="6"/>
        <v>2.25</v>
      </c>
      <c r="T81" s="59">
        <v>0</v>
      </c>
      <c r="U81" s="60">
        <f t="shared" si="9"/>
        <v>-2.25</v>
      </c>
      <c r="V81" s="49">
        <f t="shared" si="10"/>
        <v>-6.75</v>
      </c>
    </row>
    <row r="82" spans="1:22">
      <c r="A82" s="49">
        <v>80</v>
      </c>
      <c r="B82" s="49" t="s">
        <v>19</v>
      </c>
      <c r="C82" s="53" t="s">
        <v>130</v>
      </c>
      <c r="D82" s="49">
        <v>10590</v>
      </c>
      <c r="E82" s="49">
        <v>103199</v>
      </c>
      <c r="F82" s="53" t="s">
        <v>129</v>
      </c>
      <c r="G82" s="54" t="s">
        <v>22</v>
      </c>
      <c r="H82" s="49">
        <v>1</v>
      </c>
      <c r="I82" s="49">
        <v>0</v>
      </c>
      <c r="J82" s="49">
        <f t="shared" si="7"/>
        <v>-1</v>
      </c>
      <c r="K82" s="49">
        <v>-50</v>
      </c>
      <c r="L82" s="49">
        <v>2</v>
      </c>
      <c r="M82" s="49">
        <f>VLOOKUP(D:D,[4]Sheet1!$E$1:$F$65536,2,0)</f>
        <v>0</v>
      </c>
      <c r="N82" s="56">
        <f t="shared" si="8"/>
        <v>0</v>
      </c>
      <c r="O82" s="49">
        <v>-30</v>
      </c>
      <c r="P82" s="49">
        <v>1</v>
      </c>
      <c r="Q82" s="49">
        <v>0.25</v>
      </c>
      <c r="R82" s="49">
        <v>1</v>
      </c>
      <c r="S82" s="49">
        <f t="shared" si="6"/>
        <v>2.25</v>
      </c>
      <c r="T82" s="59">
        <f>VLOOKUP(D:D,[5]Sheet1!$G$1:$H$65536,2,0)</f>
        <v>2</v>
      </c>
      <c r="U82" s="60">
        <f t="shared" si="9"/>
        <v>-0.25</v>
      </c>
      <c r="V82" s="49">
        <f t="shared" si="10"/>
        <v>-0.75</v>
      </c>
    </row>
    <row r="83" spans="1:22">
      <c r="A83" s="51">
        <v>81</v>
      </c>
      <c r="B83" s="51" t="s">
        <v>19</v>
      </c>
      <c r="C83" s="51" t="s">
        <v>131</v>
      </c>
      <c r="D83" s="51">
        <v>11596</v>
      </c>
      <c r="E83" s="51">
        <v>103199</v>
      </c>
      <c r="F83" s="51" t="s">
        <v>129</v>
      </c>
      <c r="G83" s="52" t="s">
        <v>24</v>
      </c>
      <c r="H83" s="49">
        <v>1</v>
      </c>
      <c r="I83" s="49">
        <v>0</v>
      </c>
      <c r="J83" s="49">
        <f t="shared" si="7"/>
        <v>-1</v>
      </c>
      <c r="K83" s="49">
        <v>-50</v>
      </c>
      <c r="L83" s="49">
        <v>2</v>
      </c>
      <c r="M83" s="49">
        <f>VLOOKUP(D:D,[4]Sheet1!$E$1:$F$65536,2,0)</f>
        <v>1</v>
      </c>
      <c r="N83" s="56">
        <f t="shared" si="8"/>
        <v>0.5</v>
      </c>
      <c r="O83" s="49">
        <v>-30</v>
      </c>
      <c r="P83" s="51">
        <v>1</v>
      </c>
      <c r="Q83" s="51">
        <v>0.25</v>
      </c>
      <c r="R83" s="51">
        <v>0.5</v>
      </c>
      <c r="S83" s="51">
        <f t="shared" si="6"/>
        <v>1.75</v>
      </c>
      <c r="T83" s="59">
        <v>0</v>
      </c>
      <c r="U83" s="60">
        <f t="shared" si="9"/>
        <v>-1.75</v>
      </c>
      <c r="V83" s="49">
        <f t="shared" si="10"/>
        <v>-5.25</v>
      </c>
    </row>
    <row r="84" spans="1:22">
      <c r="A84" s="49">
        <v>82</v>
      </c>
      <c r="B84" s="49" t="s">
        <v>19</v>
      </c>
      <c r="C84" s="53" t="s">
        <v>132</v>
      </c>
      <c r="D84" s="49">
        <v>11796</v>
      </c>
      <c r="E84" s="49">
        <v>103199</v>
      </c>
      <c r="F84" s="53" t="s">
        <v>129</v>
      </c>
      <c r="G84" s="54" t="s">
        <v>24</v>
      </c>
      <c r="H84" s="49">
        <v>1</v>
      </c>
      <c r="I84" s="49">
        <v>0</v>
      </c>
      <c r="J84" s="49">
        <f t="shared" si="7"/>
        <v>-1</v>
      </c>
      <c r="K84" s="49">
        <v>-50</v>
      </c>
      <c r="L84" s="49">
        <v>2</v>
      </c>
      <c r="M84" s="49">
        <v>0</v>
      </c>
      <c r="N84" s="56">
        <f t="shared" si="8"/>
        <v>0</v>
      </c>
      <c r="O84" s="49">
        <v>-30</v>
      </c>
      <c r="P84" s="49">
        <v>1</v>
      </c>
      <c r="Q84" s="49">
        <v>0.25</v>
      </c>
      <c r="R84" s="49">
        <v>0.5</v>
      </c>
      <c r="S84" s="49">
        <f t="shared" si="6"/>
        <v>1.75</v>
      </c>
      <c r="T84" s="59">
        <f>VLOOKUP(D:D,[5]Sheet1!$G$1:$H$65536,2,0)</f>
        <v>1</v>
      </c>
      <c r="U84" s="60">
        <f t="shared" si="9"/>
        <v>-0.75</v>
      </c>
      <c r="V84" s="49">
        <f t="shared" si="10"/>
        <v>-2.25</v>
      </c>
    </row>
    <row r="85" spans="1:22">
      <c r="A85" s="49">
        <v>83</v>
      </c>
      <c r="B85" s="49" t="s">
        <v>19</v>
      </c>
      <c r="C85" s="49" t="s">
        <v>133</v>
      </c>
      <c r="D85" s="49">
        <v>7279</v>
      </c>
      <c r="E85" s="49">
        <v>581</v>
      </c>
      <c r="F85" s="49" t="s">
        <v>134</v>
      </c>
      <c r="G85" s="50" t="s">
        <v>24</v>
      </c>
      <c r="H85" s="49">
        <v>2</v>
      </c>
      <c r="I85" s="49">
        <v>0</v>
      </c>
      <c r="J85" s="49">
        <f t="shared" si="7"/>
        <v>-2</v>
      </c>
      <c r="K85" s="49">
        <v>-50</v>
      </c>
      <c r="L85" s="49">
        <v>4</v>
      </c>
      <c r="M85" s="49">
        <v>0</v>
      </c>
      <c r="N85" s="56">
        <f t="shared" si="8"/>
        <v>0</v>
      </c>
      <c r="O85" s="49">
        <v>-30</v>
      </c>
      <c r="P85" s="49">
        <v>2</v>
      </c>
      <c r="Q85" s="49">
        <v>1</v>
      </c>
      <c r="R85" s="49">
        <v>2</v>
      </c>
      <c r="S85" s="49">
        <f t="shared" si="6"/>
        <v>5</v>
      </c>
      <c r="T85" s="59">
        <f>VLOOKUP(D:D,[5]Sheet1!$G$1:$H$65536,2,0)</f>
        <v>5</v>
      </c>
      <c r="U85" s="60">
        <f t="shared" si="9"/>
        <v>0</v>
      </c>
      <c r="V85" s="49"/>
    </row>
    <row r="86" spans="1:22">
      <c r="A86" s="49">
        <v>84</v>
      </c>
      <c r="B86" s="49" t="s">
        <v>19</v>
      </c>
      <c r="C86" s="49" t="s">
        <v>135</v>
      </c>
      <c r="D86" s="49">
        <v>5641</v>
      </c>
      <c r="E86" s="49">
        <v>581</v>
      </c>
      <c r="F86" s="49" t="s">
        <v>134</v>
      </c>
      <c r="G86" s="50" t="s">
        <v>22</v>
      </c>
      <c r="H86" s="49">
        <v>1</v>
      </c>
      <c r="I86" s="49">
        <v>0</v>
      </c>
      <c r="J86" s="49">
        <f t="shared" si="7"/>
        <v>-1</v>
      </c>
      <c r="K86" s="49">
        <v>-50</v>
      </c>
      <c r="L86" s="49">
        <v>4</v>
      </c>
      <c r="M86" s="49">
        <f>VLOOKUP(D:D,[4]Sheet1!$E$1:$F$65536,2,0)</f>
        <v>3</v>
      </c>
      <c r="N86" s="56">
        <f t="shared" si="8"/>
        <v>0.75</v>
      </c>
      <c r="O86" s="49">
        <v>-30</v>
      </c>
      <c r="P86" s="49">
        <v>2</v>
      </c>
      <c r="Q86" s="49">
        <v>1</v>
      </c>
      <c r="R86" s="49">
        <v>1</v>
      </c>
      <c r="S86" s="49">
        <f t="shared" si="6"/>
        <v>4</v>
      </c>
      <c r="T86" s="59">
        <f>VLOOKUP(D:D,[5]Sheet1!$G$1:$H$65536,2,0)</f>
        <v>4</v>
      </c>
      <c r="U86" s="60">
        <f t="shared" si="9"/>
        <v>0</v>
      </c>
      <c r="V86" s="49"/>
    </row>
    <row r="87" spans="1:22">
      <c r="A87" s="51">
        <v>85</v>
      </c>
      <c r="B87" s="51" t="s">
        <v>19</v>
      </c>
      <c r="C87" s="51" t="s">
        <v>136</v>
      </c>
      <c r="D87" s="51">
        <v>7666</v>
      </c>
      <c r="E87" s="51">
        <v>581</v>
      </c>
      <c r="F87" s="51" t="s">
        <v>134</v>
      </c>
      <c r="G87" s="52" t="s">
        <v>24</v>
      </c>
      <c r="H87" s="49">
        <v>1</v>
      </c>
      <c r="I87" s="49">
        <v>0</v>
      </c>
      <c r="J87" s="49">
        <f t="shared" si="7"/>
        <v>-1</v>
      </c>
      <c r="K87" s="49">
        <v>-50</v>
      </c>
      <c r="L87" s="49">
        <v>4</v>
      </c>
      <c r="M87" s="49">
        <f>VLOOKUP(D:D,[4]Sheet1!$E$1:$F$65536,2,0)</f>
        <v>3</v>
      </c>
      <c r="N87" s="56">
        <f t="shared" si="8"/>
        <v>0.75</v>
      </c>
      <c r="O87" s="49">
        <v>-30</v>
      </c>
      <c r="P87" s="51">
        <v>2</v>
      </c>
      <c r="Q87" s="51">
        <v>0</v>
      </c>
      <c r="R87" s="51">
        <v>1</v>
      </c>
      <c r="S87" s="51">
        <f t="shared" si="6"/>
        <v>3</v>
      </c>
      <c r="T87" s="59">
        <v>0</v>
      </c>
      <c r="U87" s="60">
        <f t="shared" si="9"/>
        <v>-3</v>
      </c>
      <c r="V87" s="49">
        <f t="shared" ref="V87:V94" si="11">U87*3</f>
        <v>-9</v>
      </c>
    </row>
    <row r="88" spans="1:22">
      <c r="A88" s="49">
        <v>86</v>
      </c>
      <c r="B88" s="49" t="s">
        <v>19</v>
      </c>
      <c r="C88" s="49" t="s">
        <v>137</v>
      </c>
      <c r="D88" s="49">
        <v>11794</v>
      </c>
      <c r="E88" s="49">
        <v>581</v>
      </c>
      <c r="F88" s="49" t="s">
        <v>134</v>
      </c>
      <c r="G88" s="50" t="s">
        <v>24</v>
      </c>
      <c r="H88" s="49">
        <v>1</v>
      </c>
      <c r="I88" s="49">
        <v>0</v>
      </c>
      <c r="J88" s="49">
        <f t="shared" si="7"/>
        <v>-1</v>
      </c>
      <c r="K88" s="49">
        <v>-50</v>
      </c>
      <c r="L88" s="49">
        <v>4</v>
      </c>
      <c r="M88" s="49">
        <v>0</v>
      </c>
      <c r="N88" s="56">
        <f t="shared" si="8"/>
        <v>0</v>
      </c>
      <c r="O88" s="49">
        <v>-30</v>
      </c>
      <c r="P88" s="49">
        <v>2</v>
      </c>
      <c r="Q88" s="49">
        <v>0</v>
      </c>
      <c r="R88" s="49">
        <v>1</v>
      </c>
      <c r="S88" s="49">
        <f t="shared" si="6"/>
        <v>3</v>
      </c>
      <c r="T88" s="59">
        <f>VLOOKUP(D:D,[5]Sheet1!$G$1:$H$65536,2,0)</f>
        <v>0</v>
      </c>
      <c r="U88" s="60">
        <f t="shared" si="9"/>
        <v>-3</v>
      </c>
      <c r="V88" s="49">
        <f t="shared" si="11"/>
        <v>-9</v>
      </c>
    </row>
    <row r="89" spans="1:22">
      <c r="A89" s="51">
        <v>87</v>
      </c>
      <c r="B89" s="51" t="s">
        <v>19</v>
      </c>
      <c r="C89" s="51" t="s">
        <v>138</v>
      </c>
      <c r="D89" s="51">
        <v>11765</v>
      </c>
      <c r="E89" s="51">
        <v>581</v>
      </c>
      <c r="F89" s="51" t="s">
        <v>134</v>
      </c>
      <c r="G89" s="52" t="s">
        <v>24</v>
      </c>
      <c r="H89" s="49">
        <v>1</v>
      </c>
      <c r="I89" s="49">
        <v>0</v>
      </c>
      <c r="J89" s="49">
        <f t="shared" si="7"/>
        <v>-1</v>
      </c>
      <c r="K89" s="49">
        <v>-50</v>
      </c>
      <c r="L89" s="49">
        <v>4</v>
      </c>
      <c r="M89" s="49">
        <v>0</v>
      </c>
      <c r="N89" s="56">
        <f t="shared" si="8"/>
        <v>0</v>
      </c>
      <c r="O89" s="49">
        <v>-30</v>
      </c>
      <c r="P89" s="51">
        <v>2</v>
      </c>
      <c r="Q89" s="51">
        <v>0</v>
      </c>
      <c r="R89" s="51">
        <v>1</v>
      </c>
      <c r="S89" s="51">
        <f t="shared" si="6"/>
        <v>3</v>
      </c>
      <c r="T89" s="59">
        <v>0</v>
      </c>
      <c r="U89" s="60">
        <f t="shared" si="9"/>
        <v>-3</v>
      </c>
      <c r="V89" s="49">
        <f t="shared" si="11"/>
        <v>-9</v>
      </c>
    </row>
    <row r="90" spans="1:22">
      <c r="A90" s="49">
        <v>88</v>
      </c>
      <c r="B90" s="49" t="s">
        <v>19</v>
      </c>
      <c r="C90" s="49" t="s">
        <v>139</v>
      </c>
      <c r="D90" s="49">
        <v>10205</v>
      </c>
      <c r="E90" s="49">
        <v>745</v>
      </c>
      <c r="F90" s="49" t="s">
        <v>140</v>
      </c>
      <c r="G90" s="50" t="s">
        <v>22</v>
      </c>
      <c r="H90" s="49">
        <v>3</v>
      </c>
      <c r="I90" s="49">
        <v>0</v>
      </c>
      <c r="J90" s="49">
        <f t="shared" si="7"/>
        <v>-3</v>
      </c>
      <c r="K90" s="49">
        <v>-50</v>
      </c>
      <c r="L90" s="49">
        <v>2</v>
      </c>
      <c r="M90" s="49">
        <v>0</v>
      </c>
      <c r="N90" s="56">
        <f t="shared" si="8"/>
        <v>0</v>
      </c>
      <c r="O90" s="49">
        <v>-30</v>
      </c>
      <c r="P90" s="49">
        <v>1</v>
      </c>
      <c r="Q90" s="49"/>
      <c r="R90" s="49">
        <v>1</v>
      </c>
      <c r="S90" s="49">
        <f t="shared" si="6"/>
        <v>2</v>
      </c>
      <c r="T90" s="59">
        <f>VLOOKUP(D:D,[5]Sheet1!$G$1:$H$65536,2,0)</f>
        <v>1</v>
      </c>
      <c r="U90" s="60">
        <f t="shared" si="9"/>
        <v>-1</v>
      </c>
      <c r="V90" s="49">
        <f t="shared" si="11"/>
        <v>-3</v>
      </c>
    </row>
    <row r="91" spans="1:22">
      <c r="A91" s="49">
        <v>89</v>
      </c>
      <c r="B91" s="49" t="s">
        <v>19</v>
      </c>
      <c r="C91" s="49" t="s">
        <v>141</v>
      </c>
      <c r="D91" s="49">
        <v>11445</v>
      </c>
      <c r="E91" s="49">
        <v>745</v>
      </c>
      <c r="F91" s="49" t="s">
        <v>140</v>
      </c>
      <c r="G91" s="50" t="s">
        <v>69</v>
      </c>
      <c r="H91" s="49">
        <v>2</v>
      </c>
      <c r="I91" s="49">
        <v>0</v>
      </c>
      <c r="J91" s="49">
        <f t="shared" si="7"/>
        <v>-2</v>
      </c>
      <c r="K91" s="49">
        <v>-50</v>
      </c>
      <c r="L91" s="49">
        <v>2</v>
      </c>
      <c r="M91" s="49">
        <f>VLOOKUP(D:D,[4]Sheet1!$E$1:$F$65536,2,0)</f>
        <v>2</v>
      </c>
      <c r="N91" s="56">
        <f t="shared" si="8"/>
        <v>1</v>
      </c>
      <c r="O91" s="49"/>
      <c r="P91" s="49">
        <v>2</v>
      </c>
      <c r="Q91" s="49"/>
      <c r="R91" s="49">
        <v>1</v>
      </c>
      <c r="S91" s="49">
        <f t="shared" si="6"/>
        <v>3</v>
      </c>
      <c r="T91" s="59">
        <f>VLOOKUP(D:D,[5]Sheet1!$G$1:$H$65536,2,0)</f>
        <v>2</v>
      </c>
      <c r="U91" s="60">
        <f t="shared" si="9"/>
        <v>-1</v>
      </c>
      <c r="V91" s="49">
        <f t="shared" si="11"/>
        <v>-3</v>
      </c>
    </row>
    <row r="92" spans="1:22">
      <c r="A92" s="49">
        <v>90</v>
      </c>
      <c r="B92" s="49" t="s">
        <v>19</v>
      </c>
      <c r="C92" s="49" t="s">
        <v>142</v>
      </c>
      <c r="D92" s="49">
        <v>11095</v>
      </c>
      <c r="E92" s="49">
        <v>745</v>
      </c>
      <c r="F92" s="49" t="s">
        <v>140</v>
      </c>
      <c r="G92" s="50" t="s">
        <v>69</v>
      </c>
      <c r="H92" s="49">
        <v>2</v>
      </c>
      <c r="I92" s="49">
        <v>0</v>
      </c>
      <c r="J92" s="49">
        <f t="shared" si="7"/>
        <v>-2</v>
      </c>
      <c r="K92" s="49">
        <v>-50</v>
      </c>
      <c r="L92" s="49">
        <v>2</v>
      </c>
      <c r="M92" s="49">
        <f>VLOOKUP(D:D,[4]Sheet1!$E$1:$F$65536,2,0)</f>
        <v>2</v>
      </c>
      <c r="N92" s="56">
        <f t="shared" si="8"/>
        <v>1</v>
      </c>
      <c r="O92" s="49"/>
      <c r="P92" s="49">
        <v>1</v>
      </c>
      <c r="Q92" s="49">
        <v>1</v>
      </c>
      <c r="R92" s="49">
        <v>1</v>
      </c>
      <c r="S92" s="49">
        <f t="shared" si="6"/>
        <v>3</v>
      </c>
      <c r="T92" s="59">
        <f>VLOOKUP(D:D,[5]Sheet1!$G$1:$H$65536,2,0)</f>
        <v>2</v>
      </c>
      <c r="U92" s="60">
        <f t="shared" si="9"/>
        <v>-1</v>
      </c>
      <c r="V92" s="49">
        <f t="shared" si="11"/>
        <v>-3</v>
      </c>
    </row>
    <row r="93" spans="1:22">
      <c r="A93" s="49">
        <v>91</v>
      </c>
      <c r="B93" s="61" t="s">
        <v>143</v>
      </c>
      <c r="C93" s="61" t="s">
        <v>144</v>
      </c>
      <c r="D93" s="61">
        <v>6148</v>
      </c>
      <c r="E93" s="61">
        <v>594</v>
      </c>
      <c r="F93" s="61" t="s">
        <v>145</v>
      </c>
      <c r="G93" s="62" t="s">
        <v>22</v>
      </c>
      <c r="H93" s="61">
        <v>1</v>
      </c>
      <c r="I93" s="49">
        <v>0</v>
      </c>
      <c r="J93" s="49">
        <f t="shared" si="7"/>
        <v>-1</v>
      </c>
      <c r="K93" s="49">
        <v>-50</v>
      </c>
      <c r="L93" s="61">
        <v>2</v>
      </c>
      <c r="M93" s="49">
        <f>VLOOKUP(D:D,[4]Sheet1!$E$1:$F$65536,2,0)</f>
        <v>1</v>
      </c>
      <c r="N93" s="56">
        <f t="shared" si="8"/>
        <v>0.5</v>
      </c>
      <c r="O93" s="49">
        <v>-30</v>
      </c>
      <c r="P93" s="61">
        <v>2</v>
      </c>
      <c r="Q93" s="61">
        <v>0</v>
      </c>
      <c r="R93" s="61">
        <v>2</v>
      </c>
      <c r="S93" s="65">
        <f t="shared" si="6"/>
        <v>4</v>
      </c>
      <c r="T93" s="59">
        <f>VLOOKUP(D:D,[5]Sheet1!$G$1:$H$65536,2,0)</f>
        <v>3</v>
      </c>
      <c r="U93" s="60">
        <f t="shared" si="9"/>
        <v>-1</v>
      </c>
      <c r="V93" s="49">
        <f t="shared" si="11"/>
        <v>-3</v>
      </c>
    </row>
    <row r="94" spans="1:22">
      <c r="A94" s="49">
        <v>92</v>
      </c>
      <c r="B94" s="61" t="s">
        <v>143</v>
      </c>
      <c r="C94" s="61" t="s">
        <v>146</v>
      </c>
      <c r="D94" s="61">
        <v>6232</v>
      </c>
      <c r="E94" s="61">
        <v>594</v>
      </c>
      <c r="F94" s="61" t="s">
        <v>145</v>
      </c>
      <c r="G94" s="62" t="s">
        <v>24</v>
      </c>
      <c r="H94" s="61">
        <v>1</v>
      </c>
      <c r="I94" s="49">
        <v>0</v>
      </c>
      <c r="J94" s="49">
        <f t="shared" si="7"/>
        <v>-1</v>
      </c>
      <c r="K94" s="49">
        <v>-50</v>
      </c>
      <c r="L94" s="61">
        <v>2</v>
      </c>
      <c r="M94" s="49">
        <f>VLOOKUP(D:D,[4]Sheet1!$E$1:$F$65536,2,0)</f>
        <v>2</v>
      </c>
      <c r="N94" s="56">
        <f t="shared" si="8"/>
        <v>1</v>
      </c>
      <c r="O94" s="61"/>
      <c r="P94" s="61">
        <v>2</v>
      </c>
      <c r="Q94" s="61">
        <v>1</v>
      </c>
      <c r="R94" s="61">
        <v>1</v>
      </c>
      <c r="S94" s="65">
        <f t="shared" si="6"/>
        <v>4</v>
      </c>
      <c r="T94" s="59">
        <f>VLOOKUP(D:D,[5]Sheet1!$G$1:$H$65536,2,0)</f>
        <v>1</v>
      </c>
      <c r="U94" s="60">
        <f t="shared" si="9"/>
        <v>-3</v>
      </c>
      <c r="V94" s="49">
        <f t="shared" si="11"/>
        <v>-9</v>
      </c>
    </row>
    <row r="95" spans="1:22">
      <c r="A95" s="49">
        <v>93</v>
      </c>
      <c r="B95" s="61" t="s">
        <v>143</v>
      </c>
      <c r="C95" s="61" t="s">
        <v>147</v>
      </c>
      <c r="D95" s="61">
        <v>7947</v>
      </c>
      <c r="E95" s="61">
        <v>549</v>
      </c>
      <c r="F95" s="61" t="s">
        <v>148</v>
      </c>
      <c r="G95" s="62" t="s">
        <v>22</v>
      </c>
      <c r="H95" s="61">
        <v>1</v>
      </c>
      <c r="I95" s="49">
        <v>0</v>
      </c>
      <c r="J95" s="49">
        <f t="shared" si="7"/>
        <v>-1</v>
      </c>
      <c r="K95" s="49">
        <v>-50</v>
      </c>
      <c r="L95" s="61">
        <v>4</v>
      </c>
      <c r="M95" s="49">
        <f>VLOOKUP(D:D,[4]Sheet1!$E$1:$F$65536,2,0)</f>
        <v>6</v>
      </c>
      <c r="N95" s="56">
        <f t="shared" si="8"/>
        <v>1.5</v>
      </c>
      <c r="O95" s="61"/>
      <c r="P95" s="61">
        <v>1</v>
      </c>
      <c r="Q95" s="61">
        <v>1</v>
      </c>
      <c r="R95" s="61">
        <v>1</v>
      </c>
      <c r="S95" s="65">
        <f t="shared" si="6"/>
        <v>3</v>
      </c>
      <c r="T95" s="59">
        <f>VLOOKUP(D:D,[5]Sheet1!$G$1:$H$65536,2,0)</f>
        <v>4</v>
      </c>
      <c r="U95" s="60">
        <f t="shared" si="9"/>
        <v>1</v>
      </c>
      <c r="V95" s="49"/>
    </row>
    <row r="96" spans="1:22">
      <c r="A96" s="49">
        <v>94</v>
      </c>
      <c r="B96" s="61" t="s">
        <v>143</v>
      </c>
      <c r="C96" s="61" t="s">
        <v>149</v>
      </c>
      <c r="D96" s="61">
        <v>7687</v>
      </c>
      <c r="E96" s="61">
        <v>549</v>
      </c>
      <c r="F96" s="61" t="s">
        <v>148</v>
      </c>
      <c r="G96" s="62" t="s">
        <v>24</v>
      </c>
      <c r="H96" s="61">
        <v>1</v>
      </c>
      <c r="I96" s="49">
        <v>0</v>
      </c>
      <c r="J96" s="49">
        <f t="shared" si="7"/>
        <v>-1</v>
      </c>
      <c r="K96" s="49">
        <v>-50</v>
      </c>
      <c r="L96" s="61">
        <v>4</v>
      </c>
      <c r="M96" s="49">
        <v>0</v>
      </c>
      <c r="N96" s="56">
        <f t="shared" si="8"/>
        <v>0</v>
      </c>
      <c r="O96" s="49">
        <v>-30</v>
      </c>
      <c r="P96" s="61">
        <v>2</v>
      </c>
      <c r="Q96" s="61">
        <v>0</v>
      </c>
      <c r="R96" s="61">
        <v>1</v>
      </c>
      <c r="S96" s="65">
        <f t="shared" si="6"/>
        <v>3</v>
      </c>
      <c r="T96" s="59">
        <f>VLOOKUP(D:D,[5]Sheet1!$G$1:$H$65536,2,0)</f>
        <v>1</v>
      </c>
      <c r="U96" s="60">
        <f t="shared" si="9"/>
        <v>-2</v>
      </c>
      <c r="V96" s="49">
        <f t="shared" ref="V96:V108" si="12">U96*3</f>
        <v>-6</v>
      </c>
    </row>
    <row r="97" spans="1:22">
      <c r="A97" s="51">
        <v>95</v>
      </c>
      <c r="B97" s="63" t="s">
        <v>143</v>
      </c>
      <c r="C97" s="63" t="s">
        <v>150</v>
      </c>
      <c r="D97" s="63">
        <v>11798</v>
      </c>
      <c r="E97" s="63">
        <v>549</v>
      </c>
      <c r="F97" s="63" t="s">
        <v>148</v>
      </c>
      <c r="G97" s="64" t="s">
        <v>24</v>
      </c>
      <c r="H97" s="61">
        <v>1</v>
      </c>
      <c r="I97" s="49">
        <v>0</v>
      </c>
      <c r="J97" s="49">
        <f t="shared" si="7"/>
        <v>-1</v>
      </c>
      <c r="K97" s="49">
        <v>-50</v>
      </c>
      <c r="L97" s="61">
        <v>4</v>
      </c>
      <c r="M97" s="49">
        <f>VLOOKUP(D:D,[4]Sheet1!$E$1:$F$65536,2,0)</f>
        <v>5</v>
      </c>
      <c r="N97" s="56">
        <f t="shared" si="8"/>
        <v>1.25</v>
      </c>
      <c r="O97" s="61"/>
      <c r="P97" s="63">
        <v>1</v>
      </c>
      <c r="Q97" s="63">
        <v>0</v>
      </c>
      <c r="R97" s="63">
        <v>1</v>
      </c>
      <c r="S97" s="66">
        <f t="shared" si="6"/>
        <v>2</v>
      </c>
      <c r="T97" s="59">
        <v>0</v>
      </c>
      <c r="U97" s="60">
        <f t="shared" si="9"/>
        <v>-2</v>
      </c>
      <c r="V97" s="49">
        <f t="shared" si="12"/>
        <v>-6</v>
      </c>
    </row>
    <row r="98" spans="1:22">
      <c r="A98" s="49">
        <v>96</v>
      </c>
      <c r="B98" s="65" t="s">
        <v>143</v>
      </c>
      <c r="C98" s="61" t="s">
        <v>151</v>
      </c>
      <c r="D98" s="61">
        <v>6537</v>
      </c>
      <c r="E98" s="61">
        <v>748</v>
      </c>
      <c r="F98" s="61" t="s">
        <v>152</v>
      </c>
      <c r="G98" s="62" t="s">
        <v>22</v>
      </c>
      <c r="H98" s="61">
        <v>1</v>
      </c>
      <c r="I98" s="49">
        <v>1</v>
      </c>
      <c r="J98" s="49">
        <f t="shared" si="7"/>
        <v>0</v>
      </c>
      <c r="K98" s="49"/>
      <c r="L98" s="61">
        <v>3</v>
      </c>
      <c r="M98" s="49">
        <f>VLOOKUP(D:D,[4]Sheet1!$E$1:$F$65536,2,0)</f>
        <v>4</v>
      </c>
      <c r="N98" s="56">
        <f t="shared" si="8"/>
        <v>1.33333333333333</v>
      </c>
      <c r="O98" s="61"/>
      <c r="P98" s="61">
        <v>2</v>
      </c>
      <c r="Q98" s="61">
        <v>0</v>
      </c>
      <c r="R98" s="61">
        <v>1</v>
      </c>
      <c r="S98" s="65">
        <f t="shared" si="6"/>
        <v>3</v>
      </c>
      <c r="T98" s="59">
        <f>VLOOKUP(D:D,[5]Sheet1!$G$1:$H$65536,2,0)</f>
        <v>2</v>
      </c>
      <c r="U98" s="60">
        <f t="shared" si="9"/>
        <v>-1</v>
      </c>
      <c r="V98" s="49">
        <f t="shared" si="12"/>
        <v>-3</v>
      </c>
    </row>
    <row r="99" spans="1:22">
      <c r="A99" s="51">
        <v>97</v>
      </c>
      <c r="B99" s="66" t="s">
        <v>143</v>
      </c>
      <c r="C99" s="63" t="s">
        <v>153</v>
      </c>
      <c r="D99" s="63">
        <v>11012</v>
      </c>
      <c r="E99" s="63">
        <v>748</v>
      </c>
      <c r="F99" s="63" t="s">
        <v>152</v>
      </c>
      <c r="G99" s="64" t="s">
        <v>24</v>
      </c>
      <c r="H99" s="61">
        <v>1</v>
      </c>
      <c r="I99" s="49">
        <v>2</v>
      </c>
      <c r="J99" s="49">
        <f t="shared" si="7"/>
        <v>1</v>
      </c>
      <c r="K99" s="49"/>
      <c r="L99" s="61">
        <v>3</v>
      </c>
      <c r="M99" s="49">
        <f>VLOOKUP(D:D,[4]Sheet1!$E$1:$F$65536,2,0)</f>
        <v>4</v>
      </c>
      <c r="N99" s="56">
        <f t="shared" si="8"/>
        <v>1.33333333333333</v>
      </c>
      <c r="O99" s="61"/>
      <c r="P99" s="63">
        <v>2</v>
      </c>
      <c r="Q99" s="63">
        <v>0</v>
      </c>
      <c r="R99" s="63">
        <v>1</v>
      </c>
      <c r="S99" s="66">
        <f t="shared" si="6"/>
        <v>3</v>
      </c>
      <c r="T99" s="59">
        <f>VLOOKUP(D:D,[5]Sheet1!$G$1:$H$65536,2,0)</f>
        <v>2</v>
      </c>
      <c r="U99" s="60">
        <f t="shared" si="9"/>
        <v>-1</v>
      </c>
      <c r="V99" s="49">
        <f t="shared" si="12"/>
        <v>-3</v>
      </c>
    </row>
    <row r="100" spans="1:22">
      <c r="A100" s="51">
        <v>98</v>
      </c>
      <c r="B100" s="66" t="s">
        <v>143</v>
      </c>
      <c r="C100" s="63" t="s">
        <v>154</v>
      </c>
      <c r="D100" s="63">
        <v>6731</v>
      </c>
      <c r="E100" s="63">
        <v>748</v>
      </c>
      <c r="F100" s="63" t="s">
        <v>152</v>
      </c>
      <c r="G100" s="64" t="s">
        <v>24</v>
      </c>
      <c r="H100" s="61">
        <v>0</v>
      </c>
      <c r="I100" s="49">
        <v>0</v>
      </c>
      <c r="J100" s="49">
        <f t="shared" si="7"/>
        <v>0</v>
      </c>
      <c r="K100" s="49">
        <v>-50</v>
      </c>
      <c r="L100" s="61">
        <v>2</v>
      </c>
      <c r="M100" s="49">
        <f>VLOOKUP(D:D,[4]Sheet1!$E$1:$F$65536,2,0)</f>
        <v>7</v>
      </c>
      <c r="N100" s="56">
        <f t="shared" si="8"/>
        <v>3.5</v>
      </c>
      <c r="O100" s="61"/>
      <c r="P100" s="63">
        <v>0</v>
      </c>
      <c r="Q100" s="63">
        <v>1</v>
      </c>
      <c r="R100" s="63">
        <v>1</v>
      </c>
      <c r="S100" s="66">
        <f t="shared" si="6"/>
        <v>2</v>
      </c>
      <c r="T100" s="59">
        <v>0</v>
      </c>
      <c r="U100" s="60">
        <f t="shared" si="9"/>
        <v>-2</v>
      </c>
      <c r="V100" s="49">
        <f t="shared" si="12"/>
        <v>-6</v>
      </c>
    </row>
    <row r="101" spans="1:22">
      <c r="A101" s="49">
        <v>99</v>
      </c>
      <c r="B101" s="61" t="s">
        <v>143</v>
      </c>
      <c r="C101" s="61" t="s">
        <v>155</v>
      </c>
      <c r="D101" s="61">
        <v>8354</v>
      </c>
      <c r="E101" s="61">
        <v>716</v>
      </c>
      <c r="F101" s="61" t="s">
        <v>156</v>
      </c>
      <c r="G101" s="62" t="s">
        <v>22</v>
      </c>
      <c r="H101" s="61">
        <v>1</v>
      </c>
      <c r="I101" s="49">
        <v>0</v>
      </c>
      <c r="J101" s="49">
        <f t="shared" si="7"/>
        <v>-1</v>
      </c>
      <c r="K101" s="49">
        <v>-50</v>
      </c>
      <c r="L101" s="61">
        <v>4</v>
      </c>
      <c r="M101" s="49">
        <f>VLOOKUP(D:D,[4]Sheet1!$E$1:$F$65536,2,0)</f>
        <v>2</v>
      </c>
      <c r="N101" s="56">
        <f t="shared" si="8"/>
        <v>0.5</v>
      </c>
      <c r="O101" s="49">
        <v>-30</v>
      </c>
      <c r="P101" s="61">
        <v>1</v>
      </c>
      <c r="Q101" s="61">
        <v>1</v>
      </c>
      <c r="R101" s="61">
        <v>1</v>
      </c>
      <c r="S101" s="65">
        <f t="shared" si="6"/>
        <v>3</v>
      </c>
      <c r="T101" s="59">
        <f>VLOOKUP(D:D,[5]Sheet1!$G$1:$H$65536,2,0)</f>
        <v>1</v>
      </c>
      <c r="U101" s="60">
        <f t="shared" si="9"/>
        <v>-2</v>
      </c>
      <c r="V101" s="49">
        <f t="shared" si="12"/>
        <v>-6</v>
      </c>
    </row>
    <row r="102" spans="1:22">
      <c r="A102" s="51">
        <v>100</v>
      </c>
      <c r="B102" s="63" t="s">
        <v>143</v>
      </c>
      <c r="C102" s="63" t="s">
        <v>157</v>
      </c>
      <c r="D102" s="63">
        <v>7661</v>
      </c>
      <c r="E102" s="63">
        <v>716</v>
      </c>
      <c r="F102" s="63" t="s">
        <v>156</v>
      </c>
      <c r="G102" s="64" t="s">
        <v>24</v>
      </c>
      <c r="H102" s="61">
        <v>1</v>
      </c>
      <c r="I102" s="49">
        <v>0</v>
      </c>
      <c r="J102" s="49">
        <f t="shared" si="7"/>
        <v>-1</v>
      </c>
      <c r="K102" s="49">
        <v>-50</v>
      </c>
      <c r="L102" s="61">
        <v>5</v>
      </c>
      <c r="M102" s="49">
        <f>VLOOKUP(D:D,[4]Sheet1!$E$1:$F$65536,2,0)</f>
        <v>5</v>
      </c>
      <c r="N102" s="56">
        <f t="shared" si="8"/>
        <v>1</v>
      </c>
      <c r="O102" s="61"/>
      <c r="P102" s="63">
        <v>1</v>
      </c>
      <c r="Q102" s="63">
        <v>0</v>
      </c>
      <c r="R102" s="63">
        <v>1</v>
      </c>
      <c r="S102" s="66">
        <f t="shared" si="6"/>
        <v>2</v>
      </c>
      <c r="T102" s="59">
        <v>0</v>
      </c>
      <c r="U102" s="60">
        <f t="shared" si="9"/>
        <v>-2</v>
      </c>
      <c r="V102" s="49">
        <f t="shared" si="12"/>
        <v>-6</v>
      </c>
    </row>
    <row r="103" spans="1:22">
      <c r="A103" s="51">
        <v>101</v>
      </c>
      <c r="B103" s="63" t="s">
        <v>143</v>
      </c>
      <c r="C103" s="63" t="s">
        <v>158</v>
      </c>
      <c r="D103" s="63">
        <v>11131</v>
      </c>
      <c r="E103" s="63">
        <v>716</v>
      </c>
      <c r="F103" s="63" t="s">
        <v>156</v>
      </c>
      <c r="G103" s="64" t="s">
        <v>24</v>
      </c>
      <c r="H103" s="61">
        <v>1</v>
      </c>
      <c r="I103" s="49">
        <v>0</v>
      </c>
      <c r="J103" s="49">
        <f t="shared" si="7"/>
        <v>-1</v>
      </c>
      <c r="K103" s="49">
        <v>-50</v>
      </c>
      <c r="L103" s="61">
        <v>4</v>
      </c>
      <c r="M103" s="49">
        <f>VLOOKUP(D:D,[4]Sheet1!$E$1:$F$65536,2,0)</f>
        <v>1</v>
      </c>
      <c r="N103" s="56">
        <f t="shared" si="8"/>
        <v>0.25</v>
      </c>
      <c r="O103" s="49">
        <v>-30</v>
      </c>
      <c r="P103" s="63">
        <v>2</v>
      </c>
      <c r="Q103" s="63">
        <v>0</v>
      </c>
      <c r="R103" s="63">
        <v>1</v>
      </c>
      <c r="S103" s="66">
        <f t="shared" si="6"/>
        <v>3</v>
      </c>
      <c r="T103" s="59">
        <v>0</v>
      </c>
      <c r="U103" s="60">
        <f t="shared" si="9"/>
        <v>-3</v>
      </c>
      <c r="V103" s="49">
        <f t="shared" si="12"/>
        <v>-9</v>
      </c>
    </row>
    <row r="104" spans="1:22">
      <c r="A104" s="51">
        <v>102</v>
      </c>
      <c r="B104" s="63" t="s">
        <v>143</v>
      </c>
      <c r="C104" s="63" t="s">
        <v>159</v>
      </c>
      <c r="D104" s="63">
        <v>4028</v>
      </c>
      <c r="E104" s="63">
        <v>746</v>
      </c>
      <c r="F104" s="63" t="s">
        <v>160</v>
      </c>
      <c r="G104" s="64" t="s">
        <v>22</v>
      </c>
      <c r="H104" s="61">
        <v>2</v>
      </c>
      <c r="I104" s="49">
        <v>0</v>
      </c>
      <c r="J104" s="49">
        <f t="shared" si="7"/>
        <v>-2</v>
      </c>
      <c r="K104" s="49">
        <v>-50</v>
      </c>
      <c r="L104" s="61">
        <v>2</v>
      </c>
      <c r="M104" s="49">
        <f>VLOOKUP(D:D,[4]Sheet1!$E$1:$F$65536,2,0)</f>
        <v>2</v>
      </c>
      <c r="N104" s="56">
        <f t="shared" si="8"/>
        <v>1</v>
      </c>
      <c r="O104" s="61"/>
      <c r="P104" s="63">
        <v>0</v>
      </c>
      <c r="Q104" s="63">
        <v>1</v>
      </c>
      <c r="R104" s="63">
        <v>1</v>
      </c>
      <c r="S104" s="66">
        <f t="shared" si="6"/>
        <v>2</v>
      </c>
      <c r="T104" s="59">
        <v>0</v>
      </c>
      <c r="U104" s="60">
        <f t="shared" si="9"/>
        <v>-2</v>
      </c>
      <c r="V104" s="49">
        <f t="shared" si="12"/>
        <v>-6</v>
      </c>
    </row>
    <row r="105" spans="1:22">
      <c r="A105" s="51">
        <v>103</v>
      </c>
      <c r="B105" s="63" t="s">
        <v>143</v>
      </c>
      <c r="C105" s="63" t="s">
        <v>161</v>
      </c>
      <c r="D105" s="63">
        <v>4081</v>
      </c>
      <c r="E105" s="63">
        <v>746</v>
      </c>
      <c r="F105" s="63" t="s">
        <v>160</v>
      </c>
      <c r="G105" s="64" t="s">
        <v>24</v>
      </c>
      <c r="H105" s="61">
        <v>1</v>
      </c>
      <c r="I105" s="49">
        <v>0</v>
      </c>
      <c r="J105" s="49">
        <f t="shared" si="7"/>
        <v>-1</v>
      </c>
      <c r="K105" s="49">
        <v>-50</v>
      </c>
      <c r="L105" s="61">
        <v>2</v>
      </c>
      <c r="M105" s="49">
        <f>VLOOKUP(D:D,[4]Sheet1!$E$1:$F$65536,2,0)</f>
        <v>2</v>
      </c>
      <c r="N105" s="56">
        <f t="shared" si="8"/>
        <v>1</v>
      </c>
      <c r="O105" s="61"/>
      <c r="P105" s="63">
        <v>2</v>
      </c>
      <c r="Q105" s="63">
        <v>0</v>
      </c>
      <c r="R105" s="63">
        <v>1</v>
      </c>
      <c r="S105" s="66">
        <f t="shared" si="6"/>
        <v>3</v>
      </c>
      <c r="T105" s="59">
        <v>0</v>
      </c>
      <c r="U105" s="60">
        <f t="shared" si="9"/>
        <v>-3</v>
      </c>
      <c r="V105" s="49">
        <f t="shared" si="12"/>
        <v>-9</v>
      </c>
    </row>
    <row r="106" spans="1:22">
      <c r="A106" s="49">
        <v>104</v>
      </c>
      <c r="B106" s="61" t="s">
        <v>143</v>
      </c>
      <c r="C106" s="61" t="s">
        <v>162</v>
      </c>
      <c r="D106" s="61">
        <v>8068</v>
      </c>
      <c r="E106" s="61">
        <v>746</v>
      </c>
      <c r="F106" s="61" t="s">
        <v>160</v>
      </c>
      <c r="G106" s="62" t="s">
        <v>24</v>
      </c>
      <c r="H106" s="61">
        <v>1</v>
      </c>
      <c r="I106" s="49">
        <v>0</v>
      </c>
      <c r="J106" s="49">
        <f t="shared" si="7"/>
        <v>-1</v>
      </c>
      <c r="K106" s="49">
        <v>-50</v>
      </c>
      <c r="L106" s="61">
        <v>2</v>
      </c>
      <c r="M106" s="49">
        <f>VLOOKUP(D:D,[4]Sheet1!$E$1:$F$65536,2,0)</f>
        <v>3</v>
      </c>
      <c r="N106" s="56">
        <f t="shared" si="8"/>
        <v>1.5</v>
      </c>
      <c r="O106" s="61"/>
      <c r="P106" s="61">
        <v>2</v>
      </c>
      <c r="Q106" s="61">
        <v>0</v>
      </c>
      <c r="R106" s="61">
        <v>1</v>
      </c>
      <c r="S106" s="65">
        <f t="shared" si="6"/>
        <v>3</v>
      </c>
      <c r="T106" s="59">
        <f>VLOOKUP(D:D,[5]Sheet1!$G$1:$H$65536,2,0)</f>
        <v>1</v>
      </c>
      <c r="U106" s="60">
        <f t="shared" si="9"/>
        <v>-2</v>
      </c>
      <c r="V106" s="49">
        <f t="shared" si="12"/>
        <v>-6</v>
      </c>
    </row>
    <row r="107" spans="1:22">
      <c r="A107" s="51">
        <v>105</v>
      </c>
      <c r="B107" s="63" t="s">
        <v>143</v>
      </c>
      <c r="C107" s="63" t="s">
        <v>163</v>
      </c>
      <c r="D107" s="63">
        <v>11103</v>
      </c>
      <c r="E107" s="63">
        <v>746</v>
      </c>
      <c r="F107" s="63" t="s">
        <v>160</v>
      </c>
      <c r="G107" s="64" t="s">
        <v>24</v>
      </c>
      <c r="H107" s="61">
        <v>1</v>
      </c>
      <c r="I107" s="49">
        <v>0</v>
      </c>
      <c r="J107" s="49">
        <f t="shared" si="7"/>
        <v>-1</v>
      </c>
      <c r="K107" s="49">
        <v>-50</v>
      </c>
      <c r="L107" s="61">
        <v>2</v>
      </c>
      <c r="M107" s="49">
        <f>VLOOKUP(D:D,[4]Sheet1!$E$1:$F$65536,2,0)</f>
        <v>5</v>
      </c>
      <c r="N107" s="56">
        <f t="shared" si="8"/>
        <v>2.5</v>
      </c>
      <c r="O107" s="61"/>
      <c r="P107" s="63">
        <v>2</v>
      </c>
      <c r="Q107" s="63">
        <v>0</v>
      </c>
      <c r="R107" s="63">
        <v>0</v>
      </c>
      <c r="S107" s="66">
        <f t="shared" si="6"/>
        <v>2</v>
      </c>
      <c r="T107" s="59">
        <v>0</v>
      </c>
      <c r="U107" s="60">
        <f t="shared" si="9"/>
        <v>-2</v>
      </c>
      <c r="V107" s="49">
        <f t="shared" si="12"/>
        <v>-6</v>
      </c>
    </row>
    <row r="108" spans="1:22">
      <c r="A108" s="49">
        <v>106</v>
      </c>
      <c r="B108" s="65" t="s">
        <v>143</v>
      </c>
      <c r="C108" s="61" t="s">
        <v>164</v>
      </c>
      <c r="D108" s="61">
        <v>6752</v>
      </c>
      <c r="E108" s="61">
        <v>717</v>
      </c>
      <c r="F108" s="61" t="s">
        <v>165</v>
      </c>
      <c r="G108" s="62" t="s">
        <v>22</v>
      </c>
      <c r="H108" s="61">
        <v>3</v>
      </c>
      <c r="I108" s="49">
        <v>0</v>
      </c>
      <c r="J108" s="49">
        <f t="shared" si="7"/>
        <v>-3</v>
      </c>
      <c r="K108" s="49">
        <v>-50</v>
      </c>
      <c r="L108" s="61">
        <v>2</v>
      </c>
      <c r="M108" s="49">
        <f>VLOOKUP(D:D,[4]Sheet1!$E$1:$F$65536,2,0)</f>
        <v>2</v>
      </c>
      <c r="N108" s="56">
        <f t="shared" si="8"/>
        <v>1</v>
      </c>
      <c r="O108" s="61"/>
      <c r="P108" s="61">
        <v>1</v>
      </c>
      <c r="Q108" s="61">
        <v>0</v>
      </c>
      <c r="R108" s="61">
        <v>1</v>
      </c>
      <c r="S108" s="65">
        <f t="shared" si="6"/>
        <v>2</v>
      </c>
      <c r="T108" s="59">
        <f>VLOOKUP(D:D,[5]Sheet1!$G$1:$H$65536,2,0)</f>
        <v>1</v>
      </c>
      <c r="U108" s="60">
        <f t="shared" si="9"/>
        <v>-1</v>
      </c>
      <c r="V108" s="49">
        <f t="shared" si="12"/>
        <v>-3</v>
      </c>
    </row>
    <row r="109" spans="1:22">
      <c r="A109" s="49">
        <v>107</v>
      </c>
      <c r="B109" s="65" t="s">
        <v>143</v>
      </c>
      <c r="C109" s="61" t="s">
        <v>166</v>
      </c>
      <c r="D109" s="61">
        <v>7386</v>
      </c>
      <c r="E109" s="61">
        <v>717</v>
      </c>
      <c r="F109" s="61" t="s">
        <v>165</v>
      </c>
      <c r="G109" s="62" t="s">
        <v>31</v>
      </c>
      <c r="H109" s="61">
        <v>2</v>
      </c>
      <c r="I109" s="49">
        <v>1</v>
      </c>
      <c r="J109" s="49">
        <f t="shared" si="7"/>
        <v>-1</v>
      </c>
      <c r="K109" s="49"/>
      <c r="L109" s="61">
        <v>2</v>
      </c>
      <c r="M109" s="49">
        <v>0</v>
      </c>
      <c r="N109" s="56">
        <f t="shared" si="8"/>
        <v>0</v>
      </c>
      <c r="O109" s="49">
        <v>-30</v>
      </c>
      <c r="P109" s="61">
        <v>1</v>
      </c>
      <c r="Q109" s="61">
        <v>1</v>
      </c>
      <c r="R109" s="61">
        <v>1</v>
      </c>
      <c r="S109" s="65">
        <f t="shared" si="6"/>
        <v>3</v>
      </c>
      <c r="T109" s="59">
        <f>VLOOKUP(D:D,[5]Sheet1!$G$1:$H$65536,2,0)</f>
        <v>3</v>
      </c>
      <c r="U109" s="60">
        <f t="shared" si="9"/>
        <v>0</v>
      </c>
      <c r="V109" s="49"/>
    </row>
    <row r="110" spans="1:22">
      <c r="A110" s="49">
        <v>108</v>
      </c>
      <c r="B110" s="65" t="s">
        <v>143</v>
      </c>
      <c r="C110" s="61" t="s">
        <v>167</v>
      </c>
      <c r="D110" s="61">
        <v>11627</v>
      </c>
      <c r="E110" s="61">
        <v>717</v>
      </c>
      <c r="F110" s="61" t="s">
        <v>165</v>
      </c>
      <c r="G110" s="62" t="s">
        <v>24</v>
      </c>
      <c r="H110" s="61">
        <v>2</v>
      </c>
      <c r="I110" s="49">
        <v>0</v>
      </c>
      <c r="J110" s="49">
        <f t="shared" si="7"/>
        <v>-2</v>
      </c>
      <c r="K110" s="49">
        <v>-50</v>
      </c>
      <c r="L110" s="61">
        <v>2</v>
      </c>
      <c r="M110" s="49">
        <f>VLOOKUP(D:D,[4]Sheet1!$E$1:$F$65536,2,0)</f>
        <v>1</v>
      </c>
      <c r="N110" s="56">
        <f t="shared" si="8"/>
        <v>0.5</v>
      </c>
      <c r="O110" s="49">
        <v>-30</v>
      </c>
      <c r="P110" s="61">
        <v>2</v>
      </c>
      <c r="Q110" s="61">
        <v>0</v>
      </c>
      <c r="R110" s="61">
        <v>1</v>
      </c>
      <c r="S110" s="65">
        <f t="shared" si="6"/>
        <v>3</v>
      </c>
      <c r="T110" s="59">
        <f>VLOOKUP(D:D,[5]Sheet1!$G$1:$H$65536,2,0)</f>
        <v>1</v>
      </c>
      <c r="U110" s="60">
        <f t="shared" si="9"/>
        <v>-2</v>
      </c>
      <c r="V110" s="49">
        <f>U110*3</f>
        <v>-6</v>
      </c>
    </row>
    <row r="111" spans="1:22">
      <c r="A111" s="51">
        <v>109</v>
      </c>
      <c r="B111" s="63" t="s">
        <v>143</v>
      </c>
      <c r="C111" s="63" t="s">
        <v>168</v>
      </c>
      <c r="D111" s="63">
        <v>6823</v>
      </c>
      <c r="E111" s="63">
        <v>720</v>
      </c>
      <c r="F111" s="63" t="s">
        <v>169</v>
      </c>
      <c r="G111" s="64" t="s">
        <v>22</v>
      </c>
      <c r="H111" s="61">
        <v>1</v>
      </c>
      <c r="I111" s="49">
        <v>1</v>
      </c>
      <c r="J111" s="49">
        <f t="shared" si="7"/>
        <v>0</v>
      </c>
      <c r="K111" s="49"/>
      <c r="L111" s="61">
        <v>2</v>
      </c>
      <c r="M111" s="49">
        <f>VLOOKUP(D:D,[4]Sheet1!$E$1:$F$65536,2,0)</f>
        <v>3</v>
      </c>
      <c r="N111" s="56">
        <f t="shared" si="8"/>
        <v>1.5</v>
      </c>
      <c r="O111" s="61"/>
      <c r="P111" s="63">
        <v>2</v>
      </c>
      <c r="Q111" s="63">
        <v>1</v>
      </c>
      <c r="R111" s="63">
        <v>1</v>
      </c>
      <c r="S111" s="66">
        <f t="shared" si="6"/>
        <v>4</v>
      </c>
      <c r="T111" s="59">
        <f>VLOOKUP(D:D,[5]Sheet1!$G$1:$H$65536,2,0)</f>
        <v>1</v>
      </c>
      <c r="U111" s="60">
        <f t="shared" si="9"/>
        <v>-3</v>
      </c>
      <c r="V111" s="49">
        <f>U111*3</f>
        <v>-9</v>
      </c>
    </row>
    <row r="112" spans="1:22">
      <c r="A112" s="49">
        <v>110</v>
      </c>
      <c r="B112" s="61" t="s">
        <v>143</v>
      </c>
      <c r="C112" s="61" t="s">
        <v>170</v>
      </c>
      <c r="D112" s="61">
        <v>5875</v>
      </c>
      <c r="E112" s="61">
        <v>720</v>
      </c>
      <c r="F112" s="61" t="s">
        <v>169</v>
      </c>
      <c r="G112" s="62" t="s">
        <v>24</v>
      </c>
      <c r="H112" s="61">
        <v>1</v>
      </c>
      <c r="I112" s="49">
        <v>2</v>
      </c>
      <c r="J112" s="49">
        <f t="shared" si="7"/>
        <v>1</v>
      </c>
      <c r="K112" s="49"/>
      <c r="L112" s="61">
        <v>2</v>
      </c>
      <c r="M112" s="49">
        <f>VLOOKUP(D:D,[4]Sheet1!$E$1:$F$65536,2,0)</f>
        <v>8</v>
      </c>
      <c r="N112" s="56">
        <f t="shared" si="8"/>
        <v>4</v>
      </c>
      <c r="O112" s="61"/>
      <c r="P112" s="61">
        <v>1</v>
      </c>
      <c r="Q112" s="61">
        <v>0</v>
      </c>
      <c r="R112" s="61">
        <v>1</v>
      </c>
      <c r="S112" s="65">
        <f t="shared" si="6"/>
        <v>2</v>
      </c>
      <c r="T112" s="59">
        <f>VLOOKUP(D:D,[5]Sheet1!$G$1:$H$65536,2,0)</f>
        <v>3</v>
      </c>
      <c r="U112" s="60">
        <f t="shared" si="9"/>
        <v>1</v>
      </c>
      <c r="V112" s="49"/>
    </row>
    <row r="113" spans="1:22">
      <c r="A113" s="51">
        <v>111</v>
      </c>
      <c r="B113" s="63" t="s">
        <v>143</v>
      </c>
      <c r="C113" s="63" t="s">
        <v>171</v>
      </c>
      <c r="D113" s="63">
        <v>11142</v>
      </c>
      <c r="E113" s="63">
        <v>720</v>
      </c>
      <c r="F113" s="63" t="s">
        <v>169</v>
      </c>
      <c r="G113" s="64" t="s">
        <v>24</v>
      </c>
      <c r="H113" s="61">
        <v>1</v>
      </c>
      <c r="I113" s="49">
        <v>1</v>
      </c>
      <c r="J113" s="49">
        <f t="shared" si="7"/>
        <v>0</v>
      </c>
      <c r="K113" s="49"/>
      <c r="L113" s="61">
        <v>2</v>
      </c>
      <c r="M113" s="49">
        <f>VLOOKUP(D:D,[4]Sheet1!$E$1:$F$65536,2,0)</f>
        <v>2</v>
      </c>
      <c r="N113" s="56">
        <f t="shared" si="8"/>
        <v>1</v>
      </c>
      <c r="O113" s="61"/>
      <c r="P113" s="63">
        <v>1</v>
      </c>
      <c r="Q113" s="63">
        <v>0</v>
      </c>
      <c r="R113" s="63">
        <v>1</v>
      </c>
      <c r="S113" s="66">
        <f t="shared" si="6"/>
        <v>2</v>
      </c>
      <c r="T113" s="59">
        <f>VLOOKUP(D:D,[5]Sheet1!$G$1:$H$65536,2,0)</f>
        <v>1</v>
      </c>
      <c r="U113" s="60">
        <f t="shared" si="9"/>
        <v>-1</v>
      </c>
      <c r="V113" s="49">
        <f>U113*3</f>
        <v>-3</v>
      </c>
    </row>
    <row r="114" spans="1:22">
      <c r="A114" s="49">
        <v>112</v>
      </c>
      <c r="B114" s="61" t="s">
        <v>143</v>
      </c>
      <c r="C114" s="61" t="s">
        <v>172</v>
      </c>
      <c r="D114" s="61">
        <v>6733</v>
      </c>
      <c r="E114" s="61">
        <v>539</v>
      </c>
      <c r="F114" s="61" t="s">
        <v>173</v>
      </c>
      <c r="G114" s="62" t="s">
        <v>22</v>
      </c>
      <c r="H114" s="61">
        <v>1</v>
      </c>
      <c r="I114" s="49">
        <v>2</v>
      </c>
      <c r="J114" s="49">
        <f t="shared" si="7"/>
        <v>1</v>
      </c>
      <c r="K114" s="49"/>
      <c r="L114" s="61">
        <v>2</v>
      </c>
      <c r="M114" s="49">
        <f>VLOOKUP(D:D,[4]Sheet1!$E$1:$F$65536,2,0)</f>
        <v>3</v>
      </c>
      <c r="N114" s="56">
        <f t="shared" si="8"/>
        <v>1.5</v>
      </c>
      <c r="O114" s="61"/>
      <c r="P114" s="61">
        <v>1</v>
      </c>
      <c r="Q114" s="61">
        <v>0</v>
      </c>
      <c r="R114" s="61">
        <v>1</v>
      </c>
      <c r="S114" s="65">
        <f t="shared" si="6"/>
        <v>2</v>
      </c>
      <c r="T114" s="59">
        <f>VLOOKUP(D:D,[5]Sheet1!$G$1:$H$65536,2,0)</f>
        <v>3</v>
      </c>
      <c r="U114" s="60">
        <f t="shared" si="9"/>
        <v>1</v>
      </c>
      <c r="V114" s="49"/>
    </row>
    <row r="115" spans="1:22">
      <c r="A115" s="49">
        <v>113</v>
      </c>
      <c r="B115" s="61" t="s">
        <v>143</v>
      </c>
      <c r="C115" s="61" t="s">
        <v>174</v>
      </c>
      <c r="D115" s="61">
        <v>9320</v>
      </c>
      <c r="E115" s="61">
        <v>539</v>
      </c>
      <c r="F115" s="61" t="s">
        <v>173</v>
      </c>
      <c r="G115" s="62" t="s">
        <v>24</v>
      </c>
      <c r="H115" s="61">
        <v>1</v>
      </c>
      <c r="I115" s="49">
        <v>1</v>
      </c>
      <c r="J115" s="49">
        <f t="shared" si="7"/>
        <v>0</v>
      </c>
      <c r="K115" s="49"/>
      <c r="L115" s="61">
        <v>3</v>
      </c>
      <c r="M115" s="49">
        <f>VLOOKUP(D:D,[4]Sheet1!$E$1:$F$65536,2,0)</f>
        <v>8</v>
      </c>
      <c r="N115" s="56">
        <f t="shared" si="8"/>
        <v>2.66666666666667</v>
      </c>
      <c r="O115" s="61"/>
      <c r="P115" s="61">
        <v>2</v>
      </c>
      <c r="Q115" s="61">
        <v>1</v>
      </c>
      <c r="R115" s="61">
        <v>1</v>
      </c>
      <c r="S115" s="65">
        <f t="shared" si="6"/>
        <v>4</v>
      </c>
      <c r="T115" s="59">
        <f>VLOOKUP(D:D,[5]Sheet1!$G$1:$H$65536,2,0)</f>
        <v>3</v>
      </c>
      <c r="U115" s="60">
        <f t="shared" si="9"/>
        <v>-1</v>
      </c>
      <c r="V115" s="49">
        <f t="shared" ref="V115:V123" si="13">U115*3</f>
        <v>-3</v>
      </c>
    </row>
    <row r="116" spans="1:22">
      <c r="A116" s="49">
        <v>114</v>
      </c>
      <c r="B116" s="61" t="s">
        <v>143</v>
      </c>
      <c r="C116" s="61" t="s">
        <v>175</v>
      </c>
      <c r="D116" s="61">
        <v>11443</v>
      </c>
      <c r="E116" s="61">
        <v>539</v>
      </c>
      <c r="F116" s="61" t="s">
        <v>173</v>
      </c>
      <c r="G116" s="62" t="s">
        <v>24</v>
      </c>
      <c r="H116" s="61">
        <v>1</v>
      </c>
      <c r="I116" s="49">
        <v>0</v>
      </c>
      <c r="J116" s="49">
        <f t="shared" si="7"/>
        <v>-1</v>
      </c>
      <c r="K116" s="49">
        <v>-50</v>
      </c>
      <c r="L116" s="61">
        <v>1</v>
      </c>
      <c r="M116" s="49">
        <f>VLOOKUP(D:D,[4]Sheet1!$E$1:$F$65536,2,0)</f>
        <v>1</v>
      </c>
      <c r="N116" s="56">
        <f t="shared" si="8"/>
        <v>1</v>
      </c>
      <c r="O116" s="61"/>
      <c r="P116" s="61">
        <v>1</v>
      </c>
      <c r="Q116" s="61">
        <v>0</v>
      </c>
      <c r="R116" s="61">
        <v>1</v>
      </c>
      <c r="S116" s="65">
        <f t="shared" si="6"/>
        <v>2</v>
      </c>
      <c r="T116" s="59">
        <f>VLOOKUP(D:D,[5]Sheet1!$G$1:$H$65536,2,0)</f>
        <v>1</v>
      </c>
      <c r="U116" s="60">
        <f t="shared" si="9"/>
        <v>-1</v>
      </c>
      <c r="V116" s="49">
        <f t="shared" si="13"/>
        <v>-3</v>
      </c>
    </row>
    <row r="117" spans="1:22">
      <c r="A117" s="51">
        <v>115</v>
      </c>
      <c r="B117" s="63" t="s">
        <v>143</v>
      </c>
      <c r="C117" s="63" t="s">
        <v>176</v>
      </c>
      <c r="D117" s="63">
        <v>8113</v>
      </c>
      <c r="E117" s="63">
        <v>102564</v>
      </c>
      <c r="F117" s="63" t="s">
        <v>177</v>
      </c>
      <c r="G117" s="64" t="s">
        <v>22</v>
      </c>
      <c r="H117" s="61">
        <v>1</v>
      </c>
      <c r="I117" s="49">
        <v>0</v>
      </c>
      <c r="J117" s="49">
        <f t="shared" si="7"/>
        <v>-1</v>
      </c>
      <c r="K117" s="49">
        <v>-50</v>
      </c>
      <c r="L117" s="61">
        <v>3</v>
      </c>
      <c r="M117" s="49">
        <v>0</v>
      </c>
      <c r="N117" s="56">
        <f t="shared" si="8"/>
        <v>0</v>
      </c>
      <c r="O117" s="49">
        <v>-30</v>
      </c>
      <c r="P117" s="63">
        <v>2</v>
      </c>
      <c r="Q117" s="63">
        <v>0</v>
      </c>
      <c r="R117" s="63">
        <v>1</v>
      </c>
      <c r="S117" s="66">
        <f t="shared" si="6"/>
        <v>3</v>
      </c>
      <c r="T117" s="59">
        <v>0</v>
      </c>
      <c r="U117" s="60">
        <f t="shared" si="9"/>
        <v>-3</v>
      </c>
      <c r="V117" s="49">
        <f t="shared" si="13"/>
        <v>-9</v>
      </c>
    </row>
    <row r="118" spans="1:22">
      <c r="A118" s="51">
        <v>116</v>
      </c>
      <c r="B118" s="63" t="s">
        <v>143</v>
      </c>
      <c r="C118" s="63" t="s">
        <v>178</v>
      </c>
      <c r="D118" s="63">
        <v>11363</v>
      </c>
      <c r="E118" s="63">
        <v>102564</v>
      </c>
      <c r="F118" s="63" t="s">
        <v>177</v>
      </c>
      <c r="G118" s="64" t="s">
        <v>24</v>
      </c>
      <c r="H118" s="61">
        <v>1</v>
      </c>
      <c r="I118" s="49">
        <v>0</v>
      </c>
      <c r="J118" s="49">
        <f t="shared" si="7"/>
        <v>-1</v>
      </c>
      <c r="K118" s="49">
        <v>-50</v>
      </c>
      <c r="L118" s="61">
        <v>2</v>
      </c>
      <c r="M118" s="49">
        <f>VLOOKUP(D:D,[4]Sheet1!$E$1:$F$65536,2,0)</f>
        <v>2</v>
      </c>
      <c r="N118" s="56">
        <f t="shared" si="8"/>
        <v>1</v>
      </c>
      <c r="O118" s="61"/>
      <c r="P118" s="63">
        <v>1</v>
      </c>
      <c r="Q118" s="63">
        <v>1</v>
      </c>
      <c r="R118" s="63">
        <v>1</v>
      </c>
      <c r="S118" s="66">
        <f t="shared" si="6"/>
        <v>3</v>
      </c>
      <c r="T118" s="59">
        <v>0</v>
      </c>
      <c r="U118" s="60">
        <f t="shared" si="9"/>
        <v>-3</v>
      </c>
      <c r="V118" s="49">
        <f t="shared" si="13"/>
        <v>-9</v>
      </c>
    </row>
    <row r="119" spans="1:22">
      <c r="A119" s="51">
        <v>117</v>
      </c>
      <c r="B119" s="63" t="s">
        <v>143</v>
      </c>
      <c r="C119" s="63" t="s">
        <v>179</v>
      </c>
      <c r="D119" s="63">
        <v>11482</v>
      </c>
      <c r="E119" s="63">
        <v>102564</v>
      </c>
      <c r="F119" s="63" t="s">
        <v>177</v>
      </c>
      <c r="G119" s="64" t="s">
        <v>24</v>
      </c>
      <c r="H119" s="61">
        <v>1</v>
      </c>
      <c r="I119" s="49">
        <v>0</v>
      </c>
      <c r="J119" s="49">
        <f t="shared" si="7"/>
        <v>-1</v>
      </c>
      <c r="K119" s="49">
        <v>-50</v>
      </c>
      <c r="L119" s="61">
        <v>2</v>
      </c>
      <c r="M119" s="49">
        <f>VLOOKUP(D:D,[4]Sheet1!$E$1:$F$65536,2,0)</f>
        <v>3</v>
      </c>
      <c r="N119" s="56">
        <f t="shared" si="8"/>
        <v>1.5</v>
      </c>
      <c r="O119" s="61"/>
      <c r="P119" s="63">
        <v>1</v>
      </c>
      <c r="Q119" s="63">
        <v>0</v>
      </c>
      <c r="R119" s="63">
        <v>1</v>
      </c>
      <c r="S119" s="66">
        <f t="shared" si="6"/>
        <v>2</v>
      </c>
      <c r="T119" s="59">
        <v>0</v>
      </c>
      <c r="U119" s="60">
        <f t="shared" si="9"/>
        <v>-2</v>
      </c>
      <c r="V119" s="49">
        <f t="shared" si="13"/>
        <v>-6</v>
      </c>
    </row>
    <row r="120" spans="1:22">
      <c r="A120" s="51">
        <v>118</v>
      </c>
      <c r="B120" s="63" t="s">
        <v>143</v>
      </c>
      <c r="C120" s="63" t="s">
        <v>180</v>
      </c>
      <c r="D120" s="63">
        <v>7011</v>
      </c>
      <c r="E120" s="63">
        <v>721</v>
      </c>
      <c r="F120" s="63" t="s">
        <v>181</v>
      </c>
      <c r="G120" s="64" t="s">
        <v>22</v>
      </c>
      <c r="H120" s="61">
        <v>1</v>
      </c>
      <c r="I120" s="49">
        <v>0</v>
      </c>
      <c r="J120" s="49">
        <f t="shared" si="7"/>
        <v>-1</v>
      </c>
      <c r="K120" s="49">
        <v>-50</v>
      </c>
      <c r="L120" s="61">
        <v>2</v>
      </c>
      <c r="M120" s="49">
        <f>VLOOKUP(D:D,[4]Sheet1!$E$1:$F$65536,2,0)</f>
        <v>2</v>
      </c>
      <c r="N120" s="56">
        <f t="shared" si="8"/>
        <v>1</v>
      </c>
      <c r="O120" s="61"/>
      <c r="P120" s="63">
        <v>1</v>
      </c>
      <c r="Q120" s="63">
        <v>0</v>
      </c>
      <c r="R120" s="63">
        <v>1</v>
      </c>
      <c r="S120" s="66">
        <f t="shared" si="6"/>
        <v>2</v>
      </c>
      <c r="T120" s="59">
        <v>0</v>
      </c>
      <c r="U120" s="60">
        <f t="shared" si="9"/>
        <v>-2</v>
      </c>
      <c r="V120" s="49">
        <f t="shared" si="13"/>
        <v>-6</v>
      </c>
    </row>
    <row r="121" spans="1:22">
      <c r="A121" s="49">
        <v>119</v>
      </c>
      <c r="B121" s="61" t="s">
        <v>143</v>
      </c>
      <c r="C121" s="61" t="s">
        <v>182</v>
      </c>
      <c r="D121" s="61">
        <v>4310</v>
      </c>
      <c r="E121" s="61">
        <v>721</v>
      </c>
      <c r="F121" s="61" t="s">
        <v>181</v>
      </c>
      <c r="G121" s="62" t="s">
        <v>24</v>
      </c>
      <c r="H121" s="61">
        <v>2</v>
      </c>
      <c r="I121" s="49">
        <v>0</v>
      </c>
      <c r="J121" s="49">
        <f t="shared" si="7"/>
        <v>-2</v>
      </c>
      <c r="K121" s="49">
        <v>-50</v>
      </c>
      <c r="L121" s="61">
        <v>2</v>
      </c>
      <c r="M121" s="49">
        <f>VLOOKUP(D:D,[4]Sheet1!$E$1:$F$65536,2,0)</f>
        <v>1</v>
      </c>
      <c r="N121" s="56">
        <f t="shared" si="8"/>
        <v>0.5</v>
      </c>
      <c r="O121" s="49">
        <v>-30</v>
      </c>
      <c r="P121" s="61">
        <v>1</v>
      </c>
      <c r="Q121" s="61">
        <v>1</v>
      </c>
      <c r="R121" s="61">
        <v>0</v>
      </c>
      <c r="S121" s="65">
        <f t="shared" si="6"/>
        <v>2</v>
      </c>
      <c r="T121" s="59">
        <f>VLOOKUP(D:D,[5]Sheet1!$G$1:$H$65536,2,0)</f>
        <v>1</v>
      </c>
      <c r="U121" s="60">
        <f t="shared" si="9"/>
        <v>-1</v>
      </c>
      <c r="V121" s="49">
        <f t="shared" si="13"/>
        <v>-3</v>
      </c>
    </row>
    <row r="122" spans="1:22">
      <c r="A122" s="51">
        <v>120</v>
      </c>
      <c r="B122" s="63" t="s">
        <v>143</v>
      </c>
      <c r="C122" s="63" t="s">
        <v>183</v>
      </c>
      <c r="D122" s="63">
        <v>11441</v>
      </c>
      <c r="E122" s="63">
        <v>721</v>
      </c>
      <c r="F122" s="63" t="s">
        <v>181</v>
      </c>
      <c r="G122" s="64" t="s">
        <v>24</v>
      </c>
      <c r="H122" s="61">
        <v>1</v>
      </c>
      <c r="I122" s="49">
        <v>1</v>
      </c>
      <c r="J122" s="49">
        <f t="shared" si="7"/>
        <v>0</v>
      </c>
      <c r="K122" s="49"/>
      <c r="L122" s="61">
        <v>2</v>
      </c>
      <c r="M122" s="49">
        <f>VLOOKUP(D:D,[4]Sheet1!$E$1:$F$65536,2,0)</f>
        <v>3</v>
      </c>
      <c r="N122" s="56">
        <f t="shared" si="8"/>
        <v>1.5</v>
      </c>
      <c r="O122" s="61"/>
      <c r="P122" s="63">
        <v>1</v>
      </c>
      <c r="Q122" s="63">
        <v>0</v>
      </c>
      <c r="R122" s="63">
        <v>1</v>
      </c>
      <c r="S122" s="66">
        <f t="shared" si="6"/>
        <v>2</v>
      </c>
      <c r="T122" s="59">
        <v>0</v>
      </c>
      <c r="U122" s="60">
        <f t="shared" si="9"/>
        <v>-2</v>
      </c>
      <c r="V122" s="49">
        <f t="shared" si="13"/>
        <v>-6</v>
      </c>
    </row>
    <row r="123" spans="1:22">
      <c r="A123" s="51">
        <v>121</v>
      </c>
      <c r="B123" s="63" t="s">
        <v>143</v>
      </c>
      <c r="C123" s="63" t="s">
        <v>184</v>
      </c>
      <c r="D123" s="63">
        <v>11619</v>
      </c>
      <c r="E123" s="63">
        <v>721</v>
      </c>
      <c r="F123" s="63" t="s">
        <v>181</v>
      </c>
      <c r="G123" s="64" t="s">
        <v>24</v>
      </c>
      <c r="H123" s="61">
        <v>1</v>
      </c>
      <c r="I123" s="49">
        <v>0</v>
      </c>
      <c r="J123" s="49">
        <f t="shared" si="7"/>
        <v>-1</v>
      </c>
      <c r="K123" s="49">
        <v>-50</v>
      </c>
      <c r="L123" s="61">
        <v>2</v>
      </c>
      <c r="M123" s="49">
        <f>VLOOKUP(D:D,[4]Sheet1!$E$1:$F$65536,2,0)</f>
        <v>1</v>
      </c>
      <c r="N123" s="56">
        <f t="shared" si="8"/>
        <v>0.5</v>
      </c>
      <c r="O123" s="49">
        <v>-30</v>
      </c>
      <c r="P123" s="63">
        <v>1</v>
      </c>
      <c r="Q123" s="63">
        <v>0</v>
      </c>
      <c r="R123" s="63">
        <v>1</v>
      </c>
      <c r="S123" s="66">
        <f t="shared" si="6"/>
        <v>2</v>
      </c>
      <c r="T123" s="59">
        <v>0</v>
      </c>
      <c r="U123" s="60">
        <f t="shared" si="9"/>
        <v>-2</v>
      </c>
      <c r="V123" s="49">
        <f t="shared" si="13"/>
        <v>-6</v>
      </c>
    </row>
    <row r="124" spans="1:22">
      <c r="A124" s="49">
        <v>122</v>
      </c>
      <c r="B124" s="61" t="s">
        <v>143</v>
      </c>
      <c r="C124" s="61" t="s">
        <v>185</v>
      </c>
      <c r="D124" s="61">
        <v>7403</v>
      </c>
      <c r="E124" s="61">
        <v>732</v>
      </c>
      <c r="F124" s="61" t="s">
        <v>186</v>
      </c>
      <c r="G124" s="62" t="s">
        <v>22</v>
      </c>
      <c r="H124" s="61">
        <v>1</v>
      </c>
      <c r="I124" s="49">
        <v>0</v>
      </c>
      <c r="J124" s="49">
        <f t="shared" si="7"/>
        <v>-1</v>
      </c>
      <c r="K124" s="49">
        <v>-50</v>
      </c>
      <c r="L124" s="61">
        <v>2</v>
      </c>
      <c r="M124" s="49">
        <f>VLOOKUP(D:D,[4]Sheet1!$E$1:$F$65536,2,0)</f>
        <v>1</v>
      </c>
      <c r="N124" s="56">
        <f t="shared" si="8"/>
        <v>0.5</v>
      </c>
      <c r="O124" s="49">
        <v>-30</v>
      </c>
      <c r="P124" s="61">
        <v>2</v>
      </c>
      <c r="Q124" s="61">
        <v>1</v>
      </c>
      <c r="R124" s="61">
        <v>1</v>
      </c>
      <c r="S124" s="65">
        <f t="shared" si="6"/>
        <v>4</v>
      </c>
      <c r="T124" s="59">
        <f>VLOOKUP(D:D,[5]Sheet1!$G$1:$H$65536,2,0)</f>
        <v>4</v>
      </c>
      <c r="U124" s="60">
        <f t="shared" si="9"/>
        <v>0</v>
      </c>
      <c r="V124" s="49"/>
    </row>
    <row r="125" spans="1:22">
      <c r="A125" s="49">
        <v>123</v>
      </c>
      <c r="B125" s="61" t="s">
        <v>143</v>
      </c>
      <c r="C125" s="61" t="s">
        <v>187</v>
      </c>
      <c r="D125" s="61">
        <v>9138</v>
      </c>
      <c r="E125" s="61">
        <v>732</v>
      </c>
      <c r="F125" s="61" t="s">
        <v>186</v>
      </c>
      <c r="G125" s="62" t="s">
        <v>24</v>
      </c>
      <c r="H125" s="61">
        <v>1</v>
      </c>
      <c r="I125" s="49">
        <v>0</v>
      </c>
      <c r="J125" s="49">
        <f t="shared" si="7"/>
        <v>-1</v>
      </c>
      <c r="K125" s="49">
        <v>-50</v>
      </c>
      <c r="L125" s="61">
        <v>2</v>
      </c>
      <c r="M125" s="49">
        <f>VLOOKUP(D:D,[4]Sheet1!$E$1:$F$65536,2,0)</f>
        <v>2</v>
      </c>
      <c r="N125" s="56">
        <f t="shared" si="8"/>
        <v>1</v>
      </c>
      <c r="O125" s="61"/>
      <c r="P125" s="61">
        <v>2</v>
      </c>
      <c r="Q125" s="61">
        <v>0</v>
      </c>
      <c r="R125" s="61">
        <v>2</v>
      </c>
      <c r="S125" s="65">
        <f t="shared" si="6"/>
        <v>4</v>
      </c>
      <c r="T125" s="59">
        <f>VLOOKUP(D:D,[5]Sheet1!$G$1:$H$65536,2,0)</f>
        <v>1</v>
      </c>
      <c r="U125" s="60">
        <f t="shared" si="9"/>
        <v>-3</v>
      </c>
      <c r="V125" s="49">
        <f>U125*3</f>
        <v>-9</v>
      </c>
    </row>
    <row r="126" spans="1:22">
      <c r="A126" s="49">
        <v>124</v>
      </c>
      <c r="B126" s="61" t="s">
        <v>143</v>
      </c>
      <c r="C126" s="61" t="s">
        <v>188</v>
      </c>
      <c r="D126" s="61">
        <v>5764</v>
      </c>
      <c r="E126" s="61">
        <v>591</v>
      </c>
      <c r="F126" s="61" t="s">
        <v>189</v>
      </c>
      <c r="G126" s="62" t="s">
        <v>22</v>
      </c>
      <c r="H126" s="61">
        <v>2</v>
      </c>
      <c r="I126" s="49">
        <v>2</v>
      </c>
      <c r="J126" s="49">
        <f t="shared" si="7"/>
        <v>0</v>
      </c>
      <c r="K126" s="49"/>
      <c r="L126" s="61">
        <v>3</v>
      </c>
      <c r="M126" s="49">
        <f>VLOOKUP(D:D,[4]Sheet1!$E$1:$F$65536,2,0)</f>
        <v>3</v>
      </c>
      <c r="N126" s="56">
        <f t="shared" si="8"/>
        <v>1</v>
      </c>
      <c r="O126" s="61"/>
      <c r="P126" s="61">
        <v>1</v>
      </c>
      <c r="Q126" s="61">
        <v>0</v>
      </c>
      <c r="R126" s="61">
        <v>1</v>
      </c>
      <c r="S126" s="65">
        <f t="shared" si="6"/>
        <v>2</v>
      </c>
      <c r="T126" s="59">
        <f>VLOOKUP(D:D,[5]Sheet1!$G$1:$H$65536,2,0)</f>
        <v>1</v>
      </c>
      <c r="U126" s="60">
        <f t="shared" si="9"/>
        <v>-1</v>
      </c>
      <c r="V126" s="49">
        <f>U126*3</f>
        <v>-3</v>
      </c>
    </row>
    <row r="127" spans="1:22">
      <c r="A127" s="49">
        <v>125</v>
      </c>
      <c r="B127" s="61" t="s">
        <v>143</v>
      </c>
      <c r="C127" s="61" t="s">
        <v>190</v>
      </c>
      <c r="D127" s="61">
        <v>7644</v>
      </c>
      <c r="E127" s="61">
        <v>591</v>
      </c>
      <c r="F127" s="61" t="s">
        <v>189</v>
      </c>
      <c r="G127" s="62" t="s">
        <v>24</v>
      </c>
      <c r="H127" s="61">
        <v>2</v>
      </c>
      <c r="I127" s="49">
        <v>1</v>
      </c>
      <c r="J127" s="49">
        <f t="shared" si="7"/>
        <v>-1</v>
      </c>
      <c r="K127" s="49"/>
      <c r="L127" s="61">
        <v>3</v>
      </c>
      <c r="M127" s="49">
        <f>VLOOKUP(D:D,[4]Sheet1!$E$1:$F$65536,2,0)</f>
        <v>3</v>
      </c>
      <c r="N127" s="56">
        <f t="shared" si="8"/>
        <v>1</v>
      </c>
      <c r="O127" s="61"/>
      <c r="P127" s="61">
        <v>1</v>
      </c>
      <c r="Q127" s="61">
        <v>1</v>
      </c>
      <c r="R127" s="61">
        <v>1</v>
      </c>
      <c r="S127" s="65">
        <f t="shared" si="6"/>
        <v>3</v>
      </c>
      <c r="T127" s="59">
        <f>VLOOKUP(D:D,[5]Sheet1!$G$1:$H$65536,2,0)</f>
        <v>1</v>
      </c>
      <c r="U127" s="60">
        <f t="shared" si="9"/>
        <v>-2</v>
      </c>
      <c r="V127" s="49">
        <f>U127*3</f>
        <v>-6</v>
      </c>
    </row>
    <row r="128" spans="1:22">
      <c r="A128" s="49">
        <v>126</v>
      </c>
      <c r="B128" s="61" t="s">
        <v>143</v>
      </c>
      <c r="C128" s="61" t="s">
        <v>191</v>
      </c>
      <c r="D128" s="61">
        <v>11485</v>
      </c>
      <c r="E128" s="61">
        <v>591</v>
      </c>
      <c r="F128" s="61" t="s">
        <v>189</v>
      </c>
      <c r="G128" s="62" t="s">
        <v>24</v>
      </c>
      <c r="H128" s="61">
        <v>1</v>
      </c>
      <c r="I128" s="49">
        <v>1</v>
      </c>
      <c r="J128" s="49">
        <f t="shared" si="7"/>
        <v>0</v>
      </c>
      <c r="K128" s="49"/>
      <c r="L128" s="61">
        <v>2</v>
      </c>
      <c r="M128" s="49">
        <f>VLOOKUP(D:D,[4]Sheet1!$E$1:$F$65536,2,0)</f>
        <v>2</v>
      </c>
      <c r="N128" s="56">
        <f t="shared" si="8"/>
        <v>1</v>
      </c>
      <c r="O128" s="61"/>
      <c r="P128" s="61">
        <v>1</v>
      </c>
      <c r="Q128" s="61">
        <v>1</v>
      </c>
      <c r="R128" s="61">
        <v>1</v>
      </c>
      <c r="S128" s="65">
        <f t="shared" si="6"/>
        <v>3</v>
      </c>
      <c r="T128" s="59">
        <f>VLOOKUP(D:D,[5]Sheet1!$G$1:$H$65536,2,0)</f>
        <v>1</v>
      </c>
      <c r="U128" s="60">
        <f t="shared" si="9"/>
        <v>-2</v>
      </c>
      <c r="V128" s="49">
        <f>U128*3</f>
        <v>-6</v>
      </c>
    </row>
    <row r="129" spans="1:22">
      <c r="A129" s="49">
        <v>127</v>
      </c>
      <c r="B129" s="68" t="s">
        <v>143</v>
      </c>
      <c r="C129" s="68" t="s">
        <v>192</v>
      </c>
      <c r="D129" s="68">
        <v>4187</v>
      </c>
      <c r="E129" s="68">
        <v>341</v>
      </c>
      <c r="F129" s="68" t="s">
        <v>193</v>
      </c>
      <c r="G129" s="69" t="s">
        <v>22</v>
      </c>
      <c r="H129" s="49">
        <v>0</v>
      </c>
      <c r="I129" s="49">
        <v>0</v>
      </c>
      <c r="J129" s="49">
        <f t="shared" si="7"/>
        <v>0</v>
      </c>
      <c r="K129" s="49">
        <v>-50</v>
      </c>
      <c r="L129" s="49">
        <v>2</v>
      </c>
      <c r="M129" s="49">
        <f>VLOOKUP(D:D,[4]Sheet1!$E$1:$F$65536,2,0)</f>
        <v>3</v>
      </c>
      <c r="N129" s="56">
        <f t="shared" si="8"/>
        <v>1.5</v>
      </c>
      <c r="O129" s="49"/>
      <c r="P129" s="49">
        <v>2</v>
      </c>
      <c r="Q129" s="49">
        <v>0</v>
      </c>
      <c r="R129" s="49">
        <v>0</v>
      </c>
      <c r="S129" s="65">
        <f t="shared" si="6"/>
        <v>2</v>
      </c>
      <c r="T129" s="59">
        <f>VLOOKUP(D:D,[5]Sheet1!$G$1:$H$65536,2,0)</f>
        <v>2</v>
      </c>
      <c r="U129" s="60">
        <f t="shared" si="9"/>
        <v>0</v>
      </c>
      <c r="V129" s="49"/>
    </row>
    <row r="130" spans="1:22">
      <c r="A130" s="49">
        <v>128</v>
      </c>
      <c r="B130" s="68" t="s">
        <v>143</v>
      </c>
      <c r="C130" s="68" t="s">
        <v>194</v>
      </c>
      <c r="D130" s="68">
        <v>5698</v>
      </c>
      <c r="E130" s="68">
        <v>342</v>
      </c>
      <c r="F130" s="68" t="s">
        <v>193</v>
      </c>
      <c r="G130" s="69" t="s">
        <v>24</v>
      </c>
      <c r="H130" s="49">
        <v>1</v>
      </c>
      <c r="I130" s="49">
        <v>1</v>
      </c>
      <c r="J130" s="49">
        <f t="shared" si="7"/>
        <v>0</v>
      </c>
      <c r="K130" s="49"/>
      <c r="L130" s="49">
        <v>4</v>
      </c>
      <c r="M130" s="49">
        <f>VLOOKUP(D:D,[4]Sheet1!$E$1:$F$65536,2,0)</f>
        <v>5</v>
      </c>
      <c r="N130" s="56">
        <f t="shared" si="8"/>
        <v>1.25</v>
      </c>
      <c r="O130" s="49"/>
      <c r="P130" s="49">
        <v>3</v>
      </c>
      <c r="Q130" s="49">
        <v>0</v>
      </c>
      <c r="R130" s="49">
        <v>1</v>
      </c>
      <c r="S130" s="65">
        <f t="shared" si="6"/>
        <v>4</v>
      </c>
      <c r="T130" s="59">
        <f>VLOOKUP(D:D,[5]Sheet1!$G$1:$H$65536,2,0)</f>
        <v>3</v>
      </c>
      <c r="U130" s="60">
        <f t="shared" si="9"/>
        <v>-1</v>
      </c>
      <c r="V130" s="49">
        <f t="shared" ref="V130:V137" si="14">U130*3</f>
        <v>-3</v>
      </c>
    </row>
    <row r="131" spans="1:22">
      <c r="A131" s="51">
        <v>129</v>
      </c>
      <c r="B131" s="70" t="s">
        <v>143</v>
      </c>
      <c r="C131" s="71" t="s">
        <v>195</v>
      </c>
      <c r="D131" s="71">
        <v>11363</v>
      </c>
      <c r="E131" s="70">
        <v>343</v>
      </c>
      <c r="F131" s="70" t="s">
        <v>193</v>
      </c>
      <c r="G131" s="72" t="s">
        <v>24</v>
      </c>
      <c r="H131" s="49">
        <v>1</v>
      </c>
      <c r="I131" s="49">
        <v>0</v>
      </c>
      <c r="J131" s="49">
        <f t="shared" si="7"/>
        <v>-1</v>
      </c>
      <c r="K131" s="49">
        <v>-50</v>
      </c>
      <c r="L131" s="49">
        <v>4</v>
      </c>
      <c r="M131" s="49">
        <f>VLOOKUP(D:D,[4]Sheet1!$E$1:$F$65536,2,0)</f>
        <v>2</v>
      </c>
      <c r="N131" s="56">
        <f t="shared" si="8"/>
        <v>0.5</v>
      </c>
      <c r="O131" s="49">
        <v>-30</v>
      </c>
      <c r="P131" s="51">
        <v>3</v>
      </c>
      <c r="Q131" s="51">
        <v>0</v>
      </c>
      <c r="R131" s="51">
        <v>1</v>
      </c>
      <c r="S131" s="66">
        <f t="shared" ref="S131:S194" si="15">P131+Q131+R131</f>
        <v>4</v>
      </c>
      <c r="T131" s="59">
        <v>0</v>
      </c>
      <c r="U131" s="60">
        <f t="shared" si="9"/>
        <v>-4</v>
      </c>
      <c r="V131" s="49">
        <f t="shared" si="14"/>
        <v>-12</v>
      </c>
    </row>
    <row r="132" spans="1:22">
      <c r="A132" s="51">
        <v>130</v>
      </c>
      <c r="B132" s="70" t="s">
        <v>143</v>
      </c>
      <c r="C132" s="71" t="s">
        <v>196</v>
      </c>
      <c r="D132" s="71">
        <v>11427</v>
      </c>
      <c r="E132" s="70">
        <v>344</v>
      </c>
      <c r="F132" s="70" t="s">
        <v>193</v>
      </c>
      <c r="G132" s="72" t="s">
        <v>24</v>
      </c>
      <c r="H132" s="49">
        <v>1</v>
      </c>
      <c r="I132" s="49">
        <v>1</v>
      </c>
      <c r="J132" s="49">
        <f t="shared" ref="J132:J195" si="16">I132-H132</f>
        <v>0</v>
      </c>
      <c r="K132" s="49"/>
      <c r="L132" s="49">
        <v>2</v>
      </c>
      <c r="M132" s="49">
        <f>VLOOKUP(D:D,[4]Sheet1!$E$1:$F$65536,2,0)</f>
        <v>2</v>
      </c>
      <c r="N132" s="56">
        <f t="shared" ref="N132:N195" si="17">M132/L132</f>
        <v>1</v>
      </c>
      <c r="O132" s="49"/>
      <c r="P132" s="51">
        <v>1</v>
      </c>
      <c r="Q132" s="51">
        <v>0</v>
      </c>
      <c r="R132" s="51">
        <v>1</v>
      </c>
      <c r="S132" s="66">
        <f t="shared" si="15"/>
        <v>2</v>
      </c>
      <c r="T132" s="59">
        <v>0</v>
      </c>
      <c r="U132" s="60">
        <f t="shared" ref="U132:U195" si="18">T132-S132</f>
        <v>-2</v>
      </c>
      <c r="V132" s="49">
        <f t="shared" si="14"/>
        <v>-6</v>
      </c>
    </row>
    <row r="133" spans="1:22">
      <c r="A133" s="51">
        <v>131</v>
      </c>
      <c r="B133" s="70" t="s">
        <v>143</v>
      </c>
      <c r="C133" s="71" t="s">
        <v>197</v>
      </c>
      <c r="D133" s="71">
        <v>11481</v>
      </c>
      <c r="E133" s="70">
        <v>345</v>
      </c>
      <c r="F133" s="70" t="s">
        <v>193</v>
      </c>
      <c r="G133" s="72" t="s">
        <v>24</v>
      </c>
      <c r="H133" s="49">
        <v>1</v>
      </c>
      <c r="I133" s="49">
        <v>1</v>
      </c>
      <c r="J133" s="49">
        <f t="shared" si="16"/>
        <v>0</v>
      </c>
      <c r="K133" s="49"/>
      <c r="L133" s="49">
        <v>2</v>
      </c>
      <c r="M133" s="49">
        <v>0</v>
      </c>
      <c r="N133" s="56">
        <f t="shared" si="17"/>
        <v>0</v>
      </c>
      <c r="O133" s="49">
        <v>-30</v>
      </c>
      <c r="P133" s="51">
        <v>1</v>
      </c>
      <c r="Q133" s="51">
        <v>0</v>
      </c>
      <c r="R133" s="51">
        <v>1</v>
      </c>
      <c r="S133" s="66">
        <f t="shared" si="15"/>
        <v>2</v>
      </c>
      <c r="T133" s="59">
        <v>0</v>
      </c>
      <c r="U133" s="60">
        <f t="shared" si="18"/>
        <v>-2</v>
      </c>
      <c r="V133" s="49">
        <f t="shared" si="14"/>
        <v>-6</v>
      </c>
    </row>
    <row r="134" spans="1:22">
      <c r="A134" s="51">
        <v>132</v>
      </c>
      <c r="B134" s="70" t="s">
        <v>143</v>
      </c>
      <c r="C134" s="71" t="s">
        <v>198</v>
      </c>
      <c r="D134" s="71">
        <v>11483</v>
      </c>
      <c r="E134" s="70">
        <v>346</v>
      </c>
      <c r="F134" s="70" t="s">
        <v>193</v>
      </c>
      <c r="G134" s="72" t="s">
        <v>24</v>
      </c>
      <c r="H134" s="49">
        <v>1</v>
      </c>
      <c r="I134" s="49">
        <v>1</v>
      </c>
      <c r="J134" s="49">
        <f t="shared" si="16"/>
        <v>0</v>
      </c>
      <c r="K134" s="49"/>
      <c r="L134" s="49">
        <v>2</v>
      </c>
      <c r="M134" s="49">
        <f>VLOOKUP(D:D,[4]Sheet1!$E$1:$F$65536,2,0)</f>
        <v>2</v>
      </c>
      <c r="N134" s="56">
        <f t="shared" si="17"/>
        <v>1</v>
      </c>
      <c r="O134" s="49"/>
      <c r="P134" s="51">
        <v>1</v>
      </c>
      <c r="Q134" s="51">
        <v>0</v>
      </c>
      <c r="R134" s="51">
        <v>1</v>
      </c>
      <c r="S134" s="66">
        <f t="shared" si="15"/>
        <v>2</v>
      </c>
      <c r="T134" s="59">
        <v>0</v>
      </c>
      <c r="U134" s="60">
        <f t="shared" si="18"/>
        <v>-2</v>
      </c>
      <c r="V134" s="49">
        <f t="shared" si="14"/>
        <v>-6</v>
      </c>
    </row>
    <row r="135" spans="1:22">
      <c r="A135" s="49">
        <v>133</v>
      </c>
      <c r="B135" s="68" t="s">
        <v>143</v>
      </c>
      <c r="C135" s="73" t="s">
        <v>199</v>
      </c>
      <c r="D135" s="73">
        <v>11490</v>
      </c>
      <c r="E135" s="68">
        <v>347</v>
      </c>
      <c r="F135" s="68" t="s">
        <v>193</v>
      </c>
      <c r="G135" s="69" t="s">
        <v>24</v>
      </c>
      <c r="H135" s="49">
        <v>1</v>
      </c>
      <c r="I135" s="49">
        <v>1</v>
      </c>
      <c r="J135" s="49">
        <f t="shared" si="16"/>
        <v>0</v>
      </c>
      <c r="K135" s="49"/>
      <c r="L135" s="49">
        <v>2</v>
      </c>
      <c r="M135" s="49">
        <v>0</v>
      </c>
      <c r="N135" s="56">
        <f t="shared" si="17"/>
        <v>0</v>
      </c>
      <c r="O135" s="49">
        <v>-30</v>
      </c>
      <c r="P135" s="49">
        <v>1</v>
      </c>
      <c r="Q135" s="49">
        <v>0</v>
      </c>
      <c r="R135" s="49">
        <v>1</v>
      </c>
      <c r="S135" s="65">
        <f t="shared" si="15"/>
        <v>2</v>
      </c>
      <c r="T135" s="59">
        <f>VLOOKUP(D:D,[5]Sheet1!$G$1:$H$65536,2,0)</f>
        <v>1</v>
      </c>
      <c r="U135" s="60">
        <f t="shared" si="18"/>
        <v>-1</v>
      </c>
      <c r="V135" s="49">
        <f t="shared" si="14"/>
        <v>-3</v>
      </c>
    </row>
    <row r="136" spans="1:22">
      <c r="A136" s="49">
        <v>134</v>
      </c>
      <c r="B136" s="68" t="s">
        <v>143</v>
      </c>
      <c r="C136" s="74" t="s">
        <v>200</v>
      </c>
      <c r="D136" s="74">
        <v>991097</v>
      </c>
      <c r="E136" s="68">
        <v>348</v>
      </c>
      <c r="F136" s="68" t="s">
        <v>193</v>
      </c>
      <c r="G136" s="75" t="s">
        <v>38</v>
      </c>
      <c r="H136" s="49">
        <v>1</v>
      </c>
      <c r="I136" s="49">
        <v>1</v>
      </c>
      <c r="J136" s="49">
        <f t="shared" si="16"/>
        <v>0</v>
      </c>
      <c r="K136" s="49"/>
      <c r="L136" s="49">
        <v>5</v>
      </c>
      <c r="M136" s="49">
        <f>VLOOKUP(D:D,[4]Sheet1!$E$1:$F$65536,2,0)</f>
        <v>5</v>
      </c>
      <c r="N136" s="56">
        <f t="shared" si="17"/>
        <v>1</v>
      </c>
      <c r="O136" s="49"/>
      <c r="P136" s="49">
        <v>4</v>
      </c>
      <c r="Q136" s="49">
        <v>1</v>
      </c>
      <c r="R136" s="49">
        <v>2</v>
      </c>
      <c r="S136" s="65">
        <f t="shared" si="15"/>
        <v>7</v>
      </c>
      <c r="T136" s="59">
        <f>VLOOKUP(D:D,[5]Sheet1!$G$1:$H$65536,2,0)</f>
        <v>2</v>
      </c>
      <c r="U136" s="60">
        <f t="shared" si="18"/>
        <v>-5</v>
      </c>
      <c r="V136" s="49">
        <f t="shared" si="14"/>
        <v>-15</v>
      </c>
    </row>
    <row r="137" spans="1:22">
      <c r="A137" s="51">
        <v>135</v>
      </c>
      <c r="B137" s="70" t="s">
        <v>143</v>
      </c>
      <c r="C137" s="70" t="s">
        <v>201</v>
      </c>
      <c r="D137" s="70">
        <v>992157</v>
      </c>
      <c r="E137" s="70">
        <v>349</v>
      </c>
      <c r="F137" s="70" t="s">
        <v>193</v>
      </c>
      <c r="G137" s="72" t="s">
        <v>38</v>
      </c>
      <c r="H137" s="49">
        <v>1</v>
      </c>
      <c r="I137" s="49">
        <v>2</v>
      </c>
      <c r="J137" s="49">
        <f t="shared" si="16"/>
        <v>1</v>
      </c>
      <c r="K137" s="49"/>
      <c r="L137" s="49">
        <v>5</v>
      </c>
      <c r="M137" s="49">
        <f>VLOOKUP(D:D,[4]Sheet1!$E$1:$F$65536,2,0)</f>
        <v>5</v>
      </c>
      <c r="N137" s="56">
        <f t="shared" si="17"/>
        <v>1</v>
      </c>
      <c r="O137" s="49"/>
      <c r="P137" s="51">
        <v>4</v>
      </c>
      <c r="Q137" s="51">
        <v>1</v>
      </c>
      <c r="R137" s="51">
        <v>2</v>
      </c>
      <c r="S137" s="66">
        <f t="shared" si="15"/>
        <v>7</v>
      </c>
      <c r="T137" s="59">
        <f>VLOOKUP(D:D,[5]Sheet1!$G$1:$H$65536,2,0)</f>
        <v>1</v>
      </c>
      <c r="U137" s="60">
        <f t="shared" si="18"/>
        <v>-6</v>
      </c>
      <c r="V137" s="49">
        <f t="shared" si="14"/>
        <v>-18</v>
      </c>
    </row>
    <row r="138" spans="1:22">
      <c r="A138" s="49">
        <v>136</v>
      </c>
      <c r="B138" s="65" t="s">
        <v>143</v>
      </c>
      <c r="C138" s="61" t="s">
        <v>202</v>
      </c>
      <c r="D138" s="61">
        <v>7317</v>
      </c>
      <c r="E138" s="61">
        <v>385</v>
      </c>
      <c r="F138" s="61" t="s">
        <v>203</v>
      </c>
      <c r="G138" s="62" t="s">
        <v>204</v>
      </c>
      <c r="H138" s="61">
        <v>1</v>
      </c>
      <c r="I138" s="49">
        <v>0</v>
      </c>
      <c r="J138" s="49">
        <f t="shared" si="16"/>
        <v>-1</v>
      </c>
      <c r="K138" s="49">
        <v>-50</v>
      </c>
      <c r="L138" s="61">
        <v>5</v>
      </c>
      <c r="M138" s="49">
        <v>0</v>
      </c>
      <c r="N138" s="56">
        <f t="shared" si="17"/>
        <v>0</v>
      </c>
      <c r="O138" s="49">
        <v>-30</v>
      </c>
      <c r="P138" s="61">
        <v>2</v>
      </c>
      <c r="Q138" s="61">
        <v>1</v>
      </c>
      <c r="R138" s="61">
        <v>1</v>
      </c>
      <c r="S138" s="65">
        <f t="shared" si="15"/>
        <v>4</v>
      </c>
      <c r="T138" s="59">
        <f>VLOOKUP(D:D,[5]Sheet1!$G$1:$H$65536,2,0)</f>
        <v>4</v>
      </c>
      <c r="U138" s="60">
        <f t="shared" si="18"/>
        <v>0</v>
      </c>
      <c r="V138" s="49"/>
    </row>
    <row r="139" spans="1:22">
      <c r="A139" s="49">
        <v>137</v>
      </c>
      <c r="B139" s="65" t="s">
        <v>143</v>
      </c>
      <c r="C139" s="61" t="s">
        <v>205</v>
      </c>
      <c r="D139" s="61">
        <v>5954</v>
      </c>
      <c r="E139" s="61">
        <v>385</v>
      </c>
      <c r="F139" s="61" t="s">
        <v>203</v>
      </c>
      <c r="G139" s="62" t="s">
        <v>31</v>
      </c>
      <c r="H139" s="61">
        <v>2</v>
      </c>
      <c r="I139" s="49">
        <v>0</v>
      </c>
      <c r="J139" s="49">
        <f t="shared" si="16"/>
        <v>-2</v>
      </c>
      <c r="K139" s="49">
        <v>-50</v>
      </c>
      <c r="L139" s="61">
        <v>7</v>
      </c>
      <c r="M139" s="49">
        <f>VLOOKUP(D:D,[4]Sheet1!$E$1:$F$65536,2,0)</f>
        <v>7</v>
      </c>
      <c r="N139" s="56">
        <f t="shared" si="17"/>
        <v>1</v>
      </c>
      <c r="O139" s="61"/>
      <c r="P139" s="61">
        <v>3</v>
      </c>
      <c r="Q139" s="61">
        <v>0</v>
      </c>
      <c r="R139" s="61">
        <v>1</v>
      </c>
      <c r="S139" s="65">
        <f t="shared" si="15"/>
        <v>4</v>
      </c>
      <c r="T139" s="59">
        <f>VLOOKUP(D:D,[5]Sheet1!$G$1:$H$65536,2,0)</f>
        <v>7</v>
      </c>
      <c r="U139" s="60">
        <f t="shared" si="18"/>
        <v>3</v>
      </c>
      <c r="V139" s="49"/>
    </row>
    <row r="140" spans="1:22">
      <c r="A140" s="51">
        <v>138</v>
      </c>
      <c r="B140" s="66" t="s">
        <v>143</v>
      </c>
      <c r="C140" s="63" t="s">
        <v>206</v>
      </c>
      <c r="D140" s="63">
        <v>7749</v>
      </c>
      <c r="E140" s="63">
        <v>385</v>
      </c>
      <c r="F140" s="63" t="s">
        <v>203</v>
      </c>
      <c r="G140" s="64" t="s">
        <v>24</v>
      </c>
      <c r="H140" s="61">
        <v>2</v>
      </c>
      <c r="I140" s="49">
        <v>1</v>
      </c>
      <c r="J140" s="49">
        <f t="shared" si="16"/>
        <v>-1</v>
      </c>
      <c r="K140" s="49"/>
      <c r="L140" s="61">
        <v>5</v>
      </c>
      <c r="M140" s="49">
        <f>VLOOKUP(D:D,[4]Sheet1!$E$1:$F$65536,2,0)</f>
        <v>5</v>
      </c>
      <c r="N140" s="56">
        <f t="shared" si="17"/>
        <v>1</v>
      </c>
      <c r="O140" s="61"/>
      <c r="P140" s="63">
        <v>2</v>
      </c>
      <c r="Q140" s="63">
        <v>0</v>
      </c>
      <c r="R140" s="63">
        <v>1</v>
      </c>
      <c r="S140" s="66">
        <f t="shared" si="15"/>
        <v>3</v>
      </c>
      <c r="T140" s="59">
        <f>VLOOKUP(D:D,[5]Sheet1!$G$1:$H$65536,2,0)</f>
        <v>1</v>
      </c>
      <c r="U140" s="60">
        <f t="shared" si="18"/>
        <v>-2</v>
      </c>
      <c r="V140" s="49">
        <f>U140*3</f>
        <v>-6</v>
      </c>
    </row>
    <row r="141" spans="1:22">
      <c r="A141" s="49">
        <v>139</v>
      </c>
      <c r="B141" s="65" t="s">
        <v>143</v>
      </c>
      <c r="C141" s="61" t="s">
        <v>207</v>
      </c>
      <c r="D141" s="61">
        <v>11458</v>
      </c>
      <c r="E141" s="61">
        <v>385</v>
      </c>
      <c r="F141" s="61" t="s">
        <v>203</v>
      </c>
      <c r="G141" s="62" t="s">
        <v>24</v>
      </c>
      <c r="H141" s="61">
        <v>1</v>
      </c>
      <c r="I141" s="49">
        <v>0</v>
      </c>
      <c r="J141" s="49">
        <f t="shared" si="16"/>
        <v>-1</v>
      </c>
      <c r="K141" s="49">
        <v>-50</v>
      </c>
      <c r="L141" s="61">
        <v>3</v>
      </c>
      <c r="M141" s="49">
        <f>VLOOKUP(D:D,[4]Sheet1!$E$1:$F$65536,2,0)</f>
        <v>1</v>
      </c>
      <c r="N141" s="56">
        <f t="shared" si="17"/>
        <v>0.333333333333333</v>
      </c>
      <c r="O141" s="49">
        <v>-30</v>
      </c>
      <c r="P141" s="61">
        <v>1</v>
      </c>
      <c r="Q141" s="61">
        <v>0</v>
      </c>
      <c r="R141" s="61">
        <v>1</v>
      </c>
      <c r="S141" s="65">
        <f t="shared" si="15"/>
        <v>2</v>
      </c>
      <c r="T141" s="59">
        <f>VLOOKUP(D:D,[5]Sheet1!$G$1:$H$65536,2,0)</f>
        <v>1</v>
      </c>
      <c r="U141" s="60">
        <f t="shared" si="18"/>
        <v>-1</v>
      </c>
      <c r="V141" s="49">
        <f>U141*3</f>
        <v>-3</v>
      </c>
    </row>
    <row r="142" spans="1:22">
      <c r="A142" s="51">
        <v>140</v>
      </c>
      <c r="B142" s="66" t="s">
        <v>143</v>
      </c>
      <c r="C142" s="63" t="s">
        <v>208</v>
      </c>
      <c r="D142" s="63">
        <v>4196</v>
      </c>
      <c r="E142" s="63">
        <v>102567</v>
      </c>
      <c r="F142" s="63" t="s">
        <v>209</v>
      </c>
      <c r="G142" s="64" t="s">
        <v>22</v>
      </c>
      <c r="H142" s="61">
        <v>1</v>
      </c>
      <c r="I142" s="49">
        <v>0</v>
      </c>
      <c r="J142" s="49">
        <f t="shared" si="16"/>
        <v>-1</v>
      </c>
      <c r="K142" s="49">
        <v>-50</v>
      </c>
      <c r="L142" s="61">
        <v>2</v>
      </c>
      <c r="M142" s="49">
        <f>VLOOKUP(D:D,[4]Sheet1!$E$1:$F$65536,2,0)</f>
        <v>1</v>
      </c>
      <c r="N142" s="56">
        <f t="shared" si="17"/>
        <v>0.5</v>
      </c>
      <c r="O142" s="49">
        <v>-30</v>
      </c>
      <c r="P142" s="63">
        <v>1</v>
      </c>
      <c r="Q142" s="63">
        <v>1</v>
      </c>
      <c r="R142" s="63">
        <v>1</v>
      </c>
      <c r="S142" s="66">
        <f t="shared" si="15"/>
        <v>3</v>
      </c>
      <c r="T142" s="59">
        <f>VLOOKUP(D:D,[5]Sheet1!$G$1:$H$65536,2,0)</f>
        <v>1</v>
      </c>
      <c r="U142" s="60">
        <f t="shared" si="18"/>
        <v>-2</v>
      </c>
      <c r="V142" s="49">
        <f>U142*3</f>
        <v>-6</v>
      </c>
    </row>
    <row r="143" spans="1:22">
      <c r="A143" s="49">
        <v>141</v>
      </c>
      <c r="B143" s="65" t="s">
        <v>143</v>
      </c>
      <c r="C143" s="61" t="s">
        <v>210</v>
      </c>
      <c r="D143" s="61">
        <v>8489</v>
      </c>
      <c r="E143" s="61">
        <v>102567</v>
      </c>
      <c r="F143" s="61" t="s">
        <v>209</v>
      </c>
      <c r="G143" s="62" t="s">
        <v>31</v>
      </c>
      <c r="H143" s="61">
        <v>2</v>
      </c>
      <c r="I143" s="49">
        <v>0</v>
      </c>
      <c r="J143" s="49">
        <f t="shared" si="16"/>
        <v>-2</v>
      </c>
      <c r="K143" s="49">
        <v>-50</v>
      </c>
      <c r="L143" s="61">
        <v>3</v>
      </c>
      <c r="M143" s="49">
        <f>VLOOKUP(D:D,[4]Sheet1!$E$1:$F$65536,2,0)</f>
        <v>1</v>
      </c>
      <c r="N143" s="56">
        <f t="shared" si="17"/>
        <v>0.333333333333333</v>
      </c>
      <c r="O143" s="49">
        <v>-30</v>
      </c>
      <c r="P143" s="61">
        <v>2</v>
      </c>
      <c r="Q143" s="61">
        <v>0</v>
      </c>
      <c r="R143" s="61">
        <v>1</v>
      </c>
      <c r="S143" s="65">
        <f t="shared" si="15"/>
        <v>3</v>
      </c>
      <c r="T143" s="59">
        <f>VLOOKUP(D:D,[5]Sheet1!$G$1:$H$65536,2,0)</f>
        <v>4</v>
      </c>
      <c r="U143" s="60">
        <f t="shared" si="18"/>
        <v>1</v>
      </c>
      <c r="V143" s="49"/>
    </row>
    <row r="144" spans="1:22">
      <c r="A144" s="51">
        <v>142</v>
      </c>
      <c r="B144" s="66" t="s">
        <v>143</v>
      </c>
      <c r="C144" s="63" t="s">
        <v>211</v>
      </c>
      <c r="D144" s="63">
        <v>11466</v>
      </c>
      <c r="E144" s="63">
        <v>102567</v>
      </c>
      <c r="F144" s="63" t="s">
        <v>209</v>
      </c>
      <c r="G144" s="64" t="s">
        <v>24</v>
      </c>
      <c r="H144" s="61">
        <v>1</v>
      </c>
      <c r="I144" s="49">
        <v>0</v>
      </c>
      <c r="J144" s="49">
        <f t="shared" si="16"/>
        <v>-1</v>
      </c>
      <c r="K144" s="49">
        <v>-50</v>
      </c>
      <c r="L144" s="61">
        <v>2</v>
      </c>
      <c r="M144" s="49">
        <v>0</v>
      </c>
      <c r="N144" s="56">
        <f t="shared" si="17"/>
        <v>0</v>
      </c>
      <c r="O144" s="49">
        <v>-30</v>
      </c>
      <c r="P144" s="63">
        <v>1</v>
      </c>
      <c r="Q144" s="63">
        <v>0</v>
      </c>
      <c r="R144" s="63">
        <v>1</v>
      </c>
      <c r="S144" s="66">
        <f t="shared" si="15"/>
        <v>2</v>
      </c>
      <c r="T144" s="59">
        <v>0</v>
      </c>
      <c r="U144" s="60">
        <f t="shared" si="18"/>
        <v>-2</v>
      </c>
      <c r="V144" s="49">
        <f>U144*3</f>
        <v>-6</v>
      </c>
    </row>
    <row r="145" spans="1:22">
      <c r="A145" s="49">
        <v>143</v>
      </c>
      <c r="B145" s="65" t="s">
        <v>143</v>
      </c>
      <c r="C145" s="65" t="s">
        <v>212</v>
      </c>
      <c r="D145" s="65">
        <v>4330</v>
      </c>
      <c r="E145" s="65">
        <v>514</v>
      </c>
      <c r="F145" s="65" t="s">
        <v>213</v>
      </c>
      <c r="G145" s="76" t="s">
        <v>24</v>
      </c>
      <c r="H145" s="65">
        <v>1</v>
      </c>
      <c r="I145" s="49">
        <v>0</v>
      </c>
      <c r="J145" s="49">
        <f t="shared" si="16"/>
        <v>-1</v>
      </c>
      <c r="K145" s="49">
        <v>-50</v>
      </c>
      <c r="L145" s="65">
        <v>5</v>
      </c>
      <c r="M145" s="49">
        <f>VLOOKUP(D:D,[4]Sheet1!$E$1:$F$65536,2,0)</f>
        <v>5</v>
      </c>
      <c r="N145" s="56">
        <f t="shared" si="17"/>
        <v>1</v>
      </c>
      <c r="O145" s="65"/>
      <c r="P145" s="65">
        <v>2</v>
      </c>
      <c r="Q145" s="65">
        <v>0</v>
      </c>
      <c r="R145" s="65">
        <v>1</v>
      </c>
      <c r="S145" s="65">
        <f t="shared" si="15"/>
        <v>3</v>
      </c>
      <c r="T145" s="59">
        <f>VLOOKUP(D:D,[5]Sheet1!$G$1:$H$65536,2,0)</f>
        <v>3</v>
      </c>
      <c r="U145" s="60">
        <f t="shared" si="18"/>
        <v>0</v>
      </c>
      <c r="V145" s="49"/>
    </row>
    <row r="146" spans="1:22">
      <c r="A146" s="49">
        <v>144</v>
      </c>
      <c r="B146" s="65" t="s">
        <v>143</v>
      </c>
      <c r="C146" s="65" t="s">
        <v>214</v>
      </c>
      <c r="D146" s="65">
        <v>5406</v>
      </c>
      <c r="E146" s="65">
        <v>514</v>
      </c>
      <c r="F146" s="65" t="s">
        <v>213</v>
      </c>
      <c r="G146" s="76" t="s">
        <v>215</v>
      </c>
      <c r="H146" s="65">
        <v>1</v>
      </c>
      <c r="I146" s="49">
        <v>0</v>
      </c>
      <c r="J146" s="49">
        <f t="shared" si="16"/>
        <v>-1</v>
      </c>
      <c r="K146" s="49">
        <v>-50</v>
      </c>
      <c r="L146" s="65">
        <v>4</v>
      </c>
      <c r="M146" s="49">
        <f>VLOOKUP(D:D,[4]Sheet1!$E$1:$F$65536,2,0)</f>
        <v>4</v>
      </c>
      <c r="N146" s="56">
        <f t="shared" si="17"/>
        <v>1</v>
      </c>
      <c r="O146" s="65"/>
      <c r="P146" s="65">
        <v>0</v>
      </c>
      <c r="Q146" s="65">
        <v>1</v>
      </c>
      <c r="R146" s="65">
        <v>1</v>
      </c>
      <c r="S146" s="65">
        <f t="shared" si="15"/>
        <v>2</v>
      </c>
      <c r="T146" s="59">
        <f>VLOOKUP(D:D,[5]Sheet1!$G$1:$H$65536,2,0)</f>
        <v>2</v>
      </c>
      <c r="U146" s="60">
        <f t="shared" si="18"/>
        <v>0</v>
      </c>
      <c r="V146" s="49"/>
    </row>
    <row r="147" spans="1:22">
      <c r="A147" s="51">
        <v>145</v>
      </c>
      <c r="B147" s="66" t="s">
        <v>143</v>
      </c>
      <c r="C147" s="66" t="s">
        <v>216</v>
      </c>
      <c r="D147" s="66">
        <v>6251</v>
      </c>
      <c r="E147" s="66">
        <v>514</v>
      </c>
      <c r="F147" s="66" t="s">
        <v>213</v>
      </c>
      <c r="G147" s="77" t="s">
        <v>24</v>
      </c>
      <c r="H147" s="65">
        <v>2</v>
      </c>
      <c r="I147" s="49">
        <v>0</v>
      </c>
      <c r="J147" s="49">
        <f t="shared" si="16"/>
        <v>-2</v>
      </c>
      <c r="K147" s="49">
        <v>-50</v>
      </c>
      <c r="L147" s="65">
        <v>4</v>
      </c>
      <c r="M147" s="49">
        <v>0</v>
      </c>
      <c r="N147" s="56">
        <f t="shared" si="17"/>
        <v>0</v>
      </c>
      <c r="O147" s="49">
        <v>-30</v>
      </c>
      <c r="P147" s="66">
        <v>2</v>
      </c>
      <c r="Q147" s="66">
        <v>0</v>
      </c>
      <c r="R147" s="66">
        <v>1</v>
      </c>
      <c r="S147" s="66">
        <f t="shared" si="15"/>
        <v>3</v>
      </c>
      <c r="T147" s="59">
        <f>VLOOKUP(D:D,[5]Sheet1!$G$1:$H$65536,2,0)</f>
        <v>3</v>
      </c>
      <c r="U147" s="60">
        <f t="shared" si="18"/>
        <v>0</v>
      </c>
      <c r="V147" s="49"/>
    </row>
    <row r="148" spans="1:22">
      <c r="A148" s="49">
        <v>146</v>
      </c>
      <c r="B148" s="65" t="s">
        <v>143</v>
      </c>
      <c r="C148" s="65" t="s">
        <v>217</v>
      </c>
      <c r="D148" s="65">
        <v>11503</v>
      </c>
      <c r="E148" s="65">
        <v>514</v>
      </c>
      <c r="F148" s="65" t="s">
        <v>213</v>
      </c>
      <c r="G148" s="76" t="s">
        <v>24</v>
      </c>
      <c r="H148" s="65">
        <v>1</v>
      </c>
      <c r="I148" s="49">
        <v>0</v>
      </c>
      <c r="J148" s="49">
        <f t="shared" si="16"/>
        <v>-1</v>
      </c>
      <c r="K148" s="49">
        <v>-50</v>
      </c>
      <c r="L148" s="65">
        <v>3</v>
      </c>
      <c r="M148" s="49">
        <f>VLOOKUP(D:D,[4]Sheet1!$E$1:$F$65536,2,0)</f>
        <v>5</v>
      </c>
      <c r="N148" s="56">
        <f t="shared" si="17"/>
        <v>1.66666666666667</v>
      </c>
      <c r="O148" s="65"/>
      <c r="P148" s="65">
        <v>1</v>
      </c>
      <c r="Q148" s="65">
        <v>0</v>
      </c>
      <c r="R148" s="65">
        <v>1</v>
      </c>
      <c r="S148" s="65">
        <f t="shared" si="15"/>
        <v>2</v>
      </c>
      <c r="T148" s="59">
        <f>VLOOKUP(D:D,[5]Sheet1!$G$1:$H$65536,2,0)</f>
        <v>2</v>
      </c>
      <c r="U148" s="60">
        <f t="shared" si="18"/>
        <v>0</v>
      </c>
      <c r="V148" s="49"/>
    </row>
    <row r="149" spans="1:22">
      <c r="A149" s="49">
        <v>147</v>
      </c>
      <c r="B149" s="61" t="s">
        <v>143</v>
      </c>
      <c r="C149" s="61" t="s">
        <v>218</v>
      </c>
      <c r="D149" s="61">
        <v>9112</v>
      </c>
      <c r="E149" s="61">
        <v>371</v>
      </c>
      <c r="F149" s="61" t="s">
        <v>219</v>
      </c>
      <c r="G149" s="62" t="s">
        <v>22</v>
      </c>
      <c r="H149" s="61">
        <v>1</v>
      </c>
      <c r="I149" s="49">
        <v>0</v>
      </c>
      <c r="J149" s="49">
        <f t="shared" si="16"/>
        <v>-1</v>
      </c>
      <c r="K149" s="49">
        <v>-50</v>
      </c>
      <c r="L149" s="61">
        <v>2</v>
      </c>
      <c r="M149" s="49">
        <v>0</v>
      </c>
      <c r="N149" s="56">
        <f t="shared" si="17"/>
        <v>0</v>
      </c>
      <c r="O149" s="49">
        <v>-30</v>
      </c>
      <c r="P149" s="61">
        <v>2</v>
      </c>
      <c r="Q149" s="61">
        <v>0</v>
      </c>
      <c r="R149" s="61">
        <v>1</v>
      </c>
      <c r="S149" s="65">
        <f t="shared" si="15"/>
        <v>3</v>
      </c>
      <c r="T149" s="59">
        <f>VLOOKUP(D:D,[5]Sheet1!$G$1:$H$65536,2,0)</f>
        <v>3</v>
      </c>
      <c r="U149" s="60">
        <f t="shared" si="18"/>
        <v>0</v>
      </c>
      <c r="V149" s="49"/>
    </row>
    <row r="150" spans="1:22">
      <c r="A150" s="51">
        <v>148</v>
      </c>
      <c r="B150" s="63" t="s">
        <v>143</v>
      </c>
      <c r="C150" s="63" t="s">
        <v>220</v>
      </c>
      <c r="D150" s="63">
        <v>11387</v>
      </c>
      <c r="E150" s="63">
        <v>371</v>
      </c>
      <c r="F150" s="63" t="s">
        <v>219</v>
      </c>
      <c r="G150" s="64" t="s">
        <v>24</v>
      </c>
      <c r="H150" s="61">
        <v>1</v>
      </c>
      <c r="I150" s="49">
        <v>0</v>
      </c>
      <c r="J150" s="49">
        <f t="shared" si="16"/>
        <v>-1</v>
      </c>
      <c r="K150" s="49">
        <v>-50</v>
      </c>
      <c r="L150" s="61">
        <v>2</v>
      </c>
      <c r="M150" s="49">
        <v>0</v>
      </c>
      <c r="N150" s="56">
        <f t="shared" si="17"/>
        <v>0</v>
      </c>
      <c r="O150" s="49">
        <v>-30</v>
      </c>
      <c r="P150" s="63">
        <v>1</v>
      </c>
      <c r="Q150" s="63">
        <v>1</v>
      </c>
      <c r="R150" s="63">
        <v>1</v>
      </c>
      <c r="S150" s="66">
        <f t="shared" si="15"/>
        <v>3</v>
      </c>
      <c r="T150" s="59">
        <v>0</v>
      </c>
      <c r="U150" s="60">
        <f t="shared" si="18"/>
        <v>-3</v>
      </c>
      <c r="V150" s="49">
        <f>U150*3</f>
        <v>-9</v>
      </c>
    </row>
    <row r="151" spans="1:22">
      <c r="A151" s="51">
        <v>149</v>
      </c>
      <c r="B151" s="63" t="s">
        <v>143</v>
      </c>
      <c r="C151" s="63" t="s">
        <v>221</v>
      </c>
      <c r="D151" s="63">
        <v>11388</v>
      </c>
      <c r="E151" s="63">
        <v>371</v>
      </c>
      <c r="F151" s="63" t="s">
        <v>219</v>
      </c>
      <c r="G151" s="64" t="s">
        <v>24</v>
      </c>
      <c r="H151" s="61">
        <v>1</v>
      </c>
      <c r="I151" s="49">
        <v>0</v>
      </c>
      <c r="J151" s="49">
        <f t="shared" si="16"/>
        <v>-1</v>
      </c>
      <c r="K151" s="49">
        <v>-50</v>
      </c>
      <c r="L151" s="61">
        <v>2</v>
      </c>
      <c r="M151" s="49">
        <f>VLOOKUP(D:D,[4]Sheet1!$E$1:$F$65536,2,0)</f>
        <v>1</v>
      </c>
      <c r="N151" s="56">
        <f t="shared" si="17"/>
        <v>0.5</v>
      </c>
      <c r="O151" s="49">
        <v>-30</v>
      </c>
      <c r="P151" s="63">
        <v>1</v>
      </c>
      <c r="Q151" s="63">
        <v>0</v>
      </c>
      <c r="R151" s="63">
        <v>1</v>
      </c>
      <c r="S151" s="66">
        <f t="shared" si="15"/>
        <v>2</v>
      </c>
      <c r="T151" s="59">
        <v>0</v>
      </c>
      <c r="U151" s="60">
        <f t="shared" si="18"/>
        <v>-2</v>
      </c>
      <c r="V151" s="49">
        <f>U151*3</f>
        <v>-6</v>
      </c>
    </row>
    <row r="152" spans="1:22">
      <c r="A152" s="51">
        <v>150</v>
      </c>
      <c r="B152" s="51" t="s">
        <v>222</v>
      </c>
      <c r="C152" s="51" t="s">
        <v>223</v>
      </c>
      <c r="D152" s="51">
        <v>4022</v>
      </c>
      <c r="E152" s="51">
        <v>517</v>
      </c>
      <c r="F152" s="51" t="s">
        <v>224</v>
      </c>
      <c r="G152" s="52" t="s">
        <v>24</v>
      </c>
      <c r="H152" s="49">
        <v>4</v>
      </c>
      <c r="I152" s="49">
        <v>5</v>
      </c>
      <c r="J152" s="49">
        <f t="shared" si="16"/>
        <v>1</v>
      </c>
      <c r="K152" s="49"/>
      <c r="L152" s="49">
        <v>3</v>
      </c>
      <c r="M152" s="49">
        <f>VLOOKUP(D:D,[4]Sheet1!$E$1:$F$65536,2,0)</f>
        <v>3</v>
      </c>
      <c r="N152" s="56">
        <f t="shared" si="17"/>
        <v>1</v>
      </c>
      <c r="O152" s="49"/>
      <c r="P152" s="51">
        <v>2</v>
      </c>
      <c r="Q152" s="51"/>
      <c r="R152" s="51">
        <v>1</v>
      </c>
      <c r="S152" s="51">
        <f t="shared" si="15"/>
        <v>3</v>
      </c>
      <c r="T152" s="59">
        <f>VLOOKUP(D:D,[5]Sheet1!$G$1:$H$65536,2,0)</f>
        <v>3</v>
      </c>
      <c r="U152" s="60">
        <f t="shared" si="18"/>
        <v>0</v>
      </c>
      <c r="V152" s="49"/>
    </row>
    <row r="153" spans="1:22">
      <c r="A153" s="49">
        <v>151</v>
      </c>
      <c r="B153" s="49" t="s">
        <v>222</v>
      </c>
      <c r="C153" s="49" t="s">
        <v>225</v>
      </c>
      <c r="D153" s="49">
        <v>4024</v>
      </c>
      <c r="E153" s="49">
        <v>517</v>
      </c>
      <c r="F153" s="49" t="s">
        <v>224</v>
      </c>
      <c r="G153" s="50" t="s">
        <v>22</v>
      </c>
      <c r="H153" s="49">
        <v>4</v>
      </c>
      <c r="I153" s="49">
        <v>2</v>
      </c>
      <c r="J153" s="49">
        <f t="shared" si="16"/>
        <v>-2</v>
      </c>
      <c r="K153" s="49"/>
      <c r="L153" s="49">
        <v>3</v>
      </c>
      <c r="M153" s="49">
        <f>VLOOKUP(D:D,[4]Sheet1!$E$1:$F$65536,2,0)</f>
        <v>10</v>
      </c>
      <c r="N153" s="56">
        <f t="shared" si="17"/>
        <v>3.33333333333333</v>
      </c>
      <c r="O153" s="49"/>
      <c r="P153" s="49">
        <v>1</v>
      </c>
      <c r="Q153" s="49">
        <v>1</v>
      </c>
      <c r="R153" s="49">
        <v>2</v>
      </c>
      <c r="S153" s="49">
        <f t="shared" si="15"/>
        <v>4</v>
      </c>
      <c r="T153" s="59">
        <f>VLOOKUP(D:D,[5]Sheet1!$G$1:$H$65536,2,0)</f>
        <v>3</v>
      </c>
      <c r="U153" s="60">
        <f t="shared" si="18"/>
        <v>-1</v>
      </c>
      <c r="V153" s="49">
        <f>U153*3</f>
        <v>-3</v>
      </c>
    </row>
    <row r="154" spans="1:22">
      <c r="A154" s="49">
        <v>152</v>
      </c>
      <c r="B154" s="49" t="s">
        <v>222</v>
      </c>
      <c r="C154" s="49" t="s">
        <v>226</v>
      </c>
      <c r="D154" s="49">
        <v>10893</v>
      </c>
      <c r="E154" s="49">
        <v>517</v>
      </c>
      <c r="F154" s="49" t="s">
        <v>224</v>
      </c>
      <c r="G154" s="50" t="s">
        <v>24</v>
      </c>
      <c r="H154" s="49">
        <v>3</v>
      </c>
      <c r="I154" s="49">
        <v>0</v>
      </c>
      <c r="J154" s="49">
        <f t="shared" si="16"/>
        <v>-3</v>
      </c>
      <c r="K154" s="49">
        <v>-50</v>
      </c>
      <c r="L154" s="49">
        <v>4</v>
      </c>
      <c r="M154" s="49">
        <f>VLOOKUP(D:D,[4]Sheet1!$E$1:$F$65536,2,0)</f>
        <v>1</v>
      </c>
      <c r="N154" s="56">
        <f t="shared" si="17"/>
        <v>0.25</v>
      </c>
      <c r="O154" s="49">
        <v>-30</v>
      </c>
      <c r="P154" s="49">
        <v>2</v>
      </c>
      <c r="Q154" s="49"/>
      <c r="R154" s="49">
        <v>1</v>
      </c>
      <c r="S154" s="49">
        <f t="shared" si="15"/>
        <v>3</v>
      </c>
      <c r="T154" s="59">
        <f>VLOOKUP(D:D,[5]Sheet1!$G$1:$H$65536,2,0)</f>
        <v>4</v>
      </c>
      <c r="U154" s="60">
        <f t="shared" si="18"/>
        <v>1</v>
      </c>
      <c r="V154" s="49"/>
    </row>
    <row r="155" spans="1:22">
      <c r="A155" s="49">
        <v>153</v>
      </c>
      <c r="B155" s="49" t="s">
        <v>222</v>
      </c>
      <c r="C155" s="49" t="s">
        <v>227</v>
      </c>
      <c r="D155" s="49">
        <v>11319</v>
      </c>
      <c r="E155" s="49">
        <v>517</v>
      </c>
      <c r="F155" s="49" t="s">
        <v>224</v>
      </c>
      <c r="G155" s="50" t="s">
        <v>24</v>
      </c>
      <c r="H155" s="49">
        <v>3</v>
      </c>
      <c r="I155" s="49">
        <v>0</v>
      </c>
      <c r="J155" s="49">
        <f t="shared" si="16"/>
        <v>-3</v>
      </c>
      <c r="K155" s="49">
        <v>-50</v>
      </c>
      <c r="L155" s="49">
        <v>4</v>
      </c>
      <c r="M155" s="49">
        <f>VLOOKUP(D:D,[4]Sheet1!$E$1:$F$65536,2,0)</f>
        <v>4</v>
      </c>
      <c r="N155" s="56">
        <f t="shared" si="17"/>
        <v>1</v>
      </c>
      <c r="O155" s="49"/>
      <c r="P155" s="49">
        <v>2</v>
      </c>
      <c r="Q155" s="49"/>
      <c r="R155" s="49">
        <v>1</v>
      </c>
      <c r="S155" s="49">
        <f t="shared" si="15"/>
        <v>3</v>
      </c>
      <c r="T155" s="59">
        <f>VLOOKUP(D:D,[5]Sheet1!$G$1:$H$65536,2,0)</f>
        <v>3</v>
      </c>
      <c r="U155" s="60">
        <f t="shared" si="18"/>
        <v>0</v>
      </c>
      <c r="V155" s="49"/>
    </row>
    <row r="156" spans="1:22">
      <c r="A156" s="49">
        <v>154</v>
      </c>
      <c r="B156" s="49" t="s">
        <v>222</v>
      </c>
      <c r="C156" s="49" t="s">
        <v>228</v>
      </c>
      <c r="D156" s="49">
        <v>11841</v>
      </c>
      <c r="E156" s="49">
        <v>517</v>
      </c>
      <c r="F156" s="49" t="s">
        <v>224</v>
      </c>
      <c r="G156" s="50" t="s">
        <v>24</v>
      </c>
      <c r="H156" s="49">
        <v>3</v>
      </c>
      <c r="I156" s="49">
        <v>0</v>
      </c>
      <c r="J156" s="49">
        <f t="shared" si="16"/>
        <v>-3</v>
      </c>
      <c r="K156" s="49">
        <v>-50</v>
      </c>
      <c r="L156" s="49">
        <v>4</v>
      </c>
      <c r="M156" s="49">
        <f>VLOOKUP(D:D,[4]Sheet1!$E$1:$F$65536,2,0)</f>
        <v>1</v>
      </c>
      <c r="N156" s="56">
        <f t="shared" si="17"/>
        <v>0.25</v>
      </c>
      <c r="O156" s="49">
        <v>-30</v>
      </c>
      <c r="P156" s="49">
        <v>1</v>
      </c>
      <c r="Q156" s="49">
        <v>1</v>
      </c>
      <c r="R156" s="49">
        <v>2</v>
      </c>
      <c r="S156" s="49">
        <f t="shared" si="15"/>
        <v>4</v>
      </c>
      <c r="T156" s="59">
        <f>VLOOKUP(D:D,[5]Sheet1!$G$1:$H$65536,2,0)</f>
        <v>3</v>
      </c>
      <c r="U156" s="60">
        <f t="shared" si="18"/>
        <v>-1</v>
      </c>
      <c r="V156" s="49">
        <f>U156*3</f>
        <v>-3</v>
      </c>
    </row>
    <row r="157" spans="1:22">
      <c r="A157" s="51">
        <v>155</v>
      </c>
      <c r="B157" s="51" t="s">
        <v>222</v>
      </c>
      <c r="C157" s="51" t="s">
        <v>229</v>
      </c>
      <c r="D157" s="51">
        <v>11775</v>
      </c>
      <c r="E157" s="51">
        <v>517</v>
      </c>
      <c r="F157" s="51" t="s">
        <v>224</v>
      </c>
      <c r="G157" s="52" t="s">
        <v>24</v>
      </c>
      <c r="H157" s="49">
        <v>2</v>
      </c>
      <c r="I157" s="49">
        <v>4</v>
      </c>
      <c r="J157" s="49">
        <f t="shared" si="16"/>
        <v>2</v>
      </c>
      <c r="K157" s="49"/>
      <c r="L157" s="49">
        <v>2</v>
      </c>
      <c r="M157" s="49">
        <f>VLOOKUP(D:D,[4]Sheet1!$E$1:$F$65536,2,0)</f>
        <v>7</v>
      </c>
      <c r="N157" s="56">
        <f t="shared" si="17"/>
        <v>3.5</v>
      </c>
      <c r="O157" s="49"/>
      <c r="P157" s="51">
        <v>2</v>
      </c>
      <c r="Q157" s="51"/>
      <c r="R157" s="51">
        <v>1</v>
      </c>
      <c r="S157" s="51">
        <f t="shared" si="15"/>
        <v>3</v>
      </c>
      <c r="T157" s="59">
        <v>0</v>
      </c>
      <c r="U157" s="60">
        <f t="shared" si="18"/>
        <v>-3</v>
      </c>
      <c r="V157" s="49">
        <f>U157*3</f>
        <v>-9</v>
      </c>
    </row>
    <row r="158" spans="1:22">
      <c r="A158" s="49">
        <v>156</v>
      </c>
      <c r="B158" s="49" t="s">
        <v>222</v>
      </c>
      <c r="C158" s="49" t="s">
        <v>230</v>
      </c>
      <c r="D158" s="49">
        <v>4188</v>
      </c>
      <c r="E158" s="49">
        <v>391</v>
      </c>
      <c r="F158" s="49" t="s">
        <v>231</v>
      </c>
      <c r="G158" s="50" t="s">
        <v>22</v>
      </c>
      <c r="H158" s="49">
        <v>4</v>
      </c>
      <c r="I158" s="49">
        <v>2</v>
      </c>
      <c r="J158" s="49">
        <f t="shared" si="16"/>
        <v>-2</v>
      </c>
      <c r="K158" s="49"/>
      <c r="L158" s="49">
        <v>3</v>
      </c>
      <c r="M158" s="49">
        <v>0</v>
      </c>
      <c r="N158" s="56">
        <f t="shared" si="17"/>
        <v>0</v>
      </c>
      <c r="O158" s="49">
        <v>-30</v>
      </c>
      <c r="P158" s="49">
        <v>1</v>
      </c>
      <c r="Q158" s="49">
        <v>1</v>
      </c>
      <c r="R158" s="49"/>
      <c r="S158" s="49">
        <f t="shared" si="15"/>
        <v>2</v>
      </c>
      <c r="T158" s="59">
        <f>VLOOKUP(D:D,[5]Sheet1!$G$1:$H$65536,2,0)</f>
        <v>2</v>
      </c>
      <c r="U158" s="60">
        <f t="shared" si="18"/>
        <v>0</v>
      </c>
      <c r="V158" s="49"/>
    </row>
    <row r="159" spans="1:22">
      <c r="A159" s="49">
        <v>157</v>
      </c>
      <c r="B159" s="49" t="s">
        <v>222</v>
      </c>
      <c r="C159" s="49" t="s">
        <v>232</v>
      </c>
      <c r="D159" s="49">
        <v>4246</v>
      </c>
      <c r="E159" s="49">
        <v>391</v>
      </c>
      <c r="F159" s="49" t="s">
        <v>231</v>
      </c>
      <c r="G159" s="50" t="s">
        <v>233</v>
      </c>
      <c r="H159" s="49">
        <v>4</v>
      </c>
      <c r="I159" s="49">
        <v>1</v>
      </c>
      <c r="J159" s="49">
        <f t="shared" si="16"/>
        <v>-3</v>
      </c>
      <c r="K159" s="49"/>
      <c r="L159" s="49">
        <v>2</v>
      </c>
      <c r="M159" s="49">
        <f>VLOOKUP(D:D,[4]Sheet1!$E$1:$F$65536,2,0)</f>
        <v>1</v>
      </c>
      <c r="N159" s="56">
        <f t="shared" si="17"/>
        <v>0.5</v>
      </c>
      <c r="O159" s="49">
        <v>-30</v>
      </c>
      <c r="P159" s="49">
        <v>1</v>
      </c>
      <c r="Q159" s="49"/>
      <c r="R159" s="49">
        <v>1</v>
      </c>
      <c r="S159" s="49">
        <f t="shared" si="15"/>
        <v>2</v>
      </c>
      <c r="T159" s="59">
        <f>VLOOKUP(D:D,[5]Sheet1!$G$1:$H$65536,2,0)</f>
        <v>2</v>
      </c>
      <c r="U159" s="60">
        <f t="shared" si="18"/>
        <v>0</v>
      </c>
      <c r="V159" s="49"/>
    </row>
    <row r="160" spans="1:22">
      <c r="A160" s="51">
        <v>158</v>
      </c>
      <c r="B160" s="51" t="s">
        <v>222</v>
      </c>
      <c r="C160" s="51" t="s">
        <v>234</v>
      </c>
      <c r="D160" s="51">
        <v>11330</v>
      </c>
      <c r="E160" s="51">
        <v>391</v>
      </c>
      <c r="F160" s="51" t="s">
        <v>231</v>
      </c>
      <c r="G160" s="52" t="s">
        <v>233</v>
      </c>
      <c r="H160" s="49">
        <v>2</v>
      </c>
      <c r="I160" s="49">
        <v>1</v>
      </c>
      <c r="J160" s="49">
        <f t="shared" si="16"/>
        <v>-1</v>
      </c>
      <c r="K160" s="49"/>
      <c r="L160" s="49">
        <v>2</v>
      </c>
      <c r="M160" s="49">
        <v>0</v>
      </c>
      <c r="N160" s="56">
        <f t="shared" si="17"/>
        <v>0</v>
      </c>
      <c r="O160" s="49">
        <v>-30</v>
      </c>
      <c r="P160" s="51">
        <v>1</v>
      </c>
      <c r="Q160" s="51"/>
      <c r="R160" s="51">
        <v>1</v>
      </c>
      <c r="S160" s="51">
        <f t="shared" si="15"/>
        <v>2</v>
      </c>
      <c r="T160" s="59">
        <v>0</v>
      </c>
      <c r="U160" s="60">
        <f t="shared" si="18"/>
        <v>-2</v>
      </c>
      <c r="V160" s="49">
        <f>U160*3</f>
        <v>-6</v>
      </c>
    </row>
    <row r="161" spans="1:22">
      <c r="A161" s="49">
        <v>159</v>
      </c>
      <c r="B161" s="49" t="s">
        <v>222</v>
      </c>
      <c r="C161" s="49" t="s">
        <v>235</v>
      </c>
      <c r="D161" s="49">
        <v>11781</v>
      </c>
      <c r="E161" s="49">
        <v>391</v>
      </c>
      <c r="F161" s="49" t="s">
        <v>231</v>
      </c>
      <c r="G161" s="50" t="s">
        <v>79</v>
      </c>
      <c r="H161" s="49">
        <v>1</v>
      </c>
      <c r="I161" s="49">
        <v>1</v>
      </c>
      <c r="J161" s="49">
        <f t="shared" si="16"/>
        <v>0</v>
      </c>
      <c r="K161" s="49"/>
      <c r="L161" s="49">
        <v>1</v>
      </c>
      <c r="M161" s="49">
        <f>VLOOKUP(D:D,[4]Sheet1!$E$1:$F$65536,2,0)</f>
        <v>1</v>
      </c>
      <c r="N161" s="56">
        <f t="shared" si="17"/>
        <v>1</v>
      </c>
      <c r="O161" s="49"/>
      <c r="P161" s="49">
        <v>1</v>
      </c>
      <c r="Q161" s="49"/>
      <c r="R161" s="49">
        <v>1</v>
      </c>
      <c r="S161" s="49">
        <f t="shared" si="15"/>
        <v>2</v>
      </c>
      <c r="T161" s="59">
        <f>VLOOKUP(D:D,[5]Sheet1!$G$1:$H$65536,2,0)</f>
        <v>1</v>
      </c>
      <c r="U161" s="60">
        <f t="shared" si="18"/>
        <v>-1</v>
      </c>
      <c r="V161" s="49">
        <f>U161*3</f>
        <v>-3</v>
      </c>
    </row>
    <row r="162" spans="1:22">
      <c r="A162" s="49">
        <v>160</v>
      </c>
      <c r="B162" s="49" t="s">
        <v>222</v>
      </c>
      <c r="C162" s="49" t="s">
        <v>236</v>
      </c>
      <c r="D162" s="49">
        <v>9331</v>
      </c>
      <c r="E162" s="49">
        <v>578</v>
      </c>
      <c r="F162" s="49" t="s">
        <v>237</v>
      </c>
      <c r="G162" s="50" t="s">
        <v>22</v>
      </c>
      <c r="H162" s="49">
        <v>3</v>
      </c>
      <c r="I162" s="49">
        <v>5</v>
      </c>
      <c r="J162" s="49">
        <f t="shared" si="16"/>
        <v>2</v>
      </c>
      <c r="K162" s="49"/>
      <c r="L162" s="49">
        <v>4</v>
      </c>
      <c r="M162" s="49">
        <f>VLOOKUP(D:D,[4]Sheet1!$E$1:$F$65536,2,0)</f>
        <v>4</v>
      </c>
      <c r="N162" s="56">
        <f t="shared" si="17"/>
        <v>1</v>
      </c>
      <c r="O162" s="49"/>
      <c r="P162" s="49">
        <v>3</v>
      </c>
      <c r="Q162" s="49">
        <v>1</v>
      </c>
      <c r="R162" s="49">
        <v>2</v>
      </c>
      <c r="S162" s="49">
        <f t="shared" si="15"/>
        <v>6</v>
      </c>
      <c r="T162" s="59">
        <f>VLOOKUP(D:D,[5]Sheet1!$G$1:$H$65536,2,0)</f>
        <v>2</v>
      </c>
      <c r="U162" s="60">
        <f t="shared" si="18"/>
        <v>-4</v>
      </c>
      <c r="V162" s="49">
        <f>U162*3</f>
        <v>-12</v>
      </c>
    </row>
    <row r="163" spans="1:22">
      <c r="A163" s="49">
        <v>161</v>
      </c>
      <c r="B163" s="49" t="s">
        <v>222</v>
      </c>
      <c r="C163" s="49" t="s">
        <v>238</v>
      </c>
      <c r="D163" s="49">
        <v>9140</v>
      </c>
      <c r="E163" s="49">
        <v>578</v>
      </c>
      <c r="F163" s="49" t="s">
        <v>237</v>
      </c>
      <c r="G163" s="50" t="s">
        <v>31</v>
      </c>
      <c r="H163" s="49">
        <v>2</v>
      </c>
      <c r="I163" s="49">
        <v>2</v>
      </c>
      <c r="J163" s="49">
        <f t="shared" si="16"/>
        <v>0</v>
      </c>
      <c r="K163" s="49"/>
      <c r="L163" s="49">
        <v>5</v>
      </c>
      <c r="M163" s="49">
        <f>VLOOKUP(D:D,[4]Sheet1!$E$1:$F$65536,2,0)</f>
        <v>6</v>
      </c>
      <c r="N163" s="56">
        <f t="shared" si="17"/>
        <v>1.2</v>
      </c>
      <c r="O163" s="49"/>
      <c r="P163" s="49">
        <v>3</v>
      </c>
      <c r="Q163" s="49">
        <v>1</v>
      </c>
      <c r="R163" s="49">
        <v>2</v>
      </c>
      <c r="S163" s="49">
        <f t="shared" si="15"/>
        <v>6</v>
      </c>
      <c r="T163" s="59">
        <f>VLOOKUP(D:D,[5]Sheet1!$G$1:$H$65536,2,0)</f>
        <v>7</v>
      </c>
      <c r="U163" s="60">
        <f t="shared" si="18"/>
        <v>1</v>
      </c>
      <c r="V163" s="49"/>
    </row>
    <row r="164" spans="1:22">
      <c r="A164" s="51">
        <v>162</v>
      </c>
      <c r="B164" s="51" t="s">
        <v>222</v>
      </c>
      <c r="C164" s="51" t="s">
        <v>239</v>
      </c>
      <c r="D164" s="51">
        <v>11536</v>
      </c>
      <c r="E164" s="51">
        <v>578</v>
      </c>
      <c r="F164" s="51" t="s">
        <v>237</v>
      </c>
      <c r="G164" s="52" t="s">
        <v>127</v>
      </c>
      <c r="H164" s="49">
        <v>1</v>
      </c>
      <c r="I164" s="49">
        <v>0</v>
      </c>
      <c r="J164" s="49">
        <f t="shared" si="16"/>
        <v>-1</v>
      </c>
      <c r="K164" s="67">
        <v>-25</v>
      </c>
      <c r="L164" s="49">
        <v>2</v>
      </c>
      <c r="M164" s="49">
        <v>0</v>
      </c>
      <c r="N164" s="56">
        <f t="shared" si="17"/>
        <v>0</v>
      </c>
      <c r="O164" s="49">
        <v>-30</v>
      </c>
      <c r="P164" s="51">
        <v>1</v>
      </c>
      <c r="Q164" s="51"/>
      <c r="R164" s="51">
        <v>1</v>
      </c>
      <c r="S164" s="51">
        <f t="shared" si="15"/>
        <v>2</v>
      </c>
      <c r="T164" s="59">
        <v>0</v>
      </c>
      <c r="U164" s="60">
        <f t="shared" si="18"/>
        <v>-2</v>
      </c>
      <c r="V164" s="49">
        <f>U164*3</f>
        <v>-6</v>
      </c>
    </row>
    <row r="165" spans="1:22">
      <c r="A165" s="51">
        <v>163</v>
      </c>
      <c r="B165" s="51" t="s">
        <v>222</v>
      </c>
      <c r="C165" s="51" t="s">
        <v>240</v>
      </c>
      <c r="D165" s="51">
        <v>11779</v>
      </c>
      <c r="E165" s="51">
        <v>578</v>
      </c>
      <c r="F165" s="51" t="s">
        <v>237</v>
      </c>
      <c r="G165" s="52" t="s">
        <v>241</v>
      </c>
      <c r="H165" s="49">
        <v>1</v>
      </c>
      <c r="I165" s="49">
        <v>1</v>
      </c>
      <c r="J165" s="49">
        <f t="shared" si="16"/>
        <v>0</v>
      </c>
      <c r="K165" s="49"/>
      <c r="L165" s="49">
        <v>1</v>
      </c>
      <c r="M165" s="49">
        <f>VLOOKUP(D:D,[4]Sheet1!$E$1:$F$65536,2,0)</f>
        <v>1</v>
      </c>
      <c r="N165" s="56">
        <f t="shared" si="17"/>
        <v>1</v>
      </c>
      <c r="O165" s="49"/>
      <c r="P165" s="51">
        <v>1</v>
      </c>
      <c r="Q165" s="51"/>
      <c r="R165" s="51">
        <v>1</v>
      </c>
      <c r="S165" s="51">
        <f t="shared" si="15"/>
        <v>2</v>
      </c>
      <c r="T165" s="59">
        <f>VLOOKUP(D:D,[5]Sheet1!$G$1:$H$65536,2,0)</f>
        <v>2</v>
      </c>
      <c r="U165" s="60">
        <f t="shared" si="18"/>
        <v>0</v>
      </c>
      <c r="V165" s="49"/>
    </row>
    <row r="166" spans="1:22">
      <c r="A166" s="51">
        <v>164</v>
      </c>
      <c r="B166" s="51" t="s">
        <v>222</v>
      </c>
      <c r="C166" s="51" t="s">
        <v>242</v>
      </c>
      <c r="D166" s="51">
        <v>9822</v>
      </c>
      <c r="E166" s="51">
        <v>102478</v>
      </c>
      <c r="F166" s="51" t="s">
        <v>243</v>
      </c>
      <c r="G166" s="52" t="s">
        <v>24</v>
      </c>
      <c r="H166" s="49">
        <v>1</v>
      </c>
      <c r="I166" s="49">
        <v>0</v>
      </c>
      <c r="J166" s="49">
        <f t="shared" si="16"/>
        <v>-1</v>
      </c>
      <c r="K166" s="49">
        <v>-50</v>
      </c>
      <c r="L166" s="49">
        <v>4</v>
      </c>
      <c r="M166" s="49">
        <f>VLOOKUP(D:D,[4]Sheet1!$E$1:$F$65536,2,0)</f>
        <v>4</v>
      </c>
      <c r="N166" s="56">
        <f t="shared" si="17"/>
        <v>1</v>
      </c>
      <c r="O166" s="49"/>
      <c r="P166" s="51">
        <v>1</v>
      </c>
      <c r="Q166" s="51">
        <v>0</v>
      </c>
      <c r="R166" s="51">
        <v>0</v>
      </c>
      <c r="S166" s="51">
        <f t="shared" si="15"/>
        <v>1</v>
      </c>
      <c r="T166" s="59">
        <v>0</v>
      </c>
      <c r="U166" s="60">
        <f t="shared" si="18"/>
        <v>-1</v>
      </c>
      <c r="V166" s="49">
        <f>U166*3</f>
        <v>-3</v>
      </c>
    </row>
    <row r="167" spans="1:22">
      <c r="A167" s="49">
        <v>165</v>
      </c>
      <c r="B167" s="53" t="s">
        <v>222</v>
      </c>
      <c r="C167" s="53" t="s">
        <v>244</v>
      </c>
      <c r="D167" s="49">
        <v>11478</v>
      </c>
      <c r="E167" s="49">
        <v>102478</v>
      </c>
      <c r="F167" s="53" t="s">
        <v>243</v>
      </c>
      <c r="G167" s="54" t="s">
        <v>24</v>
      </c>
      <c r="H167" s="49">
        <v>1</v>
      </c>
      <c r="I167" s="49">
        <v>0</v>
      </c>
      <c r="J167" s="49">
        <f t="shared" si="16"/>
        <v>-1</v>
      </c>
      <c r="K167" s="49">
        <v>-50</v>
      </c>
      <c r="L167" s="49">
        <v>3</v>
      </c>
      <c r="M167" s="49">
        <f>VLOOKUP(D:D,[4]Sheet1!$E$1:$F$65536,2,0)</f>
        <v>4</v>
      </c>
      <c r="N167" s="56">
        <f t="shared" si="17"/>
        <v>1.33333333333333</v>
      </c>
      <c r="O167" s="49"/>
      <c r="P167" s="49">
        <v>1</v>
      </c>
      <c r="Q167" s="49"/>
      <c r="R167" s="49">
        <v>1</v>
      </c>
      <c r="S167" s="49">
        <f t="shared" si="15"/>
        <v>2</v>
      </c>
      <c r="T167" s="59">
        <f>VLOOKUP(D:D,[5]Sheet1!$G$1:$H$65536,2,0)</f>
        <v>2</v>
      </c>
      <c r="U167" s="60">
        <f t="shared" si="18"/>
        <v>0</v>
      </c>
      <c r="V167" s="49"/>
    </row>
    <row r="168" spans="1:22">
      <c r="A168" s="51">
        <v>166</v>
      </c>
      <c r="B168" s="51" t="s">
        <v>222</v>
      </c>
      <c r="C168" s="51" t="s">
        <v>245</v>
      </c>
      <c r="D168" s="51">
        <v>998087</v>
      </c>
      <c r="E168" s="51">
        <v>102478</v>
      </c>
      <c r="F168" s="51" t="s">
        <v>243</v>
      </c>
      <c r="G168" s="52" t="s">
        <v>22</v>
      </c>
      <c r="H168" s="49">
        <v>0</v>
      </c>
      <c r="I168" s="49">
        <v>0</v>
      </c>
      <c r="J168" s="49">
        <f t="shared" si="16"/>
        <v>0</v>
      </c>
      <c r="K168" s="49">
        <v>-50</v>
      </c>
      <c r="L168" s="49">
        <v>0</v>
      </c>
      <c r="M168" s="49">
        <v>0</v>
      </c>
      <c r="N168" s="56" t="e">
        <f t="shared" si="17"/>
        <v>#DIV/0!</v>
      </c>
      <c r="O168" s="49"/>
      <c r="P168" s="51">
        <v>2</v>
      </c>
      <c r="Q168" s="51">
        <v>1</v>
      </c>
      <c r="R168" s="51">
        <v>1</v>
      </c>
      <c r="S168" s="51">
        <f t="shared" si="15"/>
        <v>4</v>
      </c>
      <c r="T168" s="59">
        <v>0</v>
      </c>
      <c r="U168" s="60">
        <f t="shared" si="18"/>
        <v>-4</v>
      </c>
      <c r="V168" s="49">
        <f>U168*3</f>
        <v>-12</v>
      </c>
    </row>
    <row r="169" spans="1:22">
      <c r="A169" s="51">
        <v>167</v>
      </c>
      <c r="B169" s="51" t="s">
        <v>222</v>
      </c>
      <c r="C169" s="51" t="s">
        <v>246</v>
      </c>
      <c r="D169" s="51">
        <v>11446</v>
      </c>
      <c r="E169" s="51">
        <v>102479</v>
      </c>
      <c r="F169" s="51" t="s">
        <v>247</v>
      </c>
      <c r="G169" s="52" t="s">
        <v>24</v>
      </c>
      <c r="H169" s="49">
        <v>2</v>
      </c>
      <c r="I169" s="49">
        <v>0</v>
      </c>
      <c r="J169" s="49">
        <f t="shared" si="16"/>
        <v>-2</v>
      </c>
      <c r="K169" s="49">
        <v>-50</v>
      </c>
      <c r="L169" s="49">
        <v>3</v>
      </c>
      <c r="M169" s="49">
        <f>VLOOKUP(D:D,[4]Sheet1!$E$1:$F$65536,2,0)</f>
        <v>3</v>
      </c>
      <c r="N169" s="56">
        <f t="shared" si="17"/>
        <v>1</v>
      </c>
      <c r="O169" s="49"/>
      <c r="P169" s="51">
        <v>2</v>
      </c>
      <c r="Q169" s="51"/>
      <c r="R169" s="51">
        <v>1</v>
      </c>
      <c r="S169" s="51">
        <f t="shared" si="15"/>
        <v>3</v>
      </c>
      <c r="T169" s="59">
        <f>VLOOKUP(D:D,[5]Sheet1!$G$1:$H$65536,2,0)</f>
        <v>1</v>
      </c>
      <c r="U169" s="60">
        <f t="shared" si="18"/>
        <v>-2</v>
      </c>
      <c r="V169" s="49">
        <f>U169*3</f>
        <v>-6</v>
      </c>
    </row>
    <row r="170" spans="1:22">
      <c r="A170" s="51">
        <v>168</v>
      </c>
      <c r="B170" s="51" t="s">
        <v>222</v>
      </c>
      <c r="C170" s="51" t="s">
        <v>248</v>
      </c>
      <c r="D170" s="51">
        <v>9209</v>
      </c>
      <c r="E170" s="51">
        <v>102479</v>
      </c>
      <c r="F170" s="51" t="s">
        <v>247</v>
      </c>
      <c r="G170" s="52" t="s">
        <v>24</v>
      </c>
      <c r="H170" s="49">
        <v>2</v>
      </c>
      <c r="I170" s="49">
        <v>0</v>
      </c>
      <c r="J170" s="49">
        <f t="shared" si="16"/>
        <v>-2</v>
      </c>
      <c r="K170" s="49">
        <v>-50</v>
      </c>
      <c r="L170" s="49">
        <v>3</v>
      </c>
      <c r="M170" s="49">
        <f>VLOOKUP(D:D,[4]Sheet1!$E$1:$F$65536,2,0)</f>
        <v>3</v>
      </c>
      <c r="N170" s="56">
        <f t="shared" si="17"/>
        <v>1</v>
      </c>
      <c r="O170" s="49"/>
      <c r="P170" s="51">
        <v>2</v>
      </c>
      <c r="Q170" s="51"/>
      <c r="R170" s="51">
        <v>1</v>
      </c>
      <c r="S170" s="51">
        <f t="shared" si="15"/>
        <v>3</v>
      </c>
      <c r="T170" s="59">
        <v>0</v>
      </c>
      <c r="U170" s="60">
        <f t="shared" si="18"/>
        <v>-3</v>
      </c>
      <c r="V170" s="49">
        <f>U170*3</f>
        <v>-9</v>
      </c>
    </row>
    <row r="171" spans="1:22">
      <c r="A171" s="49">
        <v>169</v>
      </c>
      <c r="B171" s="53" t="s">
        <v>222</v>
      </c>
      <c r="C171" s="53" t="s">
        <v>245</v>
      </c>
      <c r="D171" s="49">
        <v>4311</v>
      </c>
      <c r="E171" s="49">
        <v>102479</v>
      </c>
      <c r="F171" s="53" t="s">
        <v>247</v>
      </c>
      <c r="G171" s="54" t="s">
        <v>22</v>
      </c>
      <c r="H171" s="49">
        <v>0</v>
      </c>
      <c r="I171" s="49">
        <v>0</v>
      </c>
      <c r="J171" s="49">
        <f t="shared" si="16"/>
        <v>0</v>
      </c>
      <c r="K171" s="49">
        <v>-50</v>
      </c>
      <c r="L171" s="49">
        <v>2</v>
      </c>
      <c r="M171" s="49">
        <f>VLOOKUP(D:D,[4]Sheet1!$E$1:$F$65536,2,0)</f>
        <v>2</v>
      </c>
      <c r="N171" s="56">
        <f t="shared" si="17"/>
        <v>1</v>
      </c>
      <c r="O171" s="49"/>
      <c r="P171" s="49"/>
      <c r="Q171" s="49">
        <v>1</v>
      </c>
      <c r="R171" s="49">
        <v>1</v>
      </c>
      <c r="S171" s="49">
        <f t="shared" si="15"/>
        <v>2</v>
      </c>
      <c r="T171" s="59">
        <f>VLOOKUP(D:D,[5]Sheet1!$G$1:$H$65536,2,0)</f>
        <v>1</v>
      </c>
      <c r="U171" s="60">
        <f t="shared" si="18"/>
        <v>-1</v>
      </c>
      <c r="V171" s="49">
        <f>U171*3</f>
        <v>-3</v>
      </c>
    </row>
    <row r="172" spans="1:22">
      <c r="A172" s="49">
        <v>170</v>
      </c>
      <c r="B172" s="53" t="s">
        <v>222</v>
      </c>
      <c r="C172" s="49" t="s">
        <v>249</v>
      </c>
      <c r="D172" s="49">
        <v>10809</v>
      </c>
      <c r="E172" s="49">
        <v>349</v>
      </c>
      <c r="F172" s="49" t="s">
        <v>250</v>
      </c>
      <c r="G172" s="50" t="s">
        <v>22</v>
      </c>
      <c r="H172" s="49">
        <v>3</v>
      </c>
      <c r="I172" s="49">
        <v>1</v>
      </c>
      <c r="J172" s="49">
        <f t="shared" si="16"/>
        <v>-2</v>
      </c>
      <c r="K172" s="49"/>
      <c r="L172" s="49">
        <v>2</v>
      </c>
      <c r="M172" s="49">
        <f>VLOOKUP(D:D,[4]Sheet1!$E$1:$F$65536,2,0)</f>
        <v>2</v>
      </c>
      <c r="N172" s="56">
        <f t="shared" si="17"/>
        <v>1</v>
      </c>
      <c r="O172" s="49"/>
      <c r="P172" s="49">
        <v>1</v>
      </c>
      <c r="Q172" s="49">
        <v>1</v>
      </c>
      <c r="R172" s="49"/>
      <c r="S172" s="49">
        <f t="shared" si="15"/>
        <v>2</v>
      </c>
      <c r="T172" s="59">
        <f>VLOOKUP(D:D,[5]Sheet1!$G$1:$H$65536,2,0)</f>
        <v>6</v>
      </c>
      <c r="U172" s="60">
        <f t="shared" si="18"/>
        <v>4</v>
      </c>
      <c r="V172" s="49"/>
    </row>
    <row r="173" spans="1:22">
      <c r="A173" s="51">
        <v>171</v>
      </c>
      <c r="B173" s="51" t="s">
        <v>222</v>
      </c>
      <c r="C173" s="51" t="s">
        <v>251</v>
      </c>
      <c r="D173" s="51">
        <v>5844</v>
      </c>
      <c r="E173" s="51">
        <v>349</v>
      </c>
      <c r="F173" s="51" t="s">
        <v>250</v>
      </c>
      <c r="G173" s="52" t="s">
        <v>24</v>
      </c>
      <c r="H173" s="49">
        <v>4</v>
      </c>
      <c r="I173" s="49">
        <v>0</v>
      </c>
      <c r="J173" s="49">
        <f t="shared" si="16"/>
        <v>-4</v>
      </c>
      <c r="K173" s="49">
        <v>-50</v>
      </c>
      <c r="L173" s="49">
        <v>2</v>
      </c>
      <c r="M173" s="49">
        <f>VLOOKUP(D:D,[4]Sheet1!$E$1:$F$65536,2,0)</f>
        <v>2</v>
      </c>
      <c r="N173" s="56">
        <f t="shared" si="17"/>
        <v>1</v>
      </c>
      <c r="O173" s="49"/>
      <c r="P173" s="51">
        <v>1</v>
      </c>
      <c r="Q173" s="51">
        <v>0</v>
      </c>
      <c r="R173" s="51">
        <v>1</v>
      </c>
      <c r="S173" s="51">
        <f t="shared" si="15"/>
        <v>2</v>
      </c>
      <c r="T173" s="59">
        <v>0</v>
      </c>
      <c r="U173" s="60">
        <f t="shared" si="18"/>
        <v>-2</v>
      </c>
      <c r="V173" s="49">
        <f>U173*3</f>
        <v>-6</v>
      </c>
    </row>
    <row r="174" spans="1:22">
      <c r="A174" s="51">
        <v>172</v>
      </c>
      <c r="B174" s="51" t="s">
        <v>222</v>
      </c>
      <c r="C174" s="51" t="s">
        <v>252</v>
      </c>
      <c r="D174" s="51">
        <v>11398</v>
      </c>
      <c r="E174" s="51">
        <v>349</v>
      </c>
      <c r="F174" s="51" t="s">
        <v>250</v>
      </c>
      <c r="G174" s="52" t="s">
        <v>24</v>
      </c>
      <c r="H174" s="49">
        <v>2</v>
      </c>
      <c r="I174" s="49">
        <v>0</v>
      </c>
      <c r="J174" s="49">
        <f t="shared" si="16"/>
        <v>-2</v>
      </c>
      <c r="K174" s="49">
        <v>-50</v>
      </c>
      <c r="L174" s="49">
        <v>2</v>
      </c>
      <c r="M174" s="49">
        <f>VLOOKUP(D:D,[4]Sheet1!$E$1:$F$65536,2,0)</f>
        <v>2</v>
      </c>
      <c r="N174" s="56">
        <f t="shared" si="17"/>
        <v>1</v>
      </c>
      <c r="O174" s="49"/>
      <c r="P174" s="51">
        <v>1</v>
      </c>
      <c r="Q174" s="51">
        <v>0</v>
      </c>
      <c r="R174" s="51">
        <v>1</v>
      </c>
      <c r="S174" s="51">
        <f t="shared" si="15"/>
        <v>2</v>
      </c>
      <c r="T174" s="59">
        <f>VLOOKUP(D:D,[5]Sheet1!$G$1:$H$65536,2,0)</f>
        <v>1</v>
      </c>
      <c r="U174" s="60">
        <f t="shared" si="18"/>
        <v>-1</v>
      </c>
      <c r="V174" s="49">
        <f>U174*3</f>
        <v>-3</v>
      </c>
    </row>
    <row r="175" spans="1:22">
      <c r="A175" s="49">
        <v>173</v>
      </c>
      <c r="B175" s="53" t="s">
        <v>222</v>
      </c>
      <c r="C175" s="49" t="s">
        <v>253</v>
      </c>
      <c r="D175" s="49">
        <v>11484</v>
      </c>
      <c r="E175" s="49">
        <v>349</v>
      </c>
      <c r="F175" s="49" t="s">
        <v>250</v>
      </c>
      <c r="G175" s="50" t="s">
        <v>24</v>
      </c>
      <c r="H175" s="49">
        <v>2</v>
      </c>
      <c r="I175" s="49">
        <v>0</v>
      </c>
      <c r="J175" s="49">
        <f t="shared" si="16"/>
        <v>-2</v>
      </c>
      <c r="K175" s="49">
        <v>-50</v>
      </c>
      <c r="L175" s="49">
        <v>2</v>
      </c>
      <c r="M175" s="49">
        <f>VLOOKUP(D:D,[4]Sheet1!$E$1:$F$65536,2,0)</f>
        <v>3</v>
      </c>
      <c r="N175" s="56">
        <f t="shared" si="17"/>
        <v>1.5</v>
      </c>
      <c r="O175" s="49"/>
      <c r="P175" s="49">
        <v>1</v>
      </c>
      <c r="Q175" s="49">
        <v>0</v>
      </c>
      <c r="R175" s="49">
        <v>1</v>
      </c>
      <c r="S175" s="49">
        <f t="shared" si="15"/>
        <v>2</v>
      </c>
      <c r="T175" s="59">
        <f>VLOOKUP(D:D,[5]Sheet1!$G$1:$H$65536,2,0)</f>
        <v>1</v>
      </c>
      <c r="U175" s="60">
        <f t="shared" si="18"/>
        <v>-1</v>
      </c>
      <c r="V175" s="49">
        <f>U175*3</f>
        <v>-3</v>
      </c>
    </row>
    <row r="176" spans="1:22">
      <c r="A176" s="49">
        <v>174</v>
      </c>
      <c r="B176" s="53" t="s">
        <v>222</v>
      </c>
      <c r="C176" s="49" t="s">
        <v>254</v>
      </c>
      <c r="D176" s="49">
        <v>5527</v>
      </c>
      <c r="E176" s="49">
        <v>511</v>
      </c>
      <c r="F176" s="49" t="s">
        <v>255</v>
      </c>
      <c r="G176" s="50" t="s">
        <v>22</v>
      </c>
      <c r="H176" s="49">
        <v>2</v>
      </c>
      <c r="I176" s="49">
        <v>2</v>
      </c>
      <c r="J176" s="49">
        <f t="shared" si="16"/>
        <v>0</v>
      </c>
      <c r="K176" s="49"/>
      <c r="L176" s="49">
        <v>4</v>
      </c>
      <c r="M176" s="49">
        <v>0</v>
      </c>
      <c r="N176" s="56">
        <f t="shared" si="17"/>
        <v>0</v>
      </c>
      <c r="O176" s="49">
        <v>-30</v>
      </c>
      <c r="P176" s="49">
        <v>2</v>
      </c>
      <c r="Q176" s="49">
        <v>1</v>
      </c>
      <c r="R176" s="49">
        <v>0</v>
      </c>
      <c r="S176" s="49">
        <f t="shared" si="15"/>
        <v>3</v>
      </c>
      <c r="T176" s="59">
        <f>VLOOKUP(D:D,[5]Sheet1!$G$1:$H$65536,2,0)</f>
        <v>3</v>
      </c>
      <c r="U176" s="60">
        <f t="shared" si="18"/>
        <v>0</v>
      </c>
      <c r="V176" s="49"/>
    </row>
    <row r="177" spans="1:22">
      <c r="A177" s="49">
        <v>175</v>
      </c>
      <c r="B177" s="53" t="s">
        <v>222</v>
      </c>
      <c r="C177" s="49" t="s">
        <v>256</v>
      </c>
      <c r="D177" s="49">
        <v>11333</v>
      </c>
      <c r="E177" s="49">
        <v>511</v>
      </c>
      <c r="F177" s="49" t="s">
        <v>255</v>
      </c>
      <c r="G177" s="50" t="s">
        <v>24</v>
      </c>
      <c r="H177" s="49">
        <v>2</v>
      </c>
      <c r="I177" s="49">
        <v>2</v>
      </c>
      <c r="J177" s="49">
        <f t="shared" si="16"/>
        <v>0</v>
      </c>
      <c r="K177" s="49"/>
      <c r="L177" s="49">
        <v>4</v>
      </c>
      <c r="M177" s="49">
        <f>VLOOKUP(D:D,[4]Sheet1!$E$1:$F$65536,2,0)</f>
        <v>5</v>
      </c>
      <c r="N177" s="56">
        <f t="shared" si="17"/>
        <v>1.25</v>
      </c>
      <c r="O177" s="49"/>
      <c r="P177" s="49">
        <v>2</v>
      </c>
      <c r="Q177" s="49">
        <v>0</v>
      </c>
      <c r="R177" s="49">
        <v>1</v>
      </c>
      <c r="S177" s="49">
        <f t="shared" si="15"/>
        <v>3</v>
      </c>
      <c r="T177" s="59">
        <f>VLOOKUP(D:D,[5]Sheet1!$G$1:$H$65536,2,0)</f>
        <v>3</v>
      </c>
      <c r="U177" s="60">
        <f t="shared" si="18"/>
        <v>0</v>
      </c>
      <c r="V177" s="49"/>
    </row>
    <row r="178" spans="1:22">
      <c r="A178" s="51">
        <v>176</v>
      </c>
      <c r="B178" s="51" t="s">
        <v>222</v>
      </c>
      <c r="C178" s="51" t="s">
        <v>257</v>
      </c>
      <c r="D178" s="51">
        <v>11602</v>
      </c>
      <c r="E178" s="51">
        <v>511</v>
      </c>
      <c r="F178" s="51" t="s">
        <v>255</v>
      </c>
      <c r="G178" s="52" t="s">
        <v>24</v>
      </c>
      <c r="H178" s="49">
        <v>2</v>
      </c>
      <c r="I178" s="49">
        <v>2</v>
      </c>
      <c r="J178" s="49">
        <f t="shared" si="16"/>
        <v>0</v>
      </c>
      <c r="K178" s="49"/>
      <c r="L178" s="49">
        <v>4</v>
      </c>
      <c r="M178" s="49">
        <f>VLOOKUP(D:D,[4]Sheet1!$E$1:$F$65536,2,0)</f>
        <v>1</v>
      </c>
      <c r="N178" s="56">
        <f t="shared" si="17"/>
        <v>0.25</v>
      </c>
      <c r="O178" s="49">
        <v>-30</v>
      </c>
      <c r="P178" s="51">
        <v>2</v>
      </c>
      <c r="Q178" s="51">
        <v>0</v>
      </c>
      <c r="R178" s="51">
        <v>1</v>
      </c>
      <c r="S178" s="51">
        <f t="shared" si="15"/>
        <v>3</v>
      </c>
      <c r="T178" s="59">
        <v>0</v>
      </c>
      <c r="U178" s="60">
        <f t="shared" si="18"/>
        <v>-3</v>
      </c>
      <c r="V178" s="49">
        <f>U178*3</f>
        <v>-9</v>
      </c>
    </row>
    <row r="179" spans="1:22">
      <c r="A179" s="51">
        <v>177</v>
      </c>
      <c r="B179" s="51" t="s">
        <v>222</v>
      </c>
      <c r="C179" s="51" t="s">
        <v>258</v>
      </c>
      <c r="D179" s="51">
        <v>11829</v>
      </c>
      <c r="E179" s="51">
        <v>511</v>
      </c>
      <c r="F179" s="51" t="s">
        <v>255</v>
      </c>
      <c r="G179" s="52" t="s">
        <v>24</v>
      </c>
      <c r="H179" s="49">
        <v>0</v>
      </c>
      <c r="I179" s="49">
        <v>0</v>
      </c>
      <c r="J179" s="49">
        <f t="shared" si="16"/>
        <v>0</v>
      </c>
      <c r="K179" s="49">
        <v>-50</v>
      </c>
      <c r="L179" s="49">
        <v>3</v>
      </c>
      <c r="M179" s="49">
        <f>VLOOKUP(D:D,[4]Sheet1!$E$1:$F$65536,2,0)</f>
        <v>1</v>
      </c>
      <c r="N179" s="56">
        <f t="shared" si="17"/>
        <v>0.333333333333333</v>
      </c>
      <c r="O179" s="49">
        <v>-30</v>
      </c>
      <c r="P179" s="51">
        <v>0</v>
      </c>
      <c r="Q179" s="51">
        <v>0</v>
      </c>
      <c r="R179" s="51">
        <v>1</v>
      </c>
      <c r="S179" s="51">
        <f t="shared" si="15"/>
        <v>1</v>
      </c>
      <c r="T179" s="59">
        <v>0</v>
      </c>
      <c r="U179" s="60">
        <f t="shared" si="18"/>
        <v>-1</v>
      </c>
      <c r="V179" s="49">
        <f>U179*3</f>
        <v>-3</v>
      </c>
    </row>
    <row r="180" spans="1:22">
      <c r="A180" s="49">
        <v>178</v>
      </c>
      <c r="B180" s="49" t="s">
        <v>222</v>
      </c>
      <c r="C180" s="49" t="s">
        <v>259</v>
      </c>
      <c r="D180" s="49">
        <v>9895</v>
      </c>
      <c r="E180" s="49">
        <v>355</v>
      </c>
      <c r="F180" s="49" t="s">
        <v>260</v>
      </c>
      <c r="G180" s="50" t="s">
        <v>22</v>
      </c>
      <c r="H180" s="49">
        <v>6</v>
      </c>
      <c r="I180" s="49">
        <v>6</v>
      </c>
      <c r="J180" s="49">
        <f t="shared" si="16"/>
        <v>0</v>
      </c>
      <c r="K180" s="49"/>
      <c r="L180" s="49">
        <v>3</v>
      </c>
      <c r="M180" s="49">
        <f>VLOOKUP(D:D,[4]Sheet1!$E$1:$F$65536,2,0)</f>
        <v>5</v>
      </c>
      <c r="N180" s="56">
        <f t="shared" si="17"/>
        <v>1.66666666666667</v>
      </c>
      <c r="O180" s="49"/>
      <c r="P180" s="49">
        <v>2</v>
      </c>
      <c r="Q180" s="49">
        <v>0</v>
      </c>
      <c r="R180" s="49">
        <v>1</v>
      </c>
      <c r="S180" s="49">
        <f t="shared" si="15"/>
        <v>3</v>
      </c>
      <c r="T180" s="59">
        <f>VLOOKUP(D:D,[5]Sheet1!$G$1:$H$65536,2,0)</f>
        <v>3</v>
      </c>
      <c r="U180" s="60">
        <f t="shared" si="18"/>
        <v>0</v>
      </c>
      <c r="V180" s="49"/>
    </row>
    <row r="181" spans="1:22">
      <c r="A181" s="49">
        <v>179</v>
      </c>
      <c r="B181" s="49" t="s">
        <v>222</v>
      </c>
      <c r="C181" s="49" t="s">
        <v>261</v>
      </c>
      <c r="D181" s="49">
        <v>8233</v>
      </c>
      <c r="E181" s="49">
        <v>355</v>
      </c>
      <c r="F181" s="49" t="s">
        <v>260</v>
      </c>
      <c r="G181" s="50" t="s">
        <v>69</v>
      </c>
      <c r="H181" s="49">
        <v>2</v>
      </c>
      <c r="I181" s="49">
        <v>2</v>
      </c>
      <c r="J181" s="49">
        <f t="shared" si="16"/>
        <v>0</v>
      </c>
      <c r="K181" s="49"/>
      <c r="L181" s="49">
        <v>4</v>
      </c>
      <c r="M181" s="49">
        <f>VLOOKUP(D:D,[4]Sheet1!$E$1:$F$65536,2,0)</f>
        <v>4</v>
      </c>
      <c r="N181" s="56">
        <f t="shared" si="17"/>
        <v>1</v>
      </c>
      <c r="O181" s="49"/>
      <c r="P181" s="49">
        <v>2</v>
      </c>
      <c r="Q181" s="49">
        <v>0</v>
      </c>
      <c r="R181" s="49">
        <v>1</v>
      </c>
      <c r="S181" s="49">
        <f t="shared" si="15"/>
        <v>3</v>
      </c>
      <c r="T181" s="59">
        <f>VLOOKUP(D:D,[5]Sheet1!$G$1:$H$65536,2,0)</f>
        <v>3</v>
      </c>
      <c r="U181" s="60">
        <f t="shared" si="18"/>
        <v>0</v>
      </c>
      <c r="V181" s="49"/>
    </row>
    <row r="182" spans="1:22">
      <c r="A182" s="49">
        <v>180</v>
      </c>
      <c r="B182" s="49" t="s">
        <v>222</v>
      </c>
      <c r="C182" s="49" t="s">
        <v>262</v>
      </c>
      <c r="D182" s="49">
        <v>6544</v>
      </c>
      <c r="E182" s="49">
        <v>355</v>
      </c>
      <c r="F182" s="49" t="s">
        <v>260</v>
      </c>
      <c r="G182" s="50" t="s">
        <v>69</v>
      </c>
      <c r="H182" s="49">
        <v>2</v>
      </c>
      <c r="I182" s="49">
        <v>2</v>
      </c>
      <c r="J182" s="49">
        <f t="shared" si="16"/>
        <v>0</v>
      </c>
      <c r="K182" s="49"/>
      <c r="L182" s="49">
        <v>4</v>
      </c>
      <c r="M182" s="49">
        <f>VLOOKUP(D:D,[4]Sheet1!$E$1:$F$65536,2,0)</f>
        <v>4</v>
      </c>
      <c r="N182" s="56">
        <f t="shared" si="17"/>
        <v>1</v>
      </c>
      <c r="O182" s="49"/>
      <c r="P182" s="49">
        <v>2</v>
      </c>
      <c r="Q182" s="49">
        <v>0</v>
      </c>
      <c r="R182" s="49">
        <v>1</v>
      </c>
      <c r="S182" s="49">
        <f t="shared" si="15"/>
        <v>3</v>
      </c>
      <c r="T182" s="59">
        <f>VLOOKUP(D:D,[5]Sheet1!$G$1:$H$65536,2,0)</f>
        <v>3</v>
      </c>
      <c r="U182" s="60">
        <f t="shared" si="18"/>
        <v>0</v>
      </c>
      <c r="V182" s="49"/>
    </row>
    <row r="183" spans="1:22">
      <c r="A183" s="51">
        <v>181</v>
      </c>
      <c r="B183" s="51" t="s">
        <v>222</v>
      </c>
      <c r="C183" s="51" t="s">
        <v>263</v>
      </c>
      <c r="D183" s="51">
        <v>11396</v>
      </c>
      <c r="E183" s="51">
        <v>355</v>
      </c>
      <c r="F183" s="51" t="s">
        <v>260</v>
      </c>
      <c r="G183" s="52" t="s">
        <v>69</v>
      </c>
      <c r="H183" s="49">
        <v>0</v>
      </c>
      <c r="I183" s="49">
        <v>0</v>
      </c>
      <c r="J183" s="49">
        <f t="shared" si="16"/>
        <v>0</v>
      </c>
      <c r="K183" s="49">
        <v>-50</v>
      </c>
      <c r="L183" s="49">
        <v>1</v>
      </c>
      <c r="M183" s="49">
        <v>0</v>
      </c>
      <c r="N183" s="56">
        <f t="shared" si="17"/>
        <v>0</v>
      </c>
      <c r="O183" s="49">
        <v>-30</v>
      </c>
      <c r="P183" s="51">
        <v>0</v>
      </c>
      <c r="Q183" s="51">
        <v>0</v>
      </c>
      <c r="R183" s="51">
        <v>1</v>
      </c>
      <c r="S183" s="51">
        <f t="shared" si="15"/>
        <v>1</v>
      </c>
      <c r="T183" s="59">
        <v>0</v>
      </c>
      <c r="U183" s="60">
        <f t="shared" si="18"/>
        <v>-1</v>
      </c>
      <c r="V183" s="49">
        <f>U183*3</f>
        <v>-3</v>
      </c>
    </row>
    <row r="184" spans="1:22">
      <c r="A184" s="49">
        <v>182</v>
      </c>
      <c r="B184" s="49" t="s">
        <v>222</v>
      </c>
      <c r="C184" s="49" t="s">
        <v>264</v>
      </c>
      <c r="D184" s="49">
        <v>990467</v>
      </c>
      <c r="E184" s="49">
        <v>355</v>
      </c>
      <c r="F184" s="49" t="s">
        <v>260</v>
      </c>
      <c r="G184" s="50" t="s">
        <v>38</v>
      </c>
      <c r="H184" s="49">
        <v>1</v>
      </c>
      <c r="I184" s="49">
        <v>1</v>
      </c>
      <c r="J184" s="49">
        <f t="shared" si="16"/>
        <v>0</v>
      </c>
      <c r="K184" s="49"/>
      <c r="L184" s="49">
        <v>4</v>
      </c>
      <c r="M184" s="49">
        <f>VLOOKUP(D:D,[4]Sheet1!$E$1:$F$65536,2,0)</f>
        <v>4</v>
      </c>
      <c r="N184" s="56">
        <f t="shared" si="17"/>
        <v>1</v>
      </c>
      <c r="O184" s="49"/>
      <c r="P184" s="49">
        <v>2</v>
      </c>
      <c r="Q184" s="49">
        <v>1</v>
      </c>
      <c r="R184" s="49">
        <v>1</v>
      </c>
      <c r="S184" s="49">
        <f t="shared" si="15"/>
        <v>4</v>
      </c>
      <c r="T184" s="59">
        <f>VLOOKUP(D:D,[5]Sheet1!$G$1:$H$65536,2,0)</f>
        <v>4</v>
      </c>
      <c r="U184" s="60">
        <f t="shared" si="18"/>
        <v>0</v>
      </c>
      <c r="V184" s="49"/>
    </row>
    <row r="185" spans="1:22">
      <c r="A185" s="51">
        <v>183</v>
      </c>
      <c r="B185" s="51" t="s">
        <v>222</v>
      </c>
      <c r="C185" s="51" t="s">
        <v>265</v>
      </c>
      <c r="D185" s="51">
        <v>7006</v>
      </c>
      <c r="E185" s="51">
        <v>515</v>
      </c>
      <c r="F185" s="51" t="s">
        <v>266</v>
      </c>
      <c r="G185" s="52" t="s">
        <v>267</v>
      </c>
      <c r="H185" s="49">
        <v>3</v>
      </c>
      <c r="I185" s="49">
        <v>0</v>
      </c>
      <c r="J185" s="49">
        <f t="shared" si="16"/>
        <v>-3</v>
      </c>
      <c r="K185" s="49">
        <v>-50</v>
      </c>
      <c r="L185" s="49">
        <v>2</v>
      </c>
      <c r="M185" s="49">
        <f>VLOOKUP(D:D,[4]Sheet1!$E$1:$F$65536,2,0)</f>
        <v>4</v>
      </c>
      <c r="N185" s="56">
        <f t="shared" si="17"/>
        <v>2</v>
      </c>
      <c r="O185" s="49"/>
      <c r="P185" s="51">
        <v>2</v>
      </c>
      <c r="Q185" s="51">
        <v>0</v>
      </c>
      <c r="R185" s="51">
        <v>0</v>
      </c>
      <c r="S185" s="51">
        <f t="shared" si="15"/>
        <v>2</v>
      </c>
      <c r="T185" s="59">
        <f>VLOOKUP(D:D,[5]Sheet1!$G$1:$H$65536,2,0)</f>
        <v>1</v>
      </c>
      <c r="U185" s="60">
        <f t="shared" si="18"/>
        <v>-1</v>
      </c>
      <c r="V185" s="49">
        <f>U185*3</f>
        <v>-3</v>
      </c>
    </row>
    <row r="186" spans="1:22">
      <c r="A186" s="49">
        <v>184</v>
      </c>
      <c r="B186" s="49" t="s">
        <v>222</v>
      </c>
      <c r="C186" s="49" t="s">
        <v>268</v>
      </c>
      <c r="D186" s="49">
        <v>7917</v>
      </c>
      <c r="E186" s="49">
        <v>515</v>
      </c>
      <c r="F186" s="49" t="s">
        <v>266</v>
      </c>
      <c r="G186" s="50" t="s">
        <v>24</v>
      </c>
      <c r="H186" s="49">
        <v>3</v>
      </c>
      <c r="I186" s="49">
        <v>8</v>
      </c>
      <c r="J186" s="49">
        <f t="shared" si="16"/>
        <v>5</v>
      </c>
      <c r="K186" s="49"/>
      <c r="L186" s="49">
        <v>2</v>
      </c>
      <c r="M186" s="49">
        <f>VLOOKUP(D:D,[4]Sheet1!$E$1:$F$65536,2,0)</f>
        <v>4</v>
      </c>
      <c r="N186" s="56">
        <f t="shared" si="17"/>
        <v>2</v>
      </c>
      <c r="O186" s="49"/>
      <c r="P186" s="49">
        <v>2</v>
      </c>
      <c r="Q186" s="49">
        <v>0</v>
      </c>
      <c r="R186" s="49">
        <v>0</v>
      </c>
      <c r="S186" s="49">
        <f t="shared" si="15"/>
        <v>2</v>
      </c>
      <c r="T186" s="59">
        <f>VLOOKUP(D:D,[5]Sheet1!$G$1:$H$65536,2,0)</f>
        <v>2</v>
      </c>
      <c r="U186" s="60">
        <f t="shared" si="18"/>
        <v>0</v>
      </c>
      <c r="V186" s="49"/>
    </row>
    <row r="187" spans="1:22">
      <c r="A187" s="51">
        <v>185</v>
      </c>
      <c r="B187" s="51" t="s">
        <v>222</v>
      </c>
      <c r="C187" s="51" t="s">
        <v>269</v>
      </c>
      <c r="D187" s="51">
        <v>11102</v>
      </c>
      <c r="E187" s="51">
        <v>515</v>
      </c>
      <c r="F187" s="51" t="s">
        <v>266</v>
      </c>
      <c r="G187" s="52" t="s">
        <v>24</v>
      </c>
      <c r="H187" s="49">
        <v>2</v>
      </c>
      <c r="I187" s="49">
        <v>1</v>
      </c>
      <c r="J187" s="49">
        <f t="shared" si="16"/>
        <v>-1</v>
      </c>
      <c r="K187" s="49"/>
      <c r="L187" s="49">
        <v>2</v>
      </c>
      <c r="M187" s="49">
        <f>VLOOKUP(D:D,[4]Sheet1!$E$1:$F$65536,2,0)</f>
        <v>3</v>
      </c>
      <c r="N187" s="56">
        <f t="shared" si="17"/>
        <v>1.5</v>
      </c>
      <c r="O187" s="49"/>
      <c r="P187" s="51">
        <v>1</v>
      </c>
      <c r="Q187" s="51">
        <v>0</v>
      </c>
      <c r="R187" s="51">
        <v>2</v>
      </c>
      <c r="S187" s="51">
        <f t="shared" si="15"/>
        <v>3</v>
      </c>
      <c r="T187" s="59">
        <v>0</v>
      </c>
      <c r="U187" s="60">
        <f t="shared" si="18"/>
        <v>-3</v>
      </c>
      <c r="V187" s="49">
        <f>U187*3</f>
        <v>-9</v>
      </c>
    </row>
    <row r="188" spans="1:22">
      <c r="A188" s="49">
        <v>186</v>
      </c>
      <c r="B188" s="49" t="s">
        <v>222</v>
      </c>
      <c r="C188" s="49" t="s">
        <v>270</v>
      </c>
      <c r="D188" s="49">
        <v>11397</v>
      </c>
      <c r="E188" s="49">
        <v>515</v>
      </c>
      <c r="F188" s="49" t="s">
        <v>266</v>
      </c>
      <c r="G188" s="50" t="s">
        <v>24</v>
      </c>
      <c r="H188" s="49">
        <v>1</v>
      </c>
      <c r="I188" s="49">
        <v>0</v>
      </c>
      <c r="J188" s="49">
        <f t="shared" si="16"/>
        <v>-1</v>
      </c>
      <c r="K188" s="49">
        <v>-50</v>
      </c>
      <c r="L188" s="49">
        <v>2</v>
      </c>
      <c r="M188" s="49">
        <f>VLOOKUP(D:D,[4]Sheet1!$E$1:$F$65536,2,0)</f>
        <v>2</v>
      </c>
      <c r="N188" s="56">
        <f t="shared" si="17"/>
        <v>1</v>
      </c>
      <c r="O188" s="49"/>
      <c r="P188" s="49">
        <v>1</v>
      </c>
      <c r="Q188" s="49">
        <v>1</v>
      </c>
      <c r="R188" s="49">
        <v>1</v>
      </c>
      <c r="S188" s="49">
        <f t="shared" si="15"/>
        <v>3</v>
      </c>
      <c r="T188" s="59">
        <f>VLOOKUP(D:D,[5]Sheet1!$G$1:$H$65536,2,0)</f>
        <v>3</v>
      </c>
      <c r="U188" s="60">
        <f t="shared" si="18"/>
        <v>0</v>
      </c>
      <c r="V188" s="49"/>
    </row>
    <row r="189" spans="1:22">
      <c r="A189" s="49">
        <v>187</v>
      </c>
      <c r="B189" s="49" t="s">
        <v>222</v>
      </c>
      <c r="C189" s="49" t="s">
        <v>271</v>
      </c>
      <c r="D189" s="49">
        <v>990451</v>
      </c>
      <c r="E189" s="49">
        <v>337</v>
      </c>
      <c r="F189" s="49" t="s">
        <v>272</v>
      </c>
      <c r="G189" s="50" t="s">
        <v>38</v>
      </c>
      <c r="H189" s="49">
        <v>2</v>
      </c>
      <c r="I189" s="49">
        <v>1</v>
      </c>
      <c r="J189" s="49">
        <f t="shared" si="16"/>
        <v>-1</v>
      </c>
      <c r="K189" s="49"/>
      <c r="L189" s="49">
        <v>4</v>
      </c>
      <c r="M189" s="49">
        <f>VLOOKUP(D:D,[4]Sheet1!$E$1:$F$65536,2,0)</f>
        <v>4</v>
      </c>
      <c r="N189" s="56">
        <f t="shared" si="17"/>
        <v>1</v>
      </c>
      <c r="O189" s="49"/>
      <c r="P189" s="49">
        <v>2</v>
      </c>
      <c r="Q189" s="49">
        <v>1</v>
      </c>
      <c r="R189" s="49">
        <v>2</v>
      </c>
      <c r="S189" s="49">
        <f t="shared" si="15"/>
        <v>5</v>
      </c>
      <c r="T189" s="59">
        <f>VLOOKUP(D:D,[5]Sheet1!$G$1:$H$65536,2,0)</f>
        <v>2</v>
      </c>
      <c r="U189" s="60">
        <f t="shared" si="18"/>
        <v>-3</v>
      </c>
      <c r="V189" s="49">
        <f>U189*3</f>
        <v>-9</v>
      </c>
    </row>
    <row r="190" spans="1:22">
      <c r="A190" s="51">
        <v>188</v>
      </c>
      <c r="B190" s="51" t="s">
        <v>222</v>
      </c>
      <c r="C190" s="51" t="s">
        <v>273</v>
      </c>
      <c r="D190" s="51">
        <v>990176</v>
      </c>
      <c r="E190" s="51">
        <v>337</v>
      </c>
      <c r="F190" s="51" t="s">
        <v>272</v>
      </c>
      <c r="G190" s="52" t="s">
        <v>38</v>
      </c>
      <c r="H190" s="49">
        <v>2</v>
      </c>
      <c r="I190" s="49">
        <v>1</v>
      </c>
      <c r="J190" s="49">
        <f t="shared" si="16"/>
        <v>-1</v>
      </c>
      <c r="K190" s="49"/>
      <c r="L190" s="49">
        <v>4</v>
      </c>
      <c r="M190" s="49">
        <f>VLOOKUP(D:D,[4]Sheet1!$E$1:$F$65536,2,0)</f>
        <v>4</v>
      </c>
      <c r="N190" s="56">
        <f t="shared" si="17"/>
        <v>1</v>
      </c>
      <c r="O190" s="49"/>
      <c r="P190" s="51">
        <v>2</v>
      </c>
      <c r="Q190" s="51">
        <v>1</v>
      </c>
      <c r="R190" s="51">
        <v>2</v>
      </c>
      <c r="S190" s="51">
        <f t="shared" si="15"/>
        <v>5</v>
      </c>
      <c r="T190" s="59">
        <f>VLOOKUP(D:D,[5]Sheet1!$G$1:$H$65536,2,0)</f>
        <v>1</v>
      </c>
      <c r="U190" s="60">
        <f t="shared" si="18"/>
        <v>-4</v>
      </c>
      <c r="V190" s="49">
        <f>U190*3</f>
        <v>-12</v>
      </c>
    </row>
    <row r="191" spans="1:22">
      <c r="A191" s="49">
        <v>189</v>
      </c>
      <c r="B191" s="49" t="s">
        <v>222</v>
      </c>
      <c r="C191" s="49" t="s">
        <v>274</v>
      </c>
      <c r="D191" s="49">
        <v>4061</v>
      </c>
      <c r="E191" s="49">
        <v>337</v>
      </c>
      <c r="F191" s="49" t="s">
        <v>272</v>
      </c>
      <c r="G191" s="50" t="s">
        <v>31</v>
      </c>
      <c r="H191" s="49">
        <v>2</v>
      </c>
      <c r="I191" s="49">
        <v>1</v>
      </c>
      <c r="J191" s="49">
        <f t="shared" si="16"/>
        <v>-1</v>
      </c>
      <c r="K191" s="49"/>
      <c r="L191" s="49">
        <v>3</v>
      </c>
      <c r="M191" s="49">
        <f>VLOOKUP(D:D,[4]Sheet1!$E$1:$F$65536,2,0)</f>
        <v>3</v>
      </c>
      <c r="N191" s="56">
        <f t="shared" si="17"/>
        <v>1</v>
      </c>
      <c r="O191" s="49"/>
      <c r="P191" s="49">
        <v>2</v>
      </c>
      <c r="Q191" s="49">
        <v>0</v>
      </c>
      <c r="R191" s="49">
        <v>1</v>
      </c>
      <c r="S191" s="49">
        <f t="shared" si="15"/>
        <v>3</v>
      </c>
      <c r="T191" s="59">
        <f>VLOOKUP(D:D,[5]Sheet1!$G$1:$H$65536,2,0)</f>
        <v>3</v>
      </c>
      <c r="U191" s="60">
        <f t="shared" si="18"/>
        <v>0</v>
      </c>
      <c r="V191" s="49"/>
    </row>
    <row r="192" spans="1:22">
      <c r="A192" s="49">
        <v>190</v>
      </c>
      <c r="B192" s="49" t="s">
        <v>222</v>
      </c>
      <c r="C192" s="49" t="s">
        <v>275</v>
      </c>
      <c r="D192" s="49">
        <v>6965</v>
      </c>
      <c r="E192" s="49">
        <v>337</v>
      </c>
      <c r="F192" s="49" t="s">
        <v>272</v>
      </c>
      <c r="G192" s="50" t="s">
        <v>24</v>
      </c>
      <c r="H192" s="49">
        <v>1</v>
      </c>
      <c r="I192" s="49">
        <v>1</v>
      </c>
      <c r="J192" s="49">
        <f t="shared" si="16"/>
        <v>0</v>
      </c>
      <c r="K192" s="49"/>
      <c r="L192" s="49">
        <v>3</v>
      </c>
      <c r="M192" s="49">
        <f>VLOOKUP(D:D,[4]Sheet1!$E$1:$F$65536,2,0)</f>
        <v>3</v>
      </c>
      <c r="N192" s="56">
        <f t="shared" si="17"/>
        <v>1</v>
      </c>
      <c r="O192" s="49"/>
      <c r="P192" s="49">
        <v>2</v>
      </c>
      <c r="Q192" s="49">
        <v>0</v>
      </c>
      <c r="R192" s="49">
        <v>1</v>
      </c>
      <c r="S192" s="49">
        <f t="shared" si="15"/>
        <v>3</v>
      </c>
      <c r="T192" s="59">
        <f>VLOOKUP(D:D,[5]Sheet1!$G$1:$H$65536,2,0)</f>
        <v>2</v>
      </c>
      <c r="U192" s="60">
        <f t="shared" si="18"/>
        <v>-1</v>
      </c>
      <c r="V192" s="49">
        <f t="shared" ref="V192:V201" si="19">U192*3</f>
        <v>-3</v>
      </c>
    </row>
    <row r="193" spans="1:22">
      <c r="A193" s="49">
        <v>191</v>
      </c>
      <c r="B193" s="49" t="s">
        <v>222</v>
      </c>
      <c r="C193" s="49" t="s">
        <v>276</v>
      </c>
      <c r="D193" s="49">
        <v>10816</v>
      </c>
      <c r="E193" s="49">
        <v>337</v>
      </c>
      <c r="F193" s="49" t="s">
        <v>272</v>
      </c>
      <c r="G193" s="50" t="s">
        <v>24</v>
      </c>
      <c r="H193" s="49">
        <v>1</v>
      </c>
      <c r="I193" s="49">
        <v>1</v>
      </c>
      <c r="J193" s="49">
        <f t="shared" si="16"/>
        <v>0</v>
      </c>
      <c r="K193" s="49"/>
      <c r="L193" s="49">
        <v>3</v>
      </c>
      <c r="M193" s="49">
        <f>VLOOKUP(D:D,[4]Sheet1!$E$1:$F$65536,2,0)</f>
        <v>3</v>
      </c>
      <c r="N193" s="56">
        <f t="shared" si="17"/>
        <v>1</v>
      </c>
      <c r="O193" s="49"/>
      <c r="P193" s="49">
        <v>2</v>
      </c>
      <c r="Q193" s="49">
        <v>0</v>
      </c>
      <c r="R193" s="49">
        <v>1</v>
      </c>
      <c r="S193" s="49">
        <f t="shared" si="15"/>
        <v>3</v>
      </c>
      <c r="T193" s="59">
        <f>VLOOKUP(D:D,[5]Sheet1!$G$1:$H$65536,2,0)</f>
        <v>1</v>
      </c>
      <c r="U193" s="60">
        <f t="shared" si="18"/>
        <v>-2</v>
      </c>
      <c r="V193" s="49">
        <f t="shared" si="19"/>
        <v>-6</v>
      </c>
    </row>
    <row r="194" spans="1:22">
      <c r="A194" s="49">
        <v>192</v>
      </c>
      <c r="B194" s="49" t="s">
        <v>222</v>
      </c>
      <c r="C194" s="49" t="s">
        <v>277</v>
      </c>
      <c r="D194" s="49">
        <v>4264</v>
      </c>
      <c r="E194" s="49">
        <v>337</v>
      </c>
      <c r="F194" s="49" t="s">
        <v>272</v>
      </c>
      <c r="G194" s="50" t="s">
        <v>22</v>
      </c>
      <c r="H194" s="49">
        <v>1</v>
      </c>
      <c r="I194" s="49">
        <v>1</v>
      </c>
      <c r="J194" s="49">
        <f t="shared" si="16"/>
        <v>0</v>
      </c>
      <c r="K194" s="49"/>
      <c r="L194" s="49">
        <v>3</v>
      </c>
      <c r="M194" s="49">
        <f>VLOOKUP(D:D,[4]Sheet1!$E$1:$F$65536,2,0)</f>
        <v>3</v>
      </c>
      <c r="N194" s="56">
        <f t="shared" si="17"/>
        <v>1</v>
      </c>
      <c r="O194" s="49"/>
      <c r="P194" s="49">
        <v>2</v>
      </c>
      <c r="Q194" s="49">
        <v>0</v>
      </c>
      <c r="R194" s="49">
        <v>1</v>
      </c>
      <c r="S194" s="49">
        <f t="shared" si="15"/>
        <v>3</v>
      </c>
      <c r="T194" s="59">
        <f>VLOOKUP(D:D,[5]Sheet1!$G$1:$H$65536,2,0)</f>
        <v>2</v>
      </c>
      <c r="U194" s="60">
        <f t="shared" si="18"/>
        <v>-1</v>
      </c>
      <c r="V194" s="49">
        <f t="shared" si="19"/>
        <v>-3</v>
      </c>
    </row>
    <row r="195" spans="1:22">
      <c r="A195" s="49">
        <v>193</v>
      </c>
      <c r="B195" s="49" t="s">
        <v>222</v>
      </c>
      <c r="C195" s="49" t="s">
        <v>278</v>
      </c>
      <c r="D195" s="49">
        <v>11335</v>
      </c>
      <c r="E195" s="49">
        <v>337</v>
      </c>
      <c r="F195" s="49" t="s">
        <v>272</v>
      </c>
      <c r="G195" s="50" t="s">
        <v>24</v>
      </c>
      <c r="H195" s="49">
        <v>1</v>
      </c>
      <c r="I195" s="49">
        <v>1</v>
      </c>
      <c r="J195" s="49">
        <f t="shared" si="16"/>
        <v>0</v>
      </c>
      <c r="K195" s="49"/>
      <c r="L195" s="49">
        <v>3</v>
      </c>
      <c r="M195" s="49">
        <f>VLOOKUP(D:D,[4]Sheet1!$E$1:$F$65536,2,0)</f>
        <v>3</v>
      </c>
      <c r="N195" s="56">
        <f t="shared" si="17"/>
        <v>1</v>
      </c>
      <c r="O195" s="49"/>
      <c r="P195" s="49">
        <v>2</v>
      </c>
      <c r="Q195" s="49">
        <v>0</v>
      </c>
      <c r="R195" s="49">
        <v>1</v>
      </c>
      <c r="S195" s="49">
        <f t="shared" ref="S195:S238" si="20">P195+Q195+R195</f>
        <v>3</v>
      </c>
      <c r="T195" s="59">
        <f>VLOOKUP(D:D,[5]Sheet1!$G$1:$H$65536,2,0)</f>
        <v>1</v>
      </c>
      <c r="U195" s="60">
        <f t="shared" si="18"/>
        <v>-2</v>
      </c>
      <c r="V195" s="49">
        <f t="shared" si="19"/>
        <v>-6</v>
      </c>
    </row>
    <row r="196" spans="1:22">
      <c r="A196" s="51">
        <v>194</v>
      </c>
      <c r="B196" s="51" t="s">
        <v>222</v>
      </c>
      <c r="C196" s="51" t="s">
        <v>279</v>
      </c>
      <c r="D196" s="51">
        <v>11760</v>
      </c>
      <c r="E196" s="51">
        <v>337</v>
      </c>
      <c r="F196" s="51" t="s">
        <v>272</v>
      </c>
      <c r="G196" s="52" t="s">
        <v>79</v>
      </c>
      <c r="H196" s="49">
        <v>0</v>
      </c>
      <c r="I196" s="49">
        <v>0</v>
      </c>
      <c r="J196" s="49">
        <f t="shared" ref="J196:J259" si="21">I196-H196</f>
        <v>0</v>
      </c>
      <c r="K196" s="67">
        <v>-25</v>
      </c>
      <c r="L196" s="49">
        <v>1</v>
      </c>
      <c r="M196" s="49">
        <f>VLOOKUP(D:D,[4]Sheet1!$E$1:$F$65536,2,0)</f>
        <v>1</v>
      </c>
      <c r="N196" s="56">
        <f t="shared" ref="N196:N259" si="22">M196/L196</f>
        <v>1</v>
      </c>
      <c r="O196" s="49"/>
      <c r="P196" s="51">
        <v>1</v>
      </c>
      <c r="Q196" s="51">
        <v>0</v>
      </c>
      <c r="R196" s="51">
        <v>1</v>
      </c>
      <c r="S196" s="51">
        <f t="shared" si="20"/>
        <v>2</v>
      </c>
      <c r="T196" s="59">
        <v>0</v>
      </c>
      <c r="U196" s="60">
        <f t="shared" ref="U196:U259" si="23">T196-S196</f>
        <v>-2</v>
      </c>
      <c r="V196" s="49">
        <f t="shared" si="19"/>
        <v>-6</v>
      </c>
    </row>
    <row r="197" spans="1:22">
      <c r="A197" s="51">
        <v>195</v>
      </c>
      <c r="B197" s="51" t="s">
        <v>222</v>
      </c>
      <c r="C197" s="51" t="s">
        <v>280</v>
      </c>
      <c r="D197" s="51">
        <v>8386</v>
      </c>
      <c r="E197" s="51">
        <v>723</v>
      </c>
      <c r="F197" s="51" t="s">
        <v>281</v>
      </c>
      <c r="G197" s="52" t="s">
        <v>22</v>
      </c>
      <c r="H197" s="49">
        <v>1</v>
      </c>
      <c r="I197" s="49">
        <v>0</v>
      </c>
      <c r="J197" s="49">
        <f t="shared" si="21"/>
        <v>-1</v>
      </c>
      <c r="K197" s="49">
        <v>-50</v>
      </c>
      <c r="L197" s="49">
        <v>3</v>
      </c>
      <c r="M197" s="49">
        <f>VLOOKUP(D:D,[4]Sheet1!$E$1:$F$65536,2,0)</f>
        <v>3</v>
      </c>
      <c r="N197" s="56">
        <f t="shared" si="22"/>
        <v>1</v>
      </c>
      <c r="O197" s="49"/>
      <c r="P197" s="51">
        <v>2</v>
      </c>
      <c r="Q197" s="51">
        <v>1</v>
      </c>
      <c r="R197" s="51">
        <v>1</v>
      </c>
      <c r="S197" s="51">
        <f t="shared" si="20"/>
        <v>4</v>
      </c>
      <c r="T197" s="59">
        <v>0</v>
      </c>
      <c r="U197" s="60">
        <f t="shared" si="23"/>
        <v>-4</v>
      </c>
      <c r="V197" s="49">
        <f t="shared" si="19"/>
        <v>-12</v>
      </c>
    </row>
    <row r="198" spans="1:22">
      <c r="A198" s="49">
        <v>196</v>
      </c>
      <c r="B198" s="49" t="s">
        <v>222</v>
      </c>
      <c r="C198" s="49" t="s">
        <v>282</v>
      </c>
      <c r="D198" s="49">
        <v>11322</v>
      </c>
      <c r="E198" s="49">
        <v>723</v>
      </c>
      <c r="F198" s="49" t="s">
        <v>281</v>
      </c>
      <c r="G198" s="50" t="s">
        <v>24</v>
      </c>
      <c r="H198" s="49">
        <v>1</v>
      </c>
      <c r="I198" s="49">
        <v>0</v>
      </c>
      <c r="J198" s="49">
        <f t="shared" si="21"/>
        <v>-1</v>
      </c>
      <c r="K198" s="49">
        <v>-50</v>
      </c>
      <c r="L198" s="49">
        <v>2</v>
      </c>
      <c r="M198" s="49">
        <f>VLOOKUP(D:D,[4]Sheet1!$E$1:$F$65536,2,0)</f>
        <v>1</v>
      </c>
      <c r="N198" s="56">
        <f t="shared" si="22"/>
        <v>0.5</v>
      </c>
      <c r="O198" s="49">
        <v>-30</v>
      </c>
      <c r="P198" s="49">
        <v>1</v>
      </c>
      <c r="Q198" s="49"/>
      <c r="R198" s="49">
        <v>1</v>
      </c>
      <c r="S198" s="49">
        <f t="shared" si="20"/>
        <v>2</v>
      </c>
      <c r="T198" s="59">
        <f>VLOOKUP(D:D,[5]Sheet1!$G$1:$H$65536,2,0)</f>
        <v>1</v>
      </c>
      <c r="U198" s="60">
        <f t="shared" si="23"/>
        <v>-1</v>
      </c>
      <c r="V198" s="49">
        <f t="shared" si="19"/>
        <v>-3</v>
      </c>
    </row>
    <row r="199" spans="1:22">
      <c r="A199" s="51">
        <v>197</v>
      </c>
      <c r="B199" s="51" t="s">
        <v>222</v>
      </c>
      <c r="C199" s="51" t="s">
        <v>283</v>
      </c>
      <c r="D199" s="51">
        <v>11814</v>
      </c>
      <c r="E199" s="51">
        <v>723</v>
      </c>
      <c r="F199" s="51" t="s">
        <v>281</v>
      </c>
      <c r="G199" s="52" t="s">
        <v>284</v>
      </c>
      <c r="H199" s="49">
        <v>1</v>
      </c>
      <c r="I199" s="49">
        <v>0</v>
      </c>
      <c r="J199" s="49">
        <f t="shared" si="21"/>
        <v>-1</v>
      </c>
      <c r="K199" s="67">
        <v>-25</v>
      </c>
      <c r="L199" s="49">
        <v>1</v>
      </c>
      <c r="M199" s="49">
        <v>0</v>
      </c>
      <c r="N199" s="56">
        <f t="shared" si="22"/>
        <v>0</v>
      </c>
      <c r="O199" s="49">
        <v>-30</v>
      </c>
      <c r="P199" s="51">
        <v>1</v>
      </c>
      <c r="Q199" s="51"/>
      <c r="R199" s="51">
        <v>1</v>
      </c>
      <c r="S199" s="51">
        <f t="shared" si="20"/>
        <v>2</v>
      </c>
      <c r="T199" s="59">
        <v>0</v>
      </c>
      <c r="U199" s="60">
        <f t="shared" si="23"/>
        <v>-2</v>
      </c>
      <c r="V199" s="49">
        <f t="shared" si="19"/>
        <v>-6</v>
      </c>
    </row>
    <row r="200" spans="1:22">
      <c r="A200" s="49">
        <v>198</v>
      </c>
      <c r="B200" s="49" t="s">
        <v>222</v>
      </c>
      <c r="C200" s="49" t="s">
        <v>285</v>
      </c>
      <c r="D200" s="49">
        <v>9130</v>
      </c>
      <c r="E200" s="78">
        <v>718</v>
      </c>
      <c r="F200" s="49" t="s">
        <v>286</v>
      </c>
      <c r="G200" s="50" t="s">
        <v>22</v>
      </c>
      <c r="H200" s="49">
        <v>2</v>
      </c>
      <c r="I200" s="49">
        <v>0</v>
      </c>
      <c r="J200" s="49">
        <f t="shared" si="21"/>
        <v>-2</v>
      </c>
      <c r="K200" s="49">
        <v>-50</v>
      </c>
      <c r="L200" s="49">
        <v>3</v>
      </c>
      <c r="M200" s="49">
        <f>VLOOKUP(D:D,[4]Sheet1!$E$1:$F$65536,2,0)</f>
        <v>1</v>
      </c>
      <c r="N200" s="56">
        <f t="shared" si="22"/>
        <v>0.333333333333333</v>
      </c>
      <c r="O200" s="49">
        <v>-30</v>
      </c>
      <c r="P200" s="49">
        <v>2</v>
      </c>
      <c r="Q200" s="49"/>
      <c r="R200" s="49">
        <v>2</v>
      </c>
      <c r="S200" s="49">
        <f t="shared" si="20"/>
        <v>4</v>
      </c>
      <c r="T200" s="59">
        <f>VLOOKUP(D:D,[5]Sheet1!$G$1:$H$65536,2,0)</f>
        <v>1</v>
      </c>
      <c r="U200" s="60">
        <f t="shared" si="23"/>
        <v>-3</v>
      </c>
      <c r="V200" s="49">
        <f t="shared" si="19"/>
        <v>-9</v>
      </c>
    </row>
    <row r="201" spans="1:22">
      <c r="A201" s="51">
        <v>199</v>
      </c>
      <c r="B201" s="51" t="s">
        <v>222</v>
      </c>
      <c r="C201" s="51" t="s">
        <v>287</v>
      </c>
      <c r="D201" s="51">
        <v>11244</v>
      </c>
      <c r="E201" s="51">
        <v>718</v>
      </c>
      <c r="F201" s="51" t="s">
        <v>286</v>
      </c>
      <c r="G201" s="52" t="s">
        <v>24</v>
      </c>
      <c r="H201" s="49">
        <v>1</v>
      </c>
      <c r="I201" s="49">
        <v>0</v>
      </c>
      <c r="J201" s="49">
        <f t="shared" si="21"/>
        <v>-1</v>
      </c>
      <c r="K201" s="49">
        <v>-50</v>
      </c>
      <c r="L201" s="49">
        <v>3</v>
      </c>
      <c r="M201" s="49">
        <v>0</v>
      </c>
      <c r="N201" s="56">
        <f t="shared" si="22"/>
        <v>0</v>
      </c>
      <c r="O201" s="49">
        <v>-30</v>
      </c>
      <c r="P201" s="51">
        <v>2</v>
      </c>
      <c r="Q201" s="51">
        <v>1</v>
      </c>
      <c r="R201" s="51">
        <v>1</v>
      </c>
      <c r="S201" s="51">
        <f t="shared" si="20"/>
        <v>4</v>
      </c>
      <c r="T201" s="59">
        <v>0</v>
      </c>
      <c r="U201" s="60">
        <f t="shared" si="23"/>
        <v>-4</v>
      </c>
      <c r="V201" s="49">
        <f t="shared" si="19"/>
        <v>-12</v>
      </c>
    </row>
    <row r="202" spans="1:22">
      <c r="A202" s="49">
        <v>200</v>
      </c>
      <c r="B202" s="53" t="s">
        <v>222</v>
      </c>
      <c r="C202" s="53" t="s">
        <v>288</v>
      </c>
      <c r="D202" s="49">
        <v>8763</v>
      </c>
      <c r="E202" s="49">
        <v>742</v>
      </c>
      <c r="F202" s="53" t="s">
        <v>289</v>
      </c>
      <c r="G202" s="54" t="s">
        <v>22</v>
      </c>
      <c r="H202" s="49">
        <v>2</v>
      </c>
      <c r="I202" s="49">
        <v>1</v>
      </c>
      <c r="J202" s="49">
        <f t="shared" si="21"/>
        <v>-1</v>
      </c>
      <c r="K202" s="49"/>
      <c r="L202" s="49">
        <v>4</v>
      </c>
      <c r="M202" s="49">
        <f>VLOOKUP(D:D,[4]Sheet1!$E$1:$F$65536,2,0)</f>
        <v>4</v>
      </c>
      <c r="N202" s="56">
        <f t="shared" si="22"/>
        <v>1</v>
      </c>
      <c r="O202" s="49"/>
      <c r="P202" s="49">
        <v>2</v>
      </c>
      <c r="Q202" s="49">
        <v>1</v>
      </c>
      <c r="R202" s="49">
        <v>1</v>
      </c>
      <c r="S202" s="49">
        <f t="shared" si="20"/>
        <v>4</v>
      </c>
      <c r="T202" s="59">
        <f>VLOOKUP(D:D,[5]Sheet1!$G$1:$H$65536,2,0)</f>
        <v>7</v>
      </c>
      <c r="U202" s="60">
        <f t="shared" si="23"/>
        <v>3</v>
      </c>
      <c r="V202" s="49"/>
    </row>
    <row r="203" spans="1:22">
      <c r="A203" s="49">
        <v>201</v>
      </c>
      <c r="B203" s="53" t="s">
        <v>222</v>
      </c>
      <c r="C203" s="53" t="s">
        <v>290</v>
      </c>
      <c r="D203" s="49">
        <v>11107</v>
      </c>
      <c r="E203" s="49">
        <v>742</v>
      </c>
      <c r="F203" s="53" t="s">
        <v>289</v>
      </c>
      <c r="G203" s="54" t="s">
        <v>24</v>
      </c>
      <c r="H203" s="49">
        <v>1</v>
      </c>
      <c r="I203" s="49">
        <v>0</v>
      </c>
      <c r="J203" s="49">
        <f t="shared" si="21"/>
        <v>-1</v>
      </c>
      <c r="K203" s="49">
        <v>-50</v>
      </c>
      <c r="L203" s="49">
        <v>4</v>
      </c>
      <c r="M203" s="49">
        <f>VLOOKUP(D:D,[4]Sheet1!$E$1:$F$65536,2,0)</f>
        <v>4</v>
      </c>
      <c r="N203" s="56">
        <f t="shared" si="22"/>
        <v>1</v>
      </c>
      <c r="O203" s="49"/>
      <c r="P203" s="49">
        <v>2</v>
      </c>
      <c r="Q203" s="49"/>
      <c r="R203" s="49">
        <v>2</v>
      </c>
      <c r="S203" s="49">
        <f t="shared" si="20"/>
        <v>4</v>
      </c>
      <c r="T203" s="59">
        <f>VLOOKUP(D:D,[5]Sheet1!$G$1:$H$65536,2,0)</f>
        <v>2</v>
      </c>
      <c r="U203" s="60">
        <f t="shared" si="23"/>
        <v>-2</v>
      </c>
      <c r="V203" s="49">
        <f>U203*3</f>
        <v>-6</v>
      </c>
    </row>
    <row r="204" spans="1:22">
      <c r="A204" s="49">
        <v>202</v>
      </c>
      <c r="B204" s="53" t="s">
        <v>222</v>
      </c>
      <c r="C204" s="53" t="s">
        <v>291</v>
      </c>
      <c r="D204" s="49">
        <v>11078</v>
      </c>
      <c r="E204" s="49">
        <v>742</v>
      </c>
      <c r="F204" s="53" t="s">
        <v>289</v>
      </c>
      <c r="G204" s="54" t="s">
        <v>24</v>
      </c>
      <c r="H204" s="49">
        <v>1</v>
      </c>
      <c r="I204" s="49">
        <v>0</v>
      </c>
      <c r="J204" s="49">
        <f t="shared" si="21"/>
        <v>-1</v>
      </c>
      <c r="K204" s="49">
        <v>-50</v>
      </c>
      <c r="L204" s="49">
        <v>4</v>
      </c>
      <c r="M204" s="49">
        <f>VLOOKUP(D:D,[4]Sheet1!$E$1:$F$65536,2,0)</f>
        <v>1</v>
      </c>
      <c r="N204" s="56">
        <f t="shared" si="22"/>
        <v>0.25</v>
      </c>
      <c r="O204" s="49">
        <v>-30</v>
      </c>
      <c r="P204" s="49">
        <v>2</v>
      </c>
      <c r="Q204" s="49"/>
      <c r="R204" s="49">
        <v>2</v>
      </c>
      <c r="S204" s="49">
        <f t="shared" si="20"/>
        <v>4</v>
      </c>
      <c r="T204" s="59">
        <f>VLOOKUP(D:D,[5]Sheet1!$G$1:$H$65536,2,0)</f>
        <v>1</v>
      </c>
      <c r="U204" s="60">
        <f t="shared" si="23"/>
        <v>-3</v>
      </c>
      <c r="V204" s="49">
        <f>U204*3</f>
        <v>-9</v>
      </c>
    </row>
    <row r="205" spans="1:22">
      <c r="A205" s="49">
        <v>203</v>
      </c>
      <c r="B205" s="53" t="s">
        <v>222</v>
      </c>
      <c r="C205" s="53" t="s">
        <v>292</v>
      </c>
      <c r="D205" s="49">
        <v>11379</v>
      </c>
      <c r="E205" s="49">
        <v>742</v>
      </c>
      <c r="F205" s="53" t="s">
        <v>289</v>
      </c>
      <c r="G205" s="54" t="s">
        <v>24</v>
      </c>
      <c r="H205" s="49">
        <v>1</v>
      </c>
      <c r="I205" s="49">
        <v>0</v>
      </c>
      <c r="J205" s="49">
        <f t="shared" si="21"/>
        <v>-1</v>
      </c>
      <c r="K205" s="49">
        <v>-50</v>
      </c>
      <c r="L205" s="49">
        <v>4</v>
      </c>
      <c r="M205" s="49">
        <f>VLOOKUP(D:D,[4]Sheet1!$E$1:$F$65536,2,0)</f>
        <v>1</v>
      </c>
      <c r="N205" s="56">
        <f t="shared" si="22"/>
        <v>0.25</v>
      </c>
      <c r="O205" s="49">
        <v>-30</v>
      </c>
      <c r="P205" s="49">
        <v>2</v>
      </c>
      <c r="Q205" s="49"/>
      <c r="R205" s="49">
        <v>1</v>
      </c>
      <c r="S205" s="49">
        <f t="shared" si="20"/>
        <v>3</v>
      </c>
      <c r="T205" s="59">
        <f>VLOOKUP(D:D,[5]Sheet1!$G$1:$H$65536,2,0)</f>
        <v>2</v>
      </c>
      <c r="U205" s="60">
        <f t="shared" si="23"/>
        <v>-1</v>
      </c>
      <c r="V205" s="49">
        <f>U205*3</f>
        <v>-3</v>
      </c>
    </row>
    <row r="206" spans="1:22">
      <c r="A206" s="49">
        <v>204</v>
      </c>
      <c r="B206" s="79" t="s">
        <v>222</v>
      </c>
      <c r="C206" s="79" t="s">
        <v>293</v>
      </c>
      <c r="D206" s="79">
        <v>8075</v>
      </c>
      <c r="E206" s="79">
        <v>373</v>
      </c>
      <c r="F206" s="79" t="s">
        <v>294</v>
      </c>
      <c r="G206" s="80" t="s">
        <v>69</v>
      </c>
      <c r="H206" s="79">
        <v>2</v>
      </c>
      <c r="I206" s="49">
        <v>0</v>
      </c>
      <c r="J206" s="49">
        <f t="shared" si="21"/>
        <v>-2</v>
      </c>
      <c r="K206" s="49">
        <v>-50</v>
      </c>
      <c r="L206" s="79">
        <v>3</v>
      </c>
      <c r="M206" s="49">
        <f>VLOOKUP(D:D,[4]Sheet1!$E$1:$F$65536,2,0)</f>
        <v>1</v>
      </c>
      <c r="N206" s="56">
        <f t="shared" si="22"/>
        <v>0.333333333333333</v>
      </c>
      <c r="O206" s="49">
        <v>-30</v>
      </c>
      <c r="P206" s="79">
        <v>2</v>
      </c>
      <c r="Q206" s="79">
        <v>1</v>
      </c>
      <c r="R206" s="79">
        <v>1</v>
      </c>
      <c r="S206" s="79">
        <f t="shared" si="20"/>
        <v>4</v>
      </c>
      <c r="T206" s="59">
        <f>VLOOKUP(D:D,[5]Sheet1!$G$1:$H$65536,2,0)</f>
        <v>7</v>
      </c>
      <c r="U206" s="60">
        <f t="shared" si="23"/>
        <v>3</v>
      </c>
      <c r="V206" s="49"/>
    </row>
    <row r="207" spans="1:22">
      <c r="A207" s="51">
        <v>205</v>
      </c>
      <c r="B207" s="51" t="s">
        <v>222</v>
      </c>
      <c r="C207" s="51" t="s">
        <v>295</v>
      </c>
      <c r="D207" s="51">
        <v>8903</v>
      </c>
      <c r="E207" s="51">
        <v>373</v>
      </c>
      <c r="F207" s="51" t="s">
        <v>294</v>
      </c>
      <c r="G207" s="52" t="s">
        <v>267</v>
      </c>
      <c r="H207" s="79">
        <v>2</v>
      </c>
      <c r="I207" s="49">
        <v>0</v>
      </c>
      <c r="J207" s="49">
        <f t="shared" si="21"/>
        <v>-2</v>
      </c>
      <c r="K207" s="49">
        <v>-50</v>
      </c>
      <c r="L207" s="79">
        <v>3</v>
      </c>
      <c r="M207" s="49">
        <v>0</v>
      </c>
      <c r="N207" s="56">
        <f t="shared" si="22"/>
        <v>0</v>
      </c>
      <c r="O207" s="49">
        <v>-30</v>
      </c>
      <c r="P207" s="51">
        <v>2</v>
      </c>
      <c r="Q207" s="51"/>
      <c r="R207" s="51">
        <v>1</v>
      </c>
      <c r="S207" s="51">
        <f t="shared" si="20"/>
        <v>3</v>
      </c>
      <c r="T207" s="59">
        <f>VLOOKUP(D:D,[5]Sheet1!$G$1:$H$65536,2,0)</f>
        <v>1</v>
      </c>
      <c r="U207" s="60">
        <f t="shared" si="23"/>
        <v>-2</v>
      </c>
      <c r="V207" s="49">
        <f>U207*3</f>
        <v>-6</v>
      </c>
    </row>
    <row r="208" spans="1:22">
      <c r="A208" s="51">
        <v>206</v>
      </c>
      <c r="B208" s="51" t="s">
        <v>222</v>
      </c>
      <c r="C208" s="51" t="s">
        <v>296</v>
      </c>
      <c r="D208" s="51">
        <v>11452</v>
      </c>
      <c r="E208" s="51">
        <v>373</v>
      </c>
      <c r="F208" s="51" t="s">
        <v>294</v>
      </c>
      <c r="G208" s="52" t="s">
        <v>69</v>
      </c>
      <c r="H208" s="79">
        <v>1</v>
      </c>
      <c r="I208" s="49">
        <v>0</v>
      </c>
      <c r="J208" s="49">
        <f t="shared" si="21"/>
        <v>-1</v>
      </c>
      <c r="K208" s="49">
        <v>-50</v>
      </c>
      <c r="L208" s="79">
        <v>2</v>
      </c>
      <c r="M208" s="49">
        <f>VLOOKUP(D:D,[4]Sheet1!$E$1:$F$65536,2,0)</f>
        <v>2</v>
      </c>
      <c r="N208" s="56">
        <f t="shared" si="22"/>
        <v>1</v>
      </c>
      <c r="O208" s="79"/>
      <c r="P208" s="51">
        <v>1</v>
      </c>
      <c r="Q208" s="51"/>
      <c r="R208" s="51">
        <v>1</v>
      </c>
      <c r="S208" s="51">
        <f t="shared" si="20"/>
        <v>2</v>
      </c>
      <c r="T208" s="59">
        <v>0</v>
      </c>
      <c r="U208" s="60">
        <f t="shared" si="23"/>
        <v>-2</v>
      </c>
      <c r="V208" s="49">
        <f>U208*3</f>
        <v>-6</v>
      </c>
    </row>
    <row r="209" spans="1:22">
      <c r="A209" s="51">
        <v>207</v>
      </c>
      <c r="B209" s="51" t="s">
        <v>222</v>
      </c>
      <c r="C209" s="51" t="s">
        <v>297</v>
      </c>
      <c r="D209" s="51">
        <v>11751</v>
      </c>
      <c r="E209" s="51">
        <v>373</v>
      </c>
      <c r="F209" s="51" t="s">
        <v>294</v>
      </c>
      <c r="G209" s="52" t="s">
        <v>79</v>
      </c>
      <c r="H209" s="79">
        <v>0</v>
      </c>
      <c r="I209" s="49">
        <v>0</v>
      </c>
      <c r="J209" s="49">
        <f t="shared" si="21"/>
        <v>0</v>
      </c>
      <c r="K209" s="67">
        <v>-25</v>
      </c>
      <c r="L209" s="79">
        <v>1</v>
      </c>
      <c r="M209" s="49">
        <f>VLOOKUP(D:D,[4]Sheet1!$E$1:$F$65536,2,0)</f>
        <v>1</v>
      </c>
      <c r="N209" s="56">
        <f t="shared" si="22"/>
        <v>1</v>
      </c>
      <c r="O209" s="79"/>
      <c r="P209" s="51">
        <v>1</v>
      </c>
      <c r="Q209" s="51"/>
      <c r="R209" s="51">
        <v>0</v>
      </c>
      <c r="S209" s="51">
        <f t="shared" si="20"/>
        <v>1</v>
      </c>
      <c r="T209" s="59">
        <f>VLOOKUP(D:D,[5]Sheet1!$G$1:$H$65536,2,0)</f>
        <v>1</v>
      </c>
      <c r="U209" s="60">
        <f t="shared" si="23"/>
        <v>0</v>
      </c>
      <c r="V209" s="49"/>
    </row>
    <row r="210" spans="1:22">
      <c r="A210" s="49">
        <v>208</v>
      </c>
      <c r="B210" s="53" t="s">
        <v>222</v>
      </c>
      <c r="C210" s="49" t="s">
        <v>298</v>
      </c>
      <c r="D210" s="49">
        <v>4549</v>
      </c>
      <c r="E210" s="49">
        <v>102935</v>
      </c>
      <c r="F210" s="49" t="s">
        <v>299</v>
      </c>
      <c r="G210" s="50" t="s">
        <v>22</v>
      </c>
      <c r="H210" s="49">
        <v>0</v>
      </c>
      <c r="I210" s="49">
        <v>0</v>
      </c>
      <c r="J210" s="49">
        <f t="shared" si="21"/>
        <v>0</v>
      </c>
      <c r="K210" s="49">
        <v>-50</v>
      </c>
      <c r="L210" s="49">
        <v>3</v>
      </c>
      <c r="M210" s="49">
        <f>VLOOKUP(D:D,[4]Sheet1!$E$1:$F$65536,2,0)</f>
        <v>2.7</v>
      </c>
      <c r="N210" s="56">
        <f t="shared" si="22"/>
        <v>0.9</v>
      </c>
      <c r="O210" s="49"/>
      <c r="P210" s="49">
        <v>1</v>
      </c>
      <c r="Q210" s="49">
        <v>1</v>
      </c>
      <c r="R210" s="49">
        <v>1</v>
      </c>
      <c r="S210" s="49">
        <f t="shared" si="20"/>
        <v>3</v>
      </c>
      <c r="T210" s="59">
        <f>VLOOKUP(D:D,[5]Sheet1!$G$1:$H$65536,2,0)</f>
        <v>3</v>
      </c>
      <c r="U210" s="60">
        <f t="shared" si="23"/>
        <v>0</v>
      </c>
      <c r="V210" s="49"/>
    </row>
    <row r="211" spans="1:22">
      <c r="A211" s="51">
        <v>209</v>
      </c>
      <c r="B211" s="51" t="s">
        <v>222</v>
      </c>
      <c r="C211" s="51" t="s">
        <v>300</v>
      </c>
      <c r="D211" s="51">
        <v>11059</v>
      </c>
      <c r="E211" s="51">
        <v>102936</v>
      </c>
      <c r="F211" s="51" t="s">
        <v>299</v>
      </c>
      <c r="G211" s="52" t="s">
        <v>24</v>
      </c>
      <c r="H211" s="49">
        <v>0</v>
      </c>
      <c r="I211" s="49">
        <v>0</v>
      </c>
      <c r="J211" s="49">
        <f t="shared" si="21"/>
        <v>0</v>
      </c>
      <c r="K211" s="49">
        <v>-50</v>
      </c>
      <c r="L211" s="49">
        <v>3</v>
      </c>
      <c r="M211" s="49">
        <f>VLOOKUP(D:D,[4]Sheet1!$E$1:$F$65536,2,0)</f>
        <v>3.3</v>
      </c>
      <c r="N211" s="56">
        <f t="shared" si="22"/>
        <v>1.1</v>
      </c>
      <c r="O211" s="49"/>
      <c r="P211" s="51">
        <v>1</v>
      </c>
      <c r="Q211" s="51">
        <v>0</v>
      </c>
      <c r="R211" s="51">
        <v>1</v>
      </c>
      <c r="S211" s="51">
        <f t="shared" si="20"/>
        <v>2</v>
      </c>
      <c r="T211" s="59">
        <v>0</v>
      </c>
      <c r="U211" s="60">
        <f t="shared" si="23"/>
        <v>-2</v>
      </c>
      <c r="V211" s="49">
        <f t="shared" ref="V211:V217" si="24">U211*3</f>
        <v>-6</v>
      </c>
    </row>
    <row r="212" spans="1:22">
      <c r="A212" s="49">
        <v>210</v>
      </c>
      <c r="B212" s="53" t="s">
        <v>222</v>
      </c>
      <c r="C212" s="49" t="s">
        <v>301</v>
      </c>
      <c r="D212" s="49">
        <v>11621</v>
      </c>
      <c r="E212" s="49">
        <v>102937</v>
      </c>
      <c r="F212" s="49" t="s">
        <v>299</v>
      </c>
      <c r="G212" s="50" t="s">
        <v>24</v>
      </c>
      <c r="H212" s="49">
        <v>7</v>
      </c>
      <c r="I212" s="49">
        <v>7</v>
      </c>
      <c r="J212" s="49">
        <f t="shared" si="21"/>
        <v>0</v>
      </c>
      <c r="K212" s="49"/>
      <c r="L212" s="49">
        <v>2</v>
      </c>
      <c r="M212" s="49">
        <f>VLOOKUP(D:D,[4]Sheet1!$E$1:$F$65536,2,0)</f>
        <v>3</v>
      </c>
      <c r="N212" s="56">
        <f t="shared" si="22"/>
        <v>1.5</v>
      </c>
      <c r="O212" s="49"/>
      <c r="P212" s="49">
        <v>1</v>
      </c>
      <c r="Q212" s="49">
        <v>0</v>
      </c>
      <c r="R212" s="49">
        <v>1</v>
      </c>
      <c r="S212" s="49">
        <f t="shared" si="20"/>
        <v>2</v>
      </c>
      <c r="T212" s="59">
        <f>VLOOKUP(D:D,[5]Sheet1!$G$1:$H$65536,2,0)</f>
        <v>1</v>
      </c>
      <c r="U212" s="60">
        <f t="shared" si="23"/>
        <v>-1</v>
      </c>
      <c r="V212" s="49">
        <f t="shared" si="24"/>
        <v>-3</v>
      </c>
    </row>
    <row r="213" spans="1:22">
      <c r="A213" s="51">
        <v>211</v>
      </c>
      <c r="B213" s="51" t="s">
        <v>222</v>
      </c>
      <c r="C213" s="51" t="s">
        <v>302</v>
      </c>
      <c r="D213" s="51">
        <v>11774</v>
      </c>
      <c r="E213" s="51">
        <v>102938</v>
      </c>
      <c r="F213" s="51" t="s">
        <v>299</v>
      </c>
      <c r="G213" s="52" t="s">
        <v>79</v>
      </c>
      <c r="H213" s="49">
        <v>0</v>
      </c>
      <c r="I213" s="49">
        <v>0</v>
      </c>
      <c r="J213" s="49">
        <f t="shared" si="21"/>
        <v>0</v>
      </c>
      <c r="K213" s="67">
        <v>-25</v>
      </c>
      <c r="L213" s="49">
        <v>1</v>
      </c>
      <c r="M213" s="49">
        <v>0</v>
      </c>
      <c r="N213" s="56">
        <f t="shared" si="22"/>
        <v>0</v>
      </c>
      <c r="O213" s="49">
        <v>-30</v>
      </c>
      <c r="P213" s="51">
        <v>1</v>
      </c>
      <c r="Q213" s="51">
        <v>0</v>
      </c>
      <c r="R213" s="51">
        <v>0</v>
      </c>
      <c r="S213" s="51">
        <f t="shared" si="20"/>
        <v>1</v>
      </c>
      <c r="T213" s="59">
        <v>0</v>
      </c>
      <c r="U213" s="60">
        <f t="shared" si="23"/>
        <v>-1</v>
      </c>
      <c r="V213" s="49">
        <f t="shared" si="24"/>
        <v>-3</v>
      </c>
    </row>
    <row r="214" spans="1:22">
      <c r="A214" s="49">
        <v>212</v>
      </c>
      <c r="B214" s="53" t="s">
        <v>222</v>
      </c>
      <c r="C214" s="49" t="s">
        <v>303</v>
      </c>
      <c r="D214" s="49">
        <v>5519</v>
      </c>
      <c r="E214" s="49">
        <v>744</v>
      </c>
      <c r="F214" s="49" t="s">
        <v>304</v>
      </c>
      <c r="G214" s="50" t="s">
        <v>22</v>
      </c>
      <c r="H214" s="49">
        <v>4</v>
      </c>
      <c r="I214" s="49">
        <v>4</v>
      </c>
      <c r="J214" s="49">
        <f t="shared" si="21"/>
        <v>0</v>
      </c>
      <c r="K214" s="49"/>
      <c r="L214" s="49">
        <v>6</v>
      </c>
      <c r="M214" s="49">
        <f>VLOOKUP(D:D,[4]Sheet1!$E$1:$F$65536,2,0)</f>
        <v>2</v>
      </c>
      <c r="N214" s="56">
        <f t="shared" si="22"/>
        <v>0.333333333333333</v>
      </c>
      <c r="O214" s="49">
        <v>-30</v>
      </c>
      <c r="P214" s="49">
        <v>3</v>
      </c>
      <c r="Q214" s="49">
        <v>1</v>
      </c>
      <c r="R214" s="49">
        <v>1</v>
      </c>
      <c r="S214" s="49">
        <f t="shared" si="20"/>
        <v>5</v>
      </c>
      <c r="T214" s="59">
        <f>VLOOKUP(D:D,[5]Sheet1!$G$1:$H$65536,2,0)</f>
        <v>1</v>
      </c>
      <c r="U214" s="60">
        <f t="shared" si="23"/>
        <v>-4</v>
      </c>
      <c r="V214" s="49">
        <f t="shared" si="24"/>
        <v>-12</v>
      </c>
    </row>
    <row r="215" spans="1:22">
      <c r="A215" s="49">
        <v>213</v>
      </c>
      <c r="B215" s="53" t="s">
        <v>222</v>
      </c>
      <c r="C215" s="49" t="s">
        <v>305</v>
      </c>
      <c r="D215" s="49">
        <v>8957</v>
      </c>
      <c r="E215" s="49">
        <v>744</v>
      </c>
      <c r="F215" s="49" t="s">
        <v>304</v>
      </c>
      <c r="G215" s="50" t="s">
        <v>24</v>
      </c>
      <c r="H215" s="49">
        <v>1</v>
      </c>
      <c r="I215" s="49">
        <v>1</v>
      </c>
      <c r="J215" s="49">
        <f t="shared" si="21"/>
        <v>0</v>
      </c>
      <c r="K215" s="49"/>
      <c r="L215" s="49">
        <v>6</v>
      </c>
      <c r="M215" s="49">
        <f>VLOOKUP(D:D,[4]Sheet1!$E$1:$F$65536,2,0)</f>
        <v>6</v>
      </c>
      <c r="N215" s="56">
        <f t="shared" si="22"/>
        <v>1</v>
      </c>
      <c r="O215" s="49"/>
      <c r="P215" s="49">
        <v>3</v>
      </c>
      <c r="Q215" s="49"/>
      <c r="R215" s="49">
        <v>2</v>
      </c>
      <c r="S215" s="49">
        <f t="shared" si="20"/>
        <v>5</v>
      </c>
      <c r="T215" s="59">
        <f>VLOOKUP(D:D,[5]Sheet1!$G$1:$H$65536,2,0)</f>
        <v>2</v>
      </c>
      <c r="U215" s="60">
        <f t="shared" si="23"/>
        <v>-3</v>
      </c>
      <c r="V215" s="49">
        <f t="shared" si="24"/>
        <v>-9</v>
      </c>
    </row>
    <row r="216" spans="1:22">
      <c r="A216" s="51">
        <v>214</v>
      </c>
      <c r="B216" s="51" t="s">
        <v>222</v>
      </c>
      <c r="C216" s="51" t="s">
        <v>306</v>
      </c>
      <c r="D216" s="51">
        <v>11620</v>
      </c>
      <c r="E216" s="51">
        <v>744</v>
      </c>
      <c r="F216" s="51" t="s">
        <v>304</v>
      </c>
      <c r="G216" s="52" t="s">
        <v>24</v>
      </c>
      <c r="H216" s="49">
        <v>0</v>
      </c>
      <c r="I216" s="49">
        <v>0</v>
      </c>
      <c r="J216" s="49">
        <f t="shared" si="21"/>
        <v>0</v>
      </c>
      <c r="K216" s="49">
        <v>-50</v>
      </c>
      <c r="L216" s="49">
        <v>4</v>
      </c>
      <c r="M216" s="49">
        <v>0</v>
      </c>
      <c r="N216" s="56">
        <f t="shared" si="22"/>
        <v>0</v>
      </c>
      <c r="O216" s="49">
        <v>-30</v>
      </c>
      <c r="P216" s="51">
        <v>1</v>
      </c>
      <c r="Q216" s="51"/>
      <c r="R216" s="51">
        <v>2</v>
      </c>
      <c r="S216" s="51">
        <f t="shared" si="20"/>
        <v>3</v>
      </c>
      <c r="T216" s="59">
        <v>0</v>
      </c>
      <c r="U216" s="60">
        <f t="shared" si="23"/>
        <v>-3</v>
      </c>
      <c r="V216" s="49">
        <f t="shared" si="24"/>
        <v>-9</v>
      </c>
    </row>
    <row r="217" spans="1:22">
      <c r="A217" s="51">
        <v>215</v>
      </c>
      <c r="B217" s="51" t="s">
        <v>222</v>
      </c>
      <c r="C217" s="51" t="s">
        <v>307</v>
      </c>
      <c r="D217" s="51">
        <v>11769</v>
      </c>
      <c r="E217" s="51">
        <v>744</v>
      </c>
      <c r="F217" s="51" t="s">
        <v>304</v>
      </c>
      <c r="G217" s="52" t="s">
        <v>79</v>
      </c>
      <c r="H217" s="49">
        <v>0</v>
      </c>
      <c r="I217" s="49">
        <v>0</v>
      </c>
      <c r="J217" s="49">
        <f t="shared" si="21"/>
        <v>0</v>
      </c>
      <c r="K217" s="67">
        <v>-25</v>
      </c>
      <c r="L217" s="49">
        <v>1</v>
      </c>
      <c r="M217" s="49">
        <v>0</v>
      </c>
      <c r="N217" s="56">
        <f t="shared" si="22"/>
        <v>0</v>
      </c>
      <c r="O217" s="49">
        <v>-30</v>
      </c>
      <c r="P217" s="51">
        <v>1</v>
      </c>
      <c r="Q217" s="51"/>
      <c r="R217" s="51">
        <v>1</v>
      </c>
      <c r="S217" s="51">
        <f t="shared" si="20"/>
        <v>2</v>
      </c>
      <c r="T217" s="59">
        <v>0</v>
      </c>
      <c r="U217" s="60">
        <f t="shared" si="23"/>
        <v>-2</v>
      </c>
      <c r="V217" s="49">
        <f t="shared" si="24"/>
        <v>-6</v>
      </c>
    </row>
    <row r="218" spans="1:22">
      <c r="A218" s="49">
        <v>216</v>
      </c>
      <c r="B218" s="53" t="s">
        <v>222</v>
      </c>
      <c r="C218" s="49" t="s">
        <v>308</v>
      </c>
      <c r="D218" s="49">
        <v>10186</v>
      </c>
      <c r="E218" s="49">
        <v>572</v>
      </c>
      <c r="F218" s="49" t="s">
        <v>309</v>
      </c>
      <c r="G218" s="50" t="s">
        <v>22</v>
      </c>
      <c r="H218" s="49">
        <v>2</v>
      </c>
      <c r="I218" s="49">
        <v>8</v>
      </c>
      <c r="J218" s="49">
        <f t="shared" si="21"/>
        <v>6</v>
      </c>
      <c r="K218" s="49"/>
      <c r="L218" s="49">
        <v>2</v>
      </c>
      <c r="M218" s="49">
        <f>VLOOKUP(D:D,[4]Sheet1!$E$1:$F$65536,2,0)</f>
        <v>2</v>
      </c>
      <c r="N218" s="56">
        <f t="shared" si="22"/>
        <v>1</v>
      </c>
      <c r="O218" s="49"/>
      <c r="P218" s="49">
        <v>1</v>
      </c>
      <c r="Q218" s="49">
        <v>1</v>
      </c>
      <c r="R218" s="49">
        <v>1</v>
      </c>
      <c r="S218" s="49">
        <f t="shared" si="20"/>
        <v>3</v>
      </c>
      <c r="T218" s="59">
        <f>VLOOKUP(D:D,[5]Sheet1!$G$1:$H$65536,2,0)</f>
        <v>5</v>
      </c>
      <c r="U218" s="60">
        <f t="shared" si="23"/>
        <v>2</v>
      </c>
      <c r="V218" s="49"/>
    </row>
    <row r="219" spans="1:22">
      <c r="A219" s="49">
        <v>217</v>
      </c>
      <c r="B219" s="53" t="s">
        <v>222</v>
      </c>
      <c r="C219" s="49" t="s">
        <v>310</v>
      </c>
      <c r="D219" s="49">
        <v>8731</v>
      </c>
      <c r="E219" s="49">
        <v>572</v>
      </c>
      <c r="F219" s="49" t="s">
        <v>309</v>
      </c>
      <c r="G219" s="50" t="s">
        <v>24</v>
      </c>
      <c r="H219" s="49">
        <v>1</v>
      </c>
      <c r="I219" s="49">
        <v>1</v>
      </c>
      <c r="J219" s="49">
        <f t="shared" si="21"/>
        <v>0</v>
      </c>
      <c r="K219" s="49"/>
      <c r="L219" s="49">
        <v>2</v>
      </c>
      <c r="M219" s="49">
        <f>VLOOKUP(D:D,[4]Sheet1!$E$1:$F$65536,2,0)</f>
        <v>2</v>
      </c>
      <c r="N219" s="56">
        <f t="shared" si="22"/>
        <v>1</v>
      </c>
      <c r="O219" s="49"/>
      <c r="P219" s="49">
        <v>1</v>
      </c>
      <c r="Q219" s="49"/>
      <c r="R219" s="49">
        <v>1</v>
      </c>
      <c r="S219" s="49">
        <f t="shared" si="20"/>
        <v>2</v>
      </c>
      <c r="T219" s="59">
        <f>VLOOKUP(D:D,[5]Sheet1!$G$1:$H$65536,2,0)</f>
        <v>1</v>
      </c>
      <c r="U219" s="60">
        <f t="shared" si="23"/>
        <v>-1</v>
      </c>
      <c r="V219" s="49">
        <f>U219*3</f>
        <v>-3</v>
      </c>
    </row>
    <row r="220" spans="1:22">
      <c r="A220" s="51">
        <v>218</v>
      </c>
      <c r="B220" s="51" t="s">
        <v>222</v>
      </c>
      <c r="C220" s="51" t="s">
        <v>311</v>
      </c>
      <c r="D220" s="51">
        <v>10907</v>
      </c>
      <c r="E220" s="51">
        <v>572</v>
      </c>
      <c r="F220" s="51" t="s">
        <v>309</v>
      </c>
      <c r="G220" s="52" t="s">
        <v>24</v>
      </c>
      <c r="H220" s="49">
        <v>1</v>
      </c>
      <c r="I220" s="49">
        <v>2</v>
      </c>
      <c r="J220" s="49">
        <f t="shared" si="21"/>
        <v>1</v>
      </c>
      <c r="K220" s="49"/>
      <c r="L220" s="49">
        <v>2</v>
      </c>
      <c r="M220" s="49">
        <f>VLOOKUP(D:D,[4]Sheet1!$E$1:$F$65536,2,0)</f>
        <v>2</v>
      </c>
      <c r="N220" s="56">
        <f t="shared" si="22"/>
        <v>1</v>
      </c>
      <c r="O220" s="49"/>
      <c r="P220" s="51">
        <v>1</v>
      </c>
      <c r="Q220" s="51"/>
      <c r="R220" s="51">
        <v>1</v>
      </c>
      <c r="S220" s="51">
        <f t="shared" si="20"/>
        <v>2</v>
      </c>
      <c r="T220" s="59">
        <v>0</v>
      </c>
      <c r="U220" s="60">
        <f t="shared" si="23"/>
        <v>-2</v>
      </c>
      <c r="V220" s="49">
        <f>U220*3</f>
        <v>-6</v>
      </c>
    </row>
    <row r="221" spans="1:22">
      <c r="A221" s="49">
        <v>219</v>
      </c>
      <c r="B221" s="53" t="s">
        <v>222</v>
      </c>
      <c r="C221" s="49" t="s">
        <v>312</v>
      </c>
      <c r="D221" s="49">
        <v>11058</v>
      </c>
      <c r="E221" s="49">
        <v>572</v>
      </c>
      <c r="F221" s="49" t="s">
        <v>309</v>
      </c>
      <c r="G221" s="50" t="s">
        <v>24</v>
      </c>
      <c r="H221" s="49">
        <v>1</v>
      </c>
      <c r="I221" s="49">
        <v>1</v>
      </c>
      <c r="J221" s="49">
        <f t="shared" si="21"/>
        <v>0</v>
      </c>
      <c r="K221" s="49"/>
      <c r="L221" s="49">
        <v>2</v>
      </c>
      <c r="M221" s="49">
        <f>VLOOKUP(D:D,[4]Sheet1!$E$1:$F$65536,2,0)</f>
        <v>2</v>
      </c>
      <c r="N221" s="56">
        <f t="shared" si="22"/>
        <v>1</v>
      </c>
      <c r="O221" s="49"/>
      <c r="P221" s="49">
        <v>1</v>
      </c>
      <c r="Q221" s="49"/>
      <c r="R221" s="49">
        <v>2</v>
      </c>
      <c r="S221" s="49">
        <f t="shared" si="20"/>
        <v>3</v>
      </c>
      <c r="T221" s="59">
        <f>VLOOKUP(D:D,[5]Sheet1!$G$1:$H$65536,2,0)</f>
        <v>2</v>
      </c>
      <c r="U221" s="60">
        <f t="shared" si="23"/>
        <v>-1</v>
      </c>
      <c r="V221" s="49">
        <f>U221*3</f>
        <v>-3</v>
      </c>
    </row>
    <row r="222" spans="1:22">
      <c r="A222" s="49">
        <v>220</v>
      </c>
      <c r="B222" s="53" t="s">
        <v>222</v>
      </c>
      <c r="C222" s="49" t="s">
        <v>313</v>
      </c>
      <c r="D222" s="49">
        <v>10847</v>
      </c>
      <c r="E222" s="49">
        <v>747</v>
      </c>
      <c r="F222" s="49" t="s">
        <v>314</v>
      </c>
      <c r="G222" s="50" t="s">
        <v>22</v>
      </c>
      <c r="H222" s="49">
        <v>4</v>
      </c>
      <c r="I222" s="49">
        <v>4</v>
      </c>
      <c r="J222" s="49">
        <f t="shared" si="21"/>
        <v>0</v>
      </c>
      <c r="K222" s="49"/>
      <c r="L222" s="49">
        <v>2</v>
      </c>
      <c r="M222" s="49">
        <v>0</v>
      </c>
      <c r="N222" s="56">
        <f t="shared" si="22"/>
        <v>0</v>
      </c>
      <c r="O222" s="49">
        <v>-30</v>
      </c>
      <c r="P222" s="49">
        <v>2</v>
      </c>
      <c r="Q222" s="49"/>
      <c r="R222" s="49">
        <v>1</v>
      </c>
      <c r="S222" s="49">
        <f t="shared" si="20"/>
        <v>3</v>
      </c>
      <c r="T222" s="59">
        <f>VLOOKUP(D:D,[5]Sheet1!$G$1:$H$65536,2,0)</f>
        <v>1</v>
      </c>
      <c r="U222" s="60">
        <f t="shared" si="23"/>
        <v>-2</v>
      </c>
      <c r="V222" s="49">
        <f>U222*3</f>
        <v>-6</v>
      </c>
    </row>
    <row r="223" spans="1:22">
      <c r="A223" s="49">
        <v>221</v>
      </c>
      <c r="B223" s="53" t="s">
        <v>222</v>
      </c>
      <c r="C223" s="49" t="s">
        <v>315</v>
      </c>
      <c r="D223" s="49">
        <v>10898</v>
      </c>
      <c r="E223" s="49">
        <v>747</v>
      </c>
      <c r="F223" s="49" t="s">
        <v>314</v>
      </c>
      <c r="G223" s="50" t="s">
        <v>69</v>
      </c>
      <c r="H223" s="49">
        <v>4</v>
      </c>
      <c r="I223" s="49">
        <v>0</v>
      </c>
      <c r="J223" s="49">
        <f t="shared" si="21"/>
        <v>-4</v>
      </c>
      <c r="K223" s="49">
        <v>-50</v>
      </c>
      <c r="L223" s="49">
        <v>3</v>
      </c>
      <c r="M223" s="49">
        <v>0</v>
      </c>
      <c r="N223" s="56">
        <f t="shared" si="22"/>
        <v>0</v>
      </c>
      <c r="O223" s="49">
        <v>-30</v>
      </c>
      <c r="P223" s="49">
        <v>1</v>
      </c>
      <c r="Q223" s="49"/>
      <c r="R223" s="49">
        <v>1</v>
      </c>
      <c r="S223" s="49">
        <f t="shared" si="20"/>
        <v>2</v>
      </c>
      <c r="T223" s="59">
        <f>VLOOKUP(D:D,[5]Sheet1!$G$1:$H$65536,2,0)</f>
        <v>3</v>
      </c>
      <c r="U223" s="60">
        <f t="shared" si="23"/>
        <v>1</v>
      </c>
      <c r="V223" s="49"/>
    </row>
    <row r="224" spans="1:22">
      <c r="A224" s="49">
        <v>222</v>
      </c>
      <c r="B224" s="53" t="s">
        <v>222</v>
      </c>
      <c r="C224" s="49" t="s">
        <v>316</v>
      </c>
      <c r="D224" s="49">
        <v>11023</v>
      </c>
      <c r="E224" s="49">
        <v>747</v>
      </c>
      <c r="F224" s="49" t="s">
        <v>314</v>
      </c>
      <c r="G224" s="50" t="s">
        <v>69</v>
      </c>
      <c r="H224" s="49">
        <v>3</v>
      </c>
      <c r="I224" s="49">
        <v>0</v>
      </c>
      <c r="J224" s="49">
        <f t="shared" si="21"/>
        <v>-3</v>
      </c>
      <c r="K224" s="49">
        <v>-50</v>
      </c>
      <c r="L224" s="49">
        <v>2</v>
      </c>
      <c r="M224" s="49">
        <v>0</v>
      </c>
      <c r="N224" s="56">
        <f t="shared" si="22"/>
        <v>0</v>
      </c>
      <c r="O224" s="49">
        <v>-30</v>
      </c>
      <c r="P224" s="49">
        <v>1</v>
      </c>
      <c r="Q224" s="49">
        <v>1</v>
      </c>
      <c r="R224" s="49">
        <v>1</v>
      </c>
      <c r="S224" s="49">
        <f t="shared" si="20"/>
        <v>3</v>
      </c>
      <c r="T224" s="59">
        <f>VLOOKUP(D:D,[5]Sheet1!$G$1:$H$65536,2,0)</f>
        <v>2</v>
      </c>
      <c r="U224" s="60">
        <f t="shared" si="23"/>
        <v>-1</v>
      </c>
      <c r="V224" s="49">
        <f t="shared" ref="V224:V230" si="25">U224*3</f>
        <v>-3</v>
      </c>
    </row>
    <row r="225" spans="1:22">
      <c r="A225" s="49">
        <v>223</v>
      </c>
      <c r="B225" s="53" t="s">
        <v>222</v>
      </c>
      <c r="C225" s="49" t="s">
        <v>317</v>
      </c>
      <c r="D225" s="49">
        <v>4089</v>
      </c>
      <c r="E225" s="49">
        <v>308</v>
      </c>
      <c r="F225" s="49" t="s">
        <v>318</v>
      </c>
      <c r="G225" s="50" t="s">
        <v>22</v>
      </c>
      <c r="H225" s="49">
        <v>5</v>
      </c>
      <c r="I225" s="49">
        <v>0</v>
      </c>
      <c r="J225" s="49">
        <f t="shared" si="21"/>
        <v>-5</v>
      </c>
      <c r="K225" s="49">
        <v>-50</v>
      </c>
      <c r="L225" s="49">
        <v>4</v>
      </c>
      <c r="M225" s="49">
        <v>0</v>
      </c>
      <c r="N225" s="56">
        <f t="shared" si="22"/>
        <v>0</v>
      </c>
      <c r="O225" s="49">
        <v>-30</v>
      </c>
      <c r="P225" s="49">
        <v>2</v>
      </c>
      <c r="Q225" s="49">
        <v>1</v>
      </c>
      <c r="R225" s="49">
        <v>1</v>
      </c>
      <c r="S225" s="49">
        <f t="shared" si="20"/>
        <v>4</v>
      </c>
      <c r="T225" s="59">
        <f>VLOOKUP(D:D,[5]Sheet1!$G$1:$H$65536,2,0)</f>
        <v>3</v>
      </c>
      <c r="U225" s="60">
        <f t="shared" si="23"/>
        <v>-1</v>
      </c>
      <c r="V225" s="49">
        <f t="shared" si="25"/>
        <v>-3</v>
      </c>
    </row>
    <row r="226" spans="1:22">
      <c r="A226" s="49">
        <v>224</v>
      </c>
      <c r="B226" s="53" t="s">
        <v>222</v>
      </c>
      <c r="C226" s="49" t="s">
        <v>319</v>
      </c>
      <c r="D226" s="49">
        <v>5347</v>
      </c>
      <c r="E226" s="49">
        <v>308</v>
      </c>
      <c r="F226" s="49" t="s">
        <v>318</v>
      </c>
      <c r="G226" s="50" t="s">
        <v>24</v>
      </c>
      <c r="H226" s="49">
        <v>5</v>
      </c>
      <c r="I226" s="49">
        <v>6</v>
      </c>
      <c r="J226" s="49">
        <f t="shared" si="21"/>
        <v>1</v>
      </c>
      <c r="K226" s="49"/>
      <c r="L226" s="49">
        <v>4</v>
      </c>
      <c r="M226" s="49">
        <v>0</v>
      </c>
      <c r="N226" s="56">
        <f t="shared" si="22"/>
        <v>0</v>
      </c>
      <c r="O226" s="49">
        <v>-30</v>
      </c>
      <c r="P226" s="49">
        <v>2</v>
      </c>
      <c r="Q226" s="49">
        <v>1</v>
      </c>
      <c r="R226" s="49">
        <v>2</v>
      </c>
      <c r="S226" s="49">
        <f t="shared" si="20"/>
        <v>5</v>
      </c>
      <c r="T226" s="59">
        <f>VLOOKUP(D:D,[5]Sheet1!$G$1:$H$65536,2,0)</f>
        <v>1</v>
      </c>
      <c r="U226" s="60">
        <f t="shared" si="23"/>
        <v>-4</v>
      </c>
      <c r="V226" s="49">
        <f t="shared" si="25"/>
        <v>-12</v>
      </c>
    </row>
    <row r="227" spans="1:22">
      <c r="A227" s="51">
        <v>225</v>
      </c>
      <c r="B227" s="51" t="s">
        <v>222</v>
      </c>
      <c r="C227" s="51" t="s">
        <v>320</v>
      </c>
      <c r="D227" s="51">
        <v>9200</v>
      </c>
      <c r="E227" s="51">
        <v>308</v>
      </c>
      <c r="F227" s="51" t="s">
        <v>318</v>
      </c>
      <c r="G227" s="52" t="s">
        <v>24</v>
      </c>
      <c r="H227" s="49">
        <v>4</v>
      </c>
      <c r="I227" s="49">
        <v>0</v>
      </c>
      <c r="J227" s="49">
        <f t="shared" si="21"/>
        <v>-4</v>
      </c>
      <c r="K227" s="49">
        <v>-50</v>
      </c>
      <c r="L227" s="49">
        <v>4</v>
      </c>
      <c r="M227" s="49">
        <v>0</v>
      </c>
      <c r="N227" s="56">
        <f t="shared" si="22"/>
        <v>0</v>
      </c>
      <c r="O227" s="49">
        <v>-30</v>
      </c>
      <c r="P227" s="51">
        <v>2</v>
      </c>
      <c r="Q227" s="51">
        <v>0</v>
      </c>
      <c r="R227" s="51">
        <v>1</v>
      </c>
      <c r="S227" s="51">
        <f t="shared" si="20"/>
        <v>3</v>
      </c>
      <c r="T227" s="59">
        <v>0</v>
      </c>
      <c r="U227" s="60">
        <f t="shared" si="23"/>
        <v>-3</v>
      </c>
      <c r="V227" s="49">
        <f t="shared" si="25"/>
        <v>-9</v>
      </c>
    </row>
    <row r="228" spans="1:22">
      <c r="A228" s="51">
        <v>226</v>
      </c>
      <c r="B228" s="51" t="s">
        <v>222</v>
      </c>
      <c r="C228" s="51" t="s">
        <v>321</v>
      </c>
      <c r="D228" s="51">
        <v>9967</v>
      </c>
      <c r="E228" s="51">
        <v>308</v>
      </c>
      <c r="F228" s="51" t="s">
        <v>318</v>
      </c>
      <c r="G228" s="52" t="s">
        <v>24</v>
      </c>
      <c r="H228" s="49">
        <v>4</v>
      </c>
      <c r="I228" s="49">
        <v>2</v>
      </c>
      <c r="J228" s="49">
        <f t="shared" si="21"/>
        <v>-2</v>
      </c>
      <c r="K228" s="49"/>
      <c r="L228" s="49">
        <v>4</v>
      </c>
      <c r="M228" s="49">
        <v>0</v>
      </c>
      <c r="N228" s="56">
        <f t="shared" si="22"/>
        <v>0</v>
      </c>
      <c r="O228" s="49">
        <v>-30</v>
      </c>
      <c r="P228" s="51">
        <v>2</v>
      </c>
      <c r="Q228" s="51">
        <v>0</v>
      </c>
      <c r="R228" s="51">
        <v>1</v>
      </c>
      <c r="S228" s="51">
        <f t="shared" si="20"/>
        <v>3</v>
      </c>
      <c r="T228" s="59">
        <v>0</v>
      </c>
      <c r="U228" s="60">
        <f t="shared" si="23"/>
        <v>-3</v>
      </c>
      <c r="V228" s="49">
        <f t="shared" si="25"/>
        <v>-9</v>
      </c>
    </row>
    <row r="229" spans="1:22">
      <c r="A229" s="51">
        <v>227</v>
      </c>
      <c r="B229" s="51" t="s">
        <v>222</v>
      </c>
      <c r="C229" s="51" t="s">
        <v>322</v>
      </c>
      <c r="D229" s="51">
        <v>11251</v>
      </c>
      <c r="E229" s="51">
        <v>308</v>
      </c>
      <c r="F229" s="51" t="s">
        <v>318</v>
      </c>
      <c r="G229" s="52" t="s">
        <v>24</v>
      </c>
      <c r="H229" s="49">
        <v>3</v>
      </c>
      <c r="I229" s="49">
        <v>0</v>
      </c>
      <c r="J229" s="49">
        <f t="shared" si="21"/>
        <v>-3</v>
      </c>
      <c r="K229" s="49">
        <v>-50</v>
      </c>
      <c r="L229" s="49">
        <v>4</v>
      </c>
      <c r="M229" s="49">
        <v>0</v>
      </c>
      <c r="N229" s="56">
        <f t="shared" si="22"/>
        <v>0</v>
      </c>
      <c r="O229" s="49">
        <v>-30</v>
      </c>
      <c r="P229" s="51">
        <v>2</v>
      </c>
      <c r="Q229" s="51">
        <v>0</v>
      </c>
      <c r="R229" s="51">
        <v>1</v>
      </c>
      <c r="S229" s="51">
        <f t="shared" si="20"/>
        <v>3</v>
      </c>
      <c r="T229" s="59">
        <v>0</v>
      </c>
      <c r="U229" s="60">
        <f t="shared" si="23"/>
        <v>-3</v>
      </c>
      <c r="V229" s="49">
        <f t="shared" si="25"/>
        <v>-9</v>
      </c>
    </row>
    <row r="230" ht="14.25" spans="1:22">
      <c r="A230" s="49">
        <v>228</v>
      </c>
      <c r="B230" s="49" t="s">
        <v>323</v>
      </c>
      <c r="C230" s="36" t="s">
        <v>324</v>
      </c>
      <c r="D230" s="36">
        <v>7107</v>
      </c>
      <c r="E230" s="36">
        <v>307</v>
      </c>
      <c r="F230" s="36" t="s">
        <v>325</v>
      </c>
      <c r="G230" s="81">
        <v>1.3</v>
      </c>
      <c r="H230" s="82">
        <v>4</v>
      </c>
      <c r="I230" s="49">
        <v>5</v>
      </c>
      <c r="J230" s="49">
        <f t="shared" si="21"/>
        <v>1</v>
      </c>
      <c r="K230" s="49"/>
      <c r="L230" s="82">
        <f t="shared" ref="L230:L238" si="26">60*G230/11.1</f>
        <v>7.02702702702703</v>
      </c>
      <c r="M230" s="49">
        <f>VLOOKUP(D:D,[4]Sheet1!$E$1:$F$65536,2,0)</f>
        <v>8</v>
      </c>
      <c r="N230" s="56">
        <f t="shared" si="22"/>
        <v>1.13846153846154</v>
      </c>
      <c r="O230" s="82"/>
      <c r="P230" s="82">
        <f t="shared" ref="P230:P238" si="27">35*G230/11.1</f>
        <v>4.0990990990991</v>
      </c>
      <c r="Q230" s="49">
        <v>1</v>
      </c>
      <c r="R230" s="82">
        <f t="shared" ref="R230:R238" si="28">25*G230/11.1</f>
        <v>2.92792792792793</v>
      </c>
      <c r="S230" s="82">
        <f t="shared" si="20"/>
        <v>8.02702702702703</v>
      </c>
      <c r="T230" s="59">
        <f>VLOOKUP(D:D,[5]Sheet1!$G$1:$H$65536,2,0)</f>
        <v>6</v>
      </c>
      <c r="U230" s="60">
        <f t="shared" si="23"/>
        <v>-2.02702702702703</v>
      </c>
      <c r="V230" s="49">
        <f t="shared" si="25"/>
        <v>-6.08108108108109</v>
      </c>
    </row>
    <row r="231" ht="14.25" spans="1:22">
      <c r="A231" s="49">
        <v>229</v>
      </c>
      <c r="B231" s="49" t="s">
        <v>323</v>
      </c>
      <c r="C231" s="36" t="s">
        <v>326</v>
      </c>
      <c r="D231" s="36">
        <v>9563</v>
      </c>
      <c r="E231" s="36">
        <v>307</v>
      </c>
      <c r="F231" s="36" t="s">
        <v>325</v>
      </c>
      <c r="G231" s="81">
        <v>1.3</v>
      </c>
      <c r="H231" s="82">
        <v>4</v>
      </c>
      <c r="I231" s="49">
        <v>1</v>
      </c>
      <c r="J231" s="49">
        <f t="shared" si="21"/>
        <v>-3</v>
      </c>
      <c r="K231" s="49"/>
      <c r="L231" s="82">
        <f t="shared" si="26"/>
        <v>7.02702702702703</v>
      </c>
      <c r="M231" s="49">
        <f>VLOOKUP(D:D,[4]Sheet1!$E$1:$F$65536,2,0)</f>
        <v>7</v>
      </c>
      <c r="N231" s="56">
        <f t="shared" si="22"/>
        <v>0.996153846153846</v>
      </c>
      <c r="O231" s="82"/>
      <c r="P231" s="82">
        <f t="shared" si="27"/>
        <v>4.0990990990991</v>
      </c>
      <c r="Q231" s="82">
        <v>1</v>
      </c>
      <c r="R231" s="82">
        <f t="shared" si="28"/>
        <v>2.92792792792793</v>
      </c>
      <c r="S231" s="82">
        <f t="shared" si="20"/>
        <v>8.02702702702703</v>
      </c>
      <c r="T231" s="59">
        <f>VLOOKUP(D:D,[5]Sheet1!$G$1:$H$65536,2,0)</f>
        <v>9</v>
      </c>
      <c r="U231" s="60">
        <f t="shared" si="23"/>
        <v>0.97297297297297</v>
      </c>
      <c r="V231" s="49"/>
    </row>
    <row r="232" ht="14.25" spans="1:22">
      <c r="A232" s="49">
        <v>230</v>
      </c>
      <c r="B232" s="49" t="s">
        <v>323</v>
      </c>
      <c r="C232" s="36" t="s">
        <v>327</v>
      </c>
      <c r="D232" s="36">
        <v>9669</v>
      </c>
      <c r="E232" s="36">
        <v>307</v>
      </c>
      <c r="F232" s="36" t="s">
        <v>325</v>
      </c>
      <c r="G232" s="81">
        <v>1.3</v>
      </c>
      <c r="H232" s="82">
        <v>4</v>
      </c>
      <c r="I232" s="49">
        <v>1</v>
      </c>
      <c r="J232" s="49">
        <f t="shared" si="21"/>
        <v>-3</v>
      </c>
      <c r="K232" s="49"/>
      <c r="L232" s="82">
        <f t="shared" si="26"/>
        <v>7.02702702702703</v>
      </c>
      <c r="M232" s="49">
        <f>VLOOKUP(D:D,[4]Sheet1!$E$1:$F$65536,2,0)</f>
        <v>7</v>
      </c>
      <c r="N232" s="56">
        <f t="shared" si="22"/>
        <v>0.996153846153846</v>
      </c>
      <c r="O232" s="82"/>
      <c r="P232" s="82">
        <f t="shared" si="27"/>
        <v>4.0990990990991</v>
      </c>
      <c r="Q232" s="82">
        <v>1</v>
      </c>
      <c r="R232" s="82">
        <f t="shared" si="28"/>
        <v>2.92792792792793</v>
      </c>
      <c r="S232" s="82">
        <f t="shared" si="20"/>
        <v>8.02702702702703</v>
      </c>
      <c r="T232" s="59">
        <f>VLOOKUP(D:D,[5]Sheet1!$G$1:$H$65536,2,0)</f>
        <v>8</v>
      </c>
      <c r="U232" s="60">
        <f t="shared" si="23"/>
        <v>-0.0270270270270299</v>
      </c>
      <c r="V232" s="49">
        <f>U232*3</f>
        <v>-0.0810810810810896</v>
      </c>
    </row>
    <row r="233" ht="14.25" spans="1:22">
      <c r="A233" s="49">
        <v>231</v>
      </c>
      <c r="B233" s="49" t="s">
        <v>323</v>
      </c>
      <c r="C233" s="36" t="s">
        <v>328</v>
      </c>
      <c r="D233" s="36">
        <v>991137</v>
      </c>
      <c r="E233" s="36">
        <v>307</v>
      </c>
      <c r="F233" s="36" t="s">
        <v>325</v>
      </c>
      <c r="G233" s="81">
        <v>1.1</v>
      </c>
      <c r="H233" s="82">
        <v>3</v>
      </c>
      <c r="I233" s="49">
        <v>6</v>
      </c>
      <c r="J233" s="49">
        <f t="shared" si="21"/>
        <v>3</v>
      </c>
      <c r="K233" s="49"/>
      <c r="L233" s="82">
        <f t="shared" si="26"/>
        <v>5.94594594594595</v>
      </c>
      <c r="M233" s="49">
        <f>VLOOKUP(D:D,[4]Sheet1!$E$1:$F$65536,2,0)</f>
        <v>6</v>
      </c>
      <c r="N233" s="56">
        <f t="shared" si="22"/>
        <v>1.00909090909091</v>
      </c>
      <c r="O233" s="82"/>
      <c r="P233" s="82">
        <f t="shared" si="27"/>
        <v>3.46846846846847</v>
      </c>
      <c r="Q233" s="82">
        <v>0</v>
      </c>
      <c r="R233" s="82">
        <f t="shared" si="28"/>
        <v>2.47747747747748</v>
      </c>
      <c r="S233" s="82">
        <f t="shared" si="20"/>
        <v>5.94594594594595</v>
      </c>
      <c r="T233" s="59">
        <f>VLOOKUP(D:D,[5]Sheet1!$G$1:$H$65536,2,0)</f>
        <v>2</v>
      </c>
      <c r="U233" s="60">
        <f t="shared" si="23"/>
        <v>-3.94594594594595</v>
      </c>
      <c r="V233" s="49">
        <f>U233*3</f>
        <v>-11.8378378378378</v>
      </c>
    </row>
    <row r="234" ht="14.25" spans="1:22">
      <c r="A234" s="49">
        <v>232</v>
      </c>
      <c r="B234" s="49" t="s">
        <v>323</v>
      </c>
      <c r="C234" s="36" t="s">
        <v>329</v>
      </c>
      <c r="D234" s="36">
        <v>990264</v>
      </c>
      <c r="E234" s="36">
        <v>307</v>
      </c>
      <c r="F234" s="36" t="s">
        <v>325</v>
      </c>
      <c r="G234" s="81">
        <v>1.1</v>
      </c>
      <c r="H234" s="82">
        <v>3</v>
      </c>
      <c r="I234" s="49">
        <v>1</v>
      </c>
      <c r="J234" s="49">
        <f t="shared" si="21"/>
        <v>-2</v>
      </c>
      <c r="K234" s="49"/>
      <c r="L234" s="82">
        <f t="shared" si="26"/>
        <v>5.94594594594595</v>
      </c>
      <c r="M234" s="49">
        <f>VLOOKUP(D:D,[4]Sheet1!$E$1:$F$65536,2,0)</f>
        <v>3</v>
      </c>
      <c r="N234" s="56">
        <f t="shared" si="22"/>
        <v>0.504545454545454</v>
      </c>
      <c r="O234" s="49">
        <v>-30</v>
      </c>
      <c r="P234" s="82">
        <f t="shared" si="27"/>
        <v>3.46846846846847</v>
      </c>
      <c r="Q234" s="82">
        <v>0</v>
      </c>
      <c r="R234" s="82">
        <f t="shared" si="28"/>
        <v>2.47747747747748</v>
      </c>
      <c r="S234" s="82">
        <f t="shared" si="20"/>
        <v>5.94594594594595</v>
      </c>
      <c r="T234" s="59">
        <f>VLOOKUP(D:D,[5]Sheet1!$G$1:$H$65536,2,0)</f>
        <v>6</v>
      </c>
      <c r="U234" s="60">
        <f t="shared" si="23"/>
        <v>0.0540540540540499</v>
      </c>
      <c r="V234" s="49"/>
    </row>
    <row r="235" ht="14.25" spans="1:22">
      <c r="A235" s="49">
        <v>233</v>
      </c>
      <c r="B235" s="49" t="s">
        <v>323</v>
      </c>
      <c r="C235" s="36" t="s">
        <v>330</v>
      </c>
      <c r="D235" s="36">
        <v>993501</v>
      </c>
      <c r="E235" s="36">
        <v>307</v>
      </c>
      <c r="F235" s="36" t="s">
        <v>325</v>
      </c>
      <c r="G235" s="81">
        <v>1.1</v>
      </c>
      <c r="H235" s="82">
        <v>3</v>
      </c>
      <c r="I235" s="49">
        <v>7</v>
      </c>
      <c r="J235" s="49">
        <f t="shared" si="21"/>
        <v>4</v>
      </c>
      <c r="K235" s="49"/>
      <c r="L235" s="82">
        <f t="shared" si="26"/>
        <v>5.94594594594595</v>
      </c>
      <c r="M235" s="49">
        <f>VLOOKUP(D:D,[4]Sheet1!$E$1:$F$65536,2,0)</f>
        <v>6</v>
      </c>
      <c r="N235" s="56">
        <f t="shared" si="22"/>
        <v>1.00909090909091</v>
      </c>
      <c r="O235" s="82"/>
      <c r="P235" s="82">
        <f t="shared" si="27"/>
        <v>3.46846846846847</v>
      </c>
      <c r="Q235" s="82">
        <v>0</v>
      </c>
      <c r="R235" s="82">
        <f t="shared" si="28"/>
        <v>2.47747747747748</v>
      </c>
      <c r="S235" s="82">
        <f t="shared" si="20"/>
        <v>5.94594594594595</v>
      </c>
      <c r="T235" s="59">
        <f>VLOOKUP(D:D,[5]Sheet1!$G$1:$H$65536,2,0)</f>
        <v>7</v>
      </c>
      <c r="U235" s="60">
        <f t="shared" si="23"/>
        <v>1.05405405405405</v>
      </c>
      <c r="V235" s="49"/>
    </row>
    <row r="236" ht="14.25" spans="1:22">
      <c r="A236" s="49">
        <v>234</v>
      </c>
      <c r="B236" s="49" t="s">
        <v>323</v>
      </c>
      <c r="C236" s="36" t="s">
        <v>331</v>
      </c>
      <c r="D236" s="36">
        <v>5880</v>
      </c>
      <c r="E236" s="36">
        <v>307</v>
      </c>
      <c r="F236" s="36" t="s">
        <v>325</v>
      </c>
      <c r="G236" s="83">
        <v>1.3</v>
      </c>
      <c r="H236" s="82">
        <v>4</v>
      </c>
      <c r="I236" s="49">
        <v>4</v>
      </c>
      <c r="J236" s="49">
        <f t="shared" si="21"/>
        <v>0</v>
      </c>
      <c r="K236" s="49"/>
      <c r="L236" s="82">
        <f t="shared" si="26"/>
        <v>7.02702702702703</v>
      </c>
      <c r="M236" s="49">
        <f>VLOOKUP(D:D,[4]Sheet1!$E$1:$F$65536,2,0)</f>
        <v>9</v>
      </c>
      <c r="N236" s="56">
        <f t="shared" si="22"/>
        <v>1.28076923076923</v>
      </c>
      <c r="O236" s="82"/>
      <c r="P236" s="82">
        <f t="shared" si="27"/>
        <v>4.0990990990991</v>
      </c>
      <c r="Q236" s="82">
        <v>0</v>
      </c>
      <c r="R236" s="82">
        <f t="shared" si="28"/>
        <v>2.92792792792793</v>
      </c>
      <c r="S236" s="82">
        <f t="shared" si="20"/>
        <v>7.02702702702703</v>
      </c>
      <c r="T236" s="59">
        <f>VLOOKUP(D:D,[5]Sheet1!$G$1:$H$65536,2,0)</f>
        <v>3</v>
      </c>
      <c r="U236" s="60">
        <f t="shared" si="23"/>
        <v>-4.02702702702703</v>
      </c>
      <c r="V236" s="49">
        <f>U236*3</f>
        <v>-12.0810810810811</v>
      </c>
    </row>
    <row r="237" ht="14.25" spans="1:22">
      <c r="A237" s="49">
        <v>235</v>
      </c>
      <c r="B237" s="49" t="s">
        <v>323</v>
      </c>
      <c r="C237" s="36" t="s">
        <v>332</v>
      </c>
      <c r="D237" s="36">
        <v>10886</v>
      </c>
      <c r="E237" s="36">
        <v>307</v>
      </c>
      <c r="F237" s="36" t="s">
        <v>325</v>
      </c>
      <c r="G237" s="83">
        <v>1.3</v>
      </c>
      <c r="H237" s="82">
        <v>4</v>
      </c>
      <c r="I237" s="49">
        <v>4</v>
      </c>
      <c r="J237" s="49">
        <f t="shared" si="21"/>
        <v>0</v>
      </c>
      <c r="K237" s="49"/>
      <c r="L237" s="82">
        <f t="shared" si="26"/>
        <v>7.02702702702703</v>
      </c>
      <c r="M237" s="49">
        <f>VLOOKUP(D:D,[4]Sheet1!$E$1:$F$65536,2,0)</f>
        <v>1</v>
      </c>
      <c r="N237" s="56">
        <f t="shared" si="22"/>
        <v>0.142307692307692</v>
      </c>
      <c r="O237" s="49">
        <v>-30</v>
      </c>
      <c r="P237" s="82">
        <f t="shared" si="27"/>
        <v>4.0990990990991</v>
      </c>
      <c r="Q237" s="82">
        <v>0</v>
      </c>
      <c r="R237" s="82">
        <f t="shared" si="28"/>
        <v>2.92792792792793</v>
      </c>
      <c r="S237" s="82">
        <f t="shared" si="20"/>
        <v>7.02702702702703</v>
      </c>
      <c r="T237" s="59">
        <f>VLOOKUP(D:D,[5]Sheet1!$G$1:$H$65536,2,0)</f>
        <v>2</v>
      </c>
      <c r="U237" s="60">
        <f t="shared" si="23"/>
        <v>-5.02702702702703</v>
      </c>
      <c r="V237" s="49">
        <f>U237*3</f>
        <v>-15.0810810810811</v>
      </c>
    </row>
    <row r="238" ht="14.25" spans="1:22">
      <c r="A238" s="49">
        <v>236</v>
      </c>
      <c r="B238" s="49" t="s">
        <v>323</v>
      </c>
      <c r="C238" s="36" t="s">
        <v>333</v>
      </c>
      <c r="D238" s="36">
        <v>10989</v>
      </c>
      <c r="E238" s="36">
        <v>307</v>
      </c>
      <c r="F238" s="36" t="s">
        <v>325</v>
      </c>
      <c r="G238" s="81">
        <v>1.3</v>
      </c>
      <c r="H238" s="82">
        <v>4</v>
      </c>
      <c r="I238" s="49">
        <v>0</v>
      </c>
      <c r="J238" s="49">
        <f t="shared" si="21"/>
        <v>-4</v>
      </c>
      <c r="K238" s="49">
        <v>-50</v>
      </c>
      <c r="L238" s="82">
        <f t="shared" si="26"/>
        <v>7.02702702702703</v>
      </c>
      <c r="M238" s="49">
        <f>VLOOKUP(D:D,[4]Sheet1!$E$1:$F$65536,2,0)</f>
        <v>4</v>
      </c>
      <c r="N238" s="56">
        <f t="shared" si="22"/>
        <v>0.569230769230769</v>
      </c>
      <c r="O238" s="49">
        <v>-30</v>
      </c>
      <c r="P238" s="82">
        <f t="shared" si="27"/>
        <v>4.0990990990991</v>
      </c>
      <c r="Q238" s="82">
        <v>0</v>
      </c>
      <c r="R238" s="82">
        <f t="shared" si="28"/>
        <v>2.92792792792793</v>
      </c>
      <c r="S238" s="82">
        <f t="shared" si="20"/>
        <v>7.02702702702703</v>
      </c>
      <c r="T238" s="59">
        <f>VLOOKUP(D:D,[5]Sheet1!$G$1:$H$65536,2,0)</f>
        <v>2</v>
      </c>
      <c r="U238" s="60">
        <f t="shared" si="23"/>
        <v>-5.02702702702703</v>
      </c>
      <c r="V238" s="49">
        <f>U238*3</f>
        <v>-15.0810810810811</v>
      </c>
    </row>
    <row r="239" s="41" customFormat="1" spans="1:16384">
      <c r="A239" s="51">
        <v>1</v>
      </c>
      <c r="B239" s="51" t="s">
        <v>334</v>
      </c>
      <c r="C239" s="51" t="s">
        <v>335</v>
      </c>
      <c r="D239" s="51">
        <v>6884</v>
      </c>
      <c r="E239" s="51">
        <v>54</v>
      </c>
      <c r="F239" s="51" t="s">
        <v>336</v>
      </c>
      <c r="G239" s="52" t="s">
        <v>22</v>
      </c>
      <c r="H239" s="49">
        <v>2</v>
      </c>
      <c r="I239" s="49">
        <v>2</v>
      </c>
      <c r="J239" s="49">
        <f t="shared" si="21"/>
        <v>0</v>
      </c>
      <c r="K239" s="49"/>
      <c r="L239" s="49">
        <v>2</v>
      </c>
      <c r="M239" s="49">
        <v>0</v>
      </c>
      <c r="N239" s="56">
        <f t="shared" si="22"/>
        <v>0</v>
      </c>
      <c r="O239" s="49">
        <v>-30</v>
      </c>
      <c r="P239" s="51">
        <v>1</v>
      </c>
      <c r="Q239" s="51">
        <v>1</v>
      </c>
      <c r="R239" s="51">
        <v>1</v>
      </c>
      <c r="S239" s="51">
        <v>3</v>
      </c>
      <c r="T239" s="59">
        <f>VLOOKUP(D:D,[5]Sheet1!$G$1:$H$65536,2,0)</f>
        <v>1</v>
      </c>
      <c r="U239" s="60">
        <f t="shared" si="23"/>
        <v>-2</v>
      </c>
      <c r="V239" s="49">
        <f>U239*3</f>
        <v>-6</v>
      </c>
      <c r="XET239"/>
      <c r="XEU239"/>
      <c r="XEV239"/>
      <c r="XEW239"/>
      <c r="XEX239"/>
      <c r="XEY239"/>
      <c r="XEZ239"/>
      <c r="XFA239"/>
      <c r="XFB239"/>
      <c r="XFC239"/>
      <c r="XFD239"/>
    </row>
    <row r="240" s="41" customFormat="1" spans="1:16384">
      <c r="A240" s="49">
        <v>2</v>
      </c>
      <c r="B240" s="49" t="s">
        <v>334</v>
      </c>
      <c r="C240" s="49" t="s">
        <v>337</v>
      </c>
      <c r="D240" s="49">
        <v>6301</v>
      </c>
      <c r="E240" s="49">
        <v>54</v>
      </c>
      <c r="F240" s="49" t="s">
        <v>336</v>
      </c>
      <c r="G240" s="50" t="s">
        <v>24</v>
      </c>
      <c r="H240" s="49">
        <v>1</v>
      </c>
      <c r="I240" s="49">
        <v>5</v>
      </c>
      <c r="J240" s="49">
        <f t="shared" si="21"/>
        <v>4</v>
      </c>
      <c r="K240" s="49"/>
      <c r="L240" s="49">
        <v>2</v>
      </c>
      <c r="M240" s="49">
        <f>VLOOKUP(D:D,[4]Sheet1!$E$1:$F$65536,2,0)</f>
        <v>1</v>
      </c>
      <c r="N240" s="56">
        <f t="shared" si="22"/>
        <v>0.5</v>
      </c>
      <c r="O240" s="49">
        <v>-30</v>
      </c>
      <c r="P240" s="49">
        <v>3</v>
      </c>
      <c r="Q240" s="49">
        <v>0</v>
      </c>
      <c r="R240" s="49">
        <v>1</v>
      </c>
      <c r="S240" s="49">
        <v>4</v>
      </c>
      <c r="T240" s="59">
        <f>VLOOKUP(D:D,[5]Sheet1!$G$1:$H$65536,2,0)</f>
        <v>4</v>
      </c>
      <c r="U240" s="60">
        <f t="shared" si="23"/>
        <v>0</v>
      </c>
      <c r="V240" s="49"/>
      <c r="XET240"/>
      <c r="XEU240"/>
      <c r="XEV240"/>
      <c r="XEW240"/>
      <c r="XEX240"/>
      <c r="XEY240"/>
      <c r="XEZ240"/>
      <c r="XFA240"/>
      <c r="XFB240"/>
      <c r="XFC240"/>
      <c r="XFD240"/>
    </row>
    <row r="241" s="41" customFormat="1" spans="1:16384">
      <c r="A241" s="49">
        <v>3</v>
      </c>
      <c r="B241" s="49" t="s">
        <v>334</v>
      </c>
      <c r="C241" s="49" t="s">
        <v>338</v>
      </c>
      <c r="D241" s="49">
        <v>7379</v>
      </c>
      <c r="E241" s="49">
        <v>54</v>
      </c>
      <c r="F241" s="49" t="s">
        <v>336</v>
      </c>
      <c r="G241" s="50" t="s">
        <v>24</v>
      </c>
      <c r="H241" s="49">
        <v>1</v>
      </c>
      <c r="I241" s="49">
        <v>5</v>
      </c>
      <c r="J241" s="49">
        <f t="shared" si="21"/>
        <v>4</v>
      </c>
      <c r="K241" s="49"/>
      <c r="L241" s="49">
        <v>2</v>
      </c>
      <c r="M241" s="49">
        <f>VLOOKUP(D:D,[4]Sheet1!$E$1:$F$65536,2,0)</f>
        <v>5</v>
      </c>
      <c r="N241" s="56">
        <f t="shared" si="22"/>
        <v>2.5</v>
      </c>
      <c r="O241" s="49"/>
      <c r="P241" s="49">
        <v>3</v>
      </c>
      <c r="Q241" s="49">
        <v>0</v>
      </c>
      <c r="R241" s="49">
        <v>1</v>
      </c>
      <c r="S241" s="49">
        <v>4</v>
      </c>
      <c r="T241" s="59">
        <f>VLOOKUP(D:D,[5]Sheet1!$G$1:$H$65536,2,0)</f>
        <v>8</v>
      </c>
      <c r="U241" s="60">
        <f t="shared" si="23"/>
        <v>4</v>
      </c>
      <c r="V241" s="49"/>
      <c r="XET241"/>
      <c r="XEU241"/>
      <c r="XEV241"/>
      <c r="XEW241"/>
      <c r="XEX241"/>
      <c r="XEY241"/>
      <c r="XEZ241"/>
      <c r="XFA241"/>
      <c r="XFB241"/>
      <c r="XFC241"/>
      <c r="XFD241"/>
    </row>
    <row r="242" s="41" customFormat="1" spans="1:16384">
      <c r="A242" s="51">
        <v>4</v>
      </c>
      <c r="B242" s="51" t="s">
        <v>334</v>
      </c>
      <c r="C242" s="51" t="s">
        <v>339</v>
      </c>
      <c r="D242" s="51">
        <v>10808</v>
      </c>
      <c r="E242" s="51">
        <v>54</v>
      </c>
      <c r="F242" s="51" t="s">
        <v>336</v>
      </c>
      <c r="G242" s="52" t="s">
        <v>24</v>
      </c>
      <c r="H242" s="49">
        <v>1</v>
      </c>
      <c r="I242" s="49">
        <v>1</v>
      </c>
      <c r="J242" s="49">
        <f t="shared" si="21"/>
        <v>0</v>
      </c>
      <c r="K242" s="49"/>
      <c r="L242" s="49">
        <v>2</v>
      </c>
      <c r="M242" s="49">
        <v>0</v>
      </c>
      <c r="N242" s="56">
        <f t="shared" si="22"/>
        <v>0</v>
      </c>
      <c r="O242" s="49">
        <v>-30</v>
      </c>
      <c r="P242" s="51">
        <v>3</v>
      </c>
      <c r="Q242" s="51">
        <v>0</v>
      </c>
      <c r="R242" s="51">
        <v>1</v>
      </c>
      <c r="S242" s="51">
        <v>4</v>
      </c>
      <c r="T242" s="59">
        <v>0</v>
      </c>
      <c r="U242" s="60">
        <f t="shared" si="23"/>
        <v>-4</v>
      </c>
      <c r="V242" s="49">
        <f>U242*3</f>
        <v>-12</v>
      </c>
      <c r="XET242"/>
      <c r="XEU242"/>
      <c r="XEV242"/>
      <c r="XEW242"/>
      <c r="XEX242"/>
      <c r="XEY242"/>
      <c r="XEZ242"/>
      <c r="XFA242"/>
      <c r="XFB242"/>
      <c r="XFC242"/>
      <c r="XFD242"/>
    </row>
    <row r="243" s="41" customFormat="1" spans="1:16384">
      <c r="A243" s="51">
        <v>5</v>
      </c>
      <c r="B243" s="51" t="s">
        <v>334</v>
      </c>
      <c r="C243" s="51" t="s">
        <v>340</v>
      </c>
      <c r="D243" s="51">
        <v>10927</v>
      </c>
      <c r="E243" s="51">
        <v>101453</v>
      </c>
      <c r="F243" s="51" t="s">
        <v>341</v>
      </c>
      <c r="G243" s="52" t="s">
        <v>22</v>
      </c>
      <c r="H243" s="49">
        <v>2</v>
      </c>
      <c r="I243" s="49">
        <v>0</v>
      </c>
      <c r="J243" s="49">
        <f t="shared" si="21"/>
        <v>-2</v>
      </c>
      <c r="K243" s="49">
        <v>-50</v>
      </c>
      <c r="L243" s="49">
        <v>2</v>
      </c>
      <c r="M243" s="49">
        <f>VLOOKUP(D:D,[4]Sheet1!$E$1:$F$65536,2,0)</f>
        <v>3</v>
      </c>
      <c r="N243" s="56">
        <f t="shared" si="22"/>
        <v>1.5</v>
      </c>
      <c r="O243" s="49"/>
      <c r="P243" s="51">
        <v>1</v>
      </c>
      <c r="Q243" s="51">
        <v>1</v>
      </c>
      <c r="R243" s="51"/>
      <c r="S243" s="51">
        <v>2</v>
      </c>
      <c r="T243" s="59">
        <f>VLOOKUP(D:D,[5]Sheet1!$G$1:$H$65536,2,0)</f>
        <v>1</v>
      </c>
      <c r="U243" s="60">
        <f t="shared" si="23"/>
        <v>-1</v>
      </c>
      <c r="V243" s="49">
        <f>U243*3</f>
        <v>-3</v>
      </c>
      <c r="XET243"/>
      <c r="XEU243"/>
      <c r="XEV243"/>
      <c r="XEW243"/>
      <c r="XEX243"/>
      <c r="XEY243"/>
      <c r="XEZ243"/>
      <c r="XFA243"/>
      <c r="XFB243"/>
      <c r="XFC243"/>
      <c r="XFD243"/>
    </row>
    <row r="244" s="41" customFormat="1" spans="1:16384">
      <c r="A244" s="51">
        <v>6</v>
      </c>
      <c r="B244" s="51" t="s">
        <v>334</v>
      </c>
      <c r="C244" s="51" t="s">
        <v>342</v>
      </c>
      <c r="D244" s="51">
        <v>11389</v>
      </c>
      <c r="E244" s="51">
        <v>101453</v>
      </c>
      <c r="F244" s="51" t="s">
        <v>341</v>
      </c>
      <c r="G244" s="52" t="s">
        <v>24</v>
      </c>
      <c r="H244" s="49">
        <v>1</v>
      </c>
      <c r="I244" s="49">
        <v>0</v>
      </c>
      <c r="J244" s="49">
        <f t="shared" si="21"/>
        <v>-1</v>
      </c>
      <c r="K244" s="49">
        <v>-50</v>
      </c>
      <c r="L244" s="49">
        <v>2</v>
      </c>
      <c r="M244" s="49">
        <v>0</v>
      </c>
      <c r="N244" s="56">
        <f t="shared" si="22"/>
        <v>0</v>
      </c>
      <c r="O244" s="49">
        <v>-30</v>
      </c>
      <c r="P244" s="51">
        <v>1</v>
      </c>
      <c r="Q244" s="51"/>
      <c r="R244" s="51">
        <v>1</v>
      </c>
      <c r="S244" s="51">
        <v>2</v>
      </c>
      <c r="T244" s="59">
        <v>0</v>
      </c>
      <c r="U244" s="60">
        <f t="shared" si="23"/>
        <v>-2</v>
      </c>
      <c r="V244" s="49">
        <f>U244*3</f>
        <v>-6</v>
      </c>
      <c r="XET244"/>
      <c r="XEU244"/>
      <c r="XEV244"/>
      <c r="XEW244"/>
      <c r="XEX244"/>
      <c r="XEY244"/>
      <c r="XEZ244"/>
      <c r="XFA244"/>
      <c r="XFB244"/>
      <c r="XFC244"/>
      <c r="XFD244"/>
    </row>
    <row r="245" s="41" customFormat="1" spans="1:16384">
      <c r="A245" s="51">
        <v>7</v>
      </c>
      <c r="B245" s="51" t="s">
        <v>334</v>
      </c>
      <c r="C245" s="51" t="s">
        <v>343</v>
      </c>
      <c r="D245" s="51">
        <v>10956</v>
      </c>
      <c r="E245" s="51">
        <v>101453</v>
      </c>
      <c r="F245" s="51" t="s">
        <v>341</v>
      </c>
      <c r="G245" s="52" t="s">
        <v>24</v>
      </c>
      <c r="H245" s="49">
        <v>1</v>
      </c>
      <c r="I245" s="49">
        <v>0</v>
      </c>
      <c r="J245" s="49">
        <f t="shared" si="21"/>
        <v>-1</v>
      </c>
      <c r="K245" s="49">
        <v>-50</v>
      </c>
      <c r="L245" s="49">
        <v>2</v>
      </c>
      <c r="M245" s="49">
        <f>VLOOKUP(D:D,[4]Sheet1!$E$1:$F$65536,2,0)</f>
        <v>2</v>
      </c>
      <c r="N245" s="56">
        <f t="shared" si="22"/>
        <v>1</v>
      </c>
      <c r="O245" s="49"/>
      <c r="P245" s="51">
        <v>1</v>
      </c>
      <c r="Q245" s="51"/>
      <c r="R245" s="51">
        <v>1</v>
      </c>
      <c r="S245" s="51">
        <v>2</v>
      </c>
      <c r="T245" s="59">
        <v>0</v>
      </c>
      <c r="U245" s="60">
        <f t="shared" si="23"/>
        <v>-2</v>
      </c>
      <c r="V245" s="49">
        <f>U245*3</f>
        <v>-6</v>
      </c>
      <c r="XET245"/>
      <c r="XEU245"/>
      <c r="XEV245"/>
      <c r="XEW245"/>
      <c r="XEX245"/>
      <c r="XEY245"/>
      <c r="XEZ245"/>
      <c r="XFA245"/>
      <c r="XFB245"/>
      <c r="XFC245"/>
      <c r="XFD245"/>
    </row>
    <row r="246" s="41" customFormat="1" spans="1:16384">
      <c r="A246" s="51">
        <v>8</v>
      </c>
      <c r="B246" s="51" t="s">
        <v>334</v>
      </c>
      <c r="C246" s="51" t="s">
        <v>344</v>
      </c>
      <c r="D246" s="51">
        <v>4133</v>
      </c>
      <c r="E246" s="51">
        <v>101453</v>
      </c>
      <c r="F246" s="51" t="s">
        <v>341</v>
      </c>
      <c r="G246" s="52" t="s">
        <v>24</v>
      </c>
      <c r="H246" s="49">
        <v>1</v>
      </c>
      <c r="I246" s="49">
        <v>0</v>
      </c>
      <c r="J246" s="49">
        <f t="shared" si="21"/>
        <v>-1</v>
      </c>
      <c r="K246" s="49">
        <v>-50</v>
      </c>
      <c r="L246" s="49">
        <v>2</v>
      </c>
      <c r="M246" s="49">
        <f>VLOOKUP(D:D,[4]Sheet1!$E$1:$F$65536,2,0)</f>
        <v>4</v>
      </c>
      <c r="N246" s="56">
        <f t="shared" si="22"/>
        <v>2</v>
      </c>
      <c r="O246" s="49"/>
      <c r="P246" s="51">
        <v>1</v>
      </c>
      <c r="Q246" s="51"/>
      <c r="R246" s="51">
        <v>1</v>
      </c>
      <c r="S246" s="51">
        <v>2</v>
      </c>
      <c r="T246" s="59">
        <v>0</v>
      </c>
      <c r="U246" s="60">
        <f t="shared" si="23"/>
        <v>-2</v>
      </c>
      <c r="V246" s="49">
        <f>U246*3</f>
        <v>-6</v>
      </c>
      <c r="XET246"/>
      <c r="XEU246"/>
      <c r="XEV246"/>
      <c r="XEW246"/>
      <c r="XEX246"/>
      <c r="XEY246"/>
      <c r="XEZ246"/>
      <c r="XFA246"/>
      <c r="XFB246"/>
      <c r="XFC246"/>
      <c r="XFD246"/>
    </row>
    <row r="247" s="41" customFormat="1" spans="1:16384">
      <c r="A247" s="51">
        <v>9</v>
      </c>
      <c r="B247" s="51" t="s">
        <v>334</v>
      </c>
      <c r="C247" s="51" t="s">
        <v>345</v>
      </c>
      <c r="D247" s="51">
        <v>10983</v>
      </c>
      <c r="E247" s="51">
        <v>56</v>
      </c>
      <c r="F247" s="51" t="s">
        <v>346</v>
      </c>
      <c r="G247" s="52" t="s">
        <v>22</v>
      </c>
      <c r="H247" s="49">
        <v>1.5</v>
      </c>
      <c r="I247" s="49">
        <v>6</v>
      </c>
      <c r="J247" s="49">
        <f t="shared" si="21"/>
        <v>4.5</v>
      </c>
      <c r="K247" s="49"/>
      <c r="L247" s="49">
        <v>3</v>
      </c>
      <c r="M247" s="49">
        <f>VLOOKUP(D:D,[4]Sheet1!$E$1:$F$65536,2,0)</f>
        <v>4</v>
      </c>
      <c r="N247" s="56">
        <f t="shared" si="22"/>
        <v>1.33333333333333</v>
      </c>
      <c r="O247" s="49"/>
      <c r="P247" s="51">
        <v>2</v>
      </c>
      <c r="Q247" s="51">
        <v>0.5</v>
      </c>
      <c r="R247" s="51">
        <v>1.5</v>
      </c>
      <c r="S247" s="51">
        <v>4</v>
      </c>
      <c r="T247" s="59">
        <f>VLOOKUP(D:D,[5]Sheet1!$G$1:$H$65536,2,0)</f>
        <v>4</v>
      </c>
      <c r="U247" s="60">
        <f t="shared" si="23"/>
        <v>0</v>
      </c>
      <c r="V247" s="49"/>
      <c r="XET247"/>
      <c r="XEU247"/>
      <c r="XEV247"/>
      <c r="XEW247"/>
      <c r="XEX247"/>
      <c r="XEY247"/>
      <c r="XEZ247"/>
      <c r="XFA247"/>
      <c r="XFB247"/>
      <c r="XFC247"/>
      <c r="XFD247"/>
    </row>
    <row r="248" s="41" customFormat="1" spans="1:16384">
      <c r="A248" s="51">
        <v>10</v>
      </c>
      <c r="B248" s="51" t="s">
        <v>334</v>
      </c>
      <c r="C248" s="51" t="s">
        <v>347</v>
      </c>
      <c r="D248" s="51">
        <v>7948</v>
      </c>
      <c r="E248" s="51">
        <v>56</v>
      </c>
      <c r="F248" s="51" t="s">
        <v>346</v>
      </c>
      <c r="G248" s="52" t="s">
        <v>24</v>
      </c>
      <c r="H248" s="49">
        <v>1.5</v>
      </c>
      <c r="I248" s="49">
        <v>1</v>
      </c>
      <c r="J248" s="49">
        <f t="shared" si="21"/>
        <v>-0.5</v>
      </c>
      <c r="K248" s="49"/>
      <c r="L248" s="49">
        <v>3</v>
      </c>
      <c r="M248" s="49">
        <f>VLOOKUP(D:D,[4]Sheet1!$E$1:$F$65536,2,0)</f>
        <v>3</v>
      </c>
      <c r="N248" s="56">
        <f t="shared" si="22"/>
        <v>1</v>
      </c>
      <c r="O248" s="49"/>
      <c r="P248" s="51">
        <v>2</v>
      </c>
      <c r="Q248" s="51">
        <v>0.5</v>
      </c>
      <c r="R248" s="51">
        <v>1.5</v>
      </c>
      <c r="S248" s="51">
        <v>4</v>
      </c>
      <c r="T248" s="59">
        <f>VLOOKUP(D:D,[5]Sheet1!$G$1:$H$65536,2,0)</f>
        <v>1</v>
      </c>
      <c r="U248" s="60">
        <f t="shared" si="23"/>
        <v>-3</v>
      </c>
      <c r="V248" s="49">
        <f>U248*3</f>
        <v>-9</v>
      </c>
      <c r="XET248"/>
      <c r="XEU248"/>
      <c r="XEV248"/>
      <c r="XEW248"/>
      <c r="XEX248"/>
      <c r="XEY248"/>
      <c r="XEZ248"/>
      <c r="XFA248"/>
      <c r="XFB248"/>
      <c r="XFC248"/>
      <c r="XFD248"/>
    </row>
    <row r="249" s="41" customFormat="1" spans="1:16384">
      <c r="A249" s="49">
        <v>11</v>
      </c>
      <c r="B249" s="49" t="s">
        <v>334</v>
      </c>
      <c r="C249" s="49" t="s">
        <v>348</v>
      </c>
      <c r="D249" s="49">
        <v>9988</v>
      </c>
      <c r="E249" s="49">
        <v>329</v>
      </c>
      <c r="F249" s="49" t="s">
        <v>349</v>
      </c>
      <c r="G249" s="50" t="s">
        <v>22</v>
      </c>
      <c r="H249" s="49">
        <v>5</v>
      </c>
      <c r="I249" s="49">
        <v>25</v>
      </c>
      <c r="J249" s="49">
        <f t="shared" si="21"/>
        <v>20</v>
      </c>
      <c r="K249" s="49"/>
      <c r="L249" s="49">
        <v>5</v>
      </c>
      <c r="M249" s="49">
        <f>VLOOKUP(D:D,[4]Sheet1!$E$1:$F$65536,2,0)</f>
        <v>3</v>
      </c>
      <c r="N249" s="56">
        <f t="shared" si="22"/>
        <v>0.6</v>
      </c>
      <c r="O249" s="49">
        <v>-30</v>
      </c>
      <c r="P249" s="49">
        <v>3</v>
      </c>
      <c r="Q249" s="49">
        <v>0.75</v>
      </c>
      <c r="R249" s="49">
        <v>2</v>
      </c>
      <c r="S249" s="49">
        <v>5.75</v>
      </c>
      <c r="T249" s="59">
        <f>VLOOKUP(D:D,[5]Sheet1!$G$1:$H$65536,2,0)</f>
        <v>9</v>
      </c>
      <c r="U249" s="60">
        <f t="shared" si="23"/>
        <v>3.25</v>
      </c>
      <c r="V249" s="49"/>
      <c r="XET249"/>
      <c r="XEU249"/>
      <c r="XEV249"/>
      <c r="XEW249"/>
      <c r="XEX249"/>
      <c r="XEY249"/>
      <c r="XEZ249"/>
      <c r="XFA249"/>
      <c r="XFB249"/>
      <c r="XFC249"/>
      <c r="XFD249"/>
    </row>
    <row r="250" s="41" customFormat="1" spans="1:16384">
      <c r="A250" s="51">
        <v>12</v>
      </c>
      <c r="B250" s="51" t="s">
        <v>334</v>
      </c>
      <c r="C250" s="51" t="s">
        <v>350</v>
      </c>
      <c r="D250" s="51">
        <v>5589</v>
      </c>
      <c r="E250" s="51">
        <v>329</v>
      </c>
      <c r="F250" s="51" t="s">
        <v>349</v>
      </c>
      <c r="G250" s="52" t="s">
        <v>24</v>
      </c>
      <c r="H250" s="49">
        <v>5</v>
      </c>
      <c r="I250" s="49">
        <v>1</v>
      </c>
      <c r="J250" s="49">
        <f t="shared" si="21"/>
        <v>-4</v>
      </c>
      <c r="K250" s="49"/>
      <c r="L250" s="49">
        <v>5</v>
      </c>
      <c r="M250" s="49">
        <v>0</v>
      </c>
      <c r="N250" s="56">
        <f t="shared" si="22"/>
        <v>0</v>
      </c>
      <c r="O250" s="49">
        <v>-30</v>
      </c>
      <c r="P250" s="51">
        <v>3</v>
      </c>
      <c r="Q250" s="51">
        <v>0.75</v>
      </c>
      <c r="R250" s="51">
        <v>2</v>
      </c>
      <c r="S250" s="51">
        <v>5.75</v>
      </c>
      <c r="T250" s="59">
        <f>VLOOKUP(D:D,[5]Sheet1!$G$1:$H$65536,2,0)</f>
        <v>1</v>
      </c>
      <c r="U250" s="60">
        <f t="shared" si="23"/>
        <v>-4.75</v>
      </c>
      <c r="V250" s="49">
        <f>U250*3</f>
        <v>-14.25</v>
      </c>
      <c r="XET250"/>
      <c r="XEU250"/>
      <c r="XEV250"/>
      <c r="XEW250"/>
      <c r="XEX250"/>
      <c r="XEY250"/>
      <c r="XEZ250"/>
      <c r="XFA250"/>
      <c r="XFB250"/>
      <c r="XFC250"/>
      <c r="XFD250"/>
    </row>
    <row r="251" s="41" customFormat="1" spans="1:16384">
      <c r="A251" s="51">
        <v>13</v>
      </c>
      <c r="B251" s="51" t="s">
        <v>334</v>
      </c>
      <c r="C251" s="51" t="s">
        <v>351</v>
      </c>
      <c r="D251" s="51">
        <v>11711</v>
      </c>
      <c r="E251" s="51">
        <v>329</v>
      </c>
      <c r="F251" s="51" t="s">
        <v>349</v>
      </c>
      <c r="G251" s="52" t="s">
        <v>24</v>
      </c>
      <c r="H251" s="49">
        <v>3.5</v>
      </c>
      <c r="I251" s="49">
        <v>0</v>
      </c>
      <c r="J251" s="49">
        <f t="shared" si="21"/>
        <v>-3.5</v>
      </c>
      <c r="K251" s="49">
        <v>-50</v>
      </c>
      <c r="L251" s="49">
        <v>3</v>
      </c>
      <c r="M251" s="49">
        <v>0</v>
      </c>
      <c r="N251" s="56">
        <f t="shared" si="22"/>
        <v>0</v>
      </c>
      <c r="O251" s="49">
        <v>-30</v>
      </c>
      <c r="P251" s="51">
        <v>2</v>
      </c>
      <c r="Q251" s="51">
        <v>0.25</v>
      </c>
      <c r="R251" s="51">
        <v>0.5</v>
      </c>
      <c r="S251" s="51">
        <v>2.75</v>
      </c>
      <c r="T251" s="59">
        <v>0</v>
      </c>
      <c r="U251" s="60">
        <f t="shared" si="23"/>
        <v>-2.75</v>
      </c>
      <c r="V251" s="49">
        <f>U251*3</f>
        <v>-8.25</v>
      </c>
      <c r="XET251"/>
      <c r="XEU251"/>
      <c r="XEV251"/>
      <c r="XEW251"/>
      <c r="XEX251"/>
      <c r="XEY251"/>
      <c r="XEZ251"/>
      <c r="XFA251"/>
      <c r="XFB251"/>
      <c r="XFC251"/>
      <c r="XFD251"/>
    </row>
    <row r="252" s="41" customFormat="1" spans="1:16384">
      <c r="A252" s="51">
        <v>14</v>
      </c>
      <c r="B252" s="51" t="s">
        <v>334</v>
      </c>
      <c r="C252" s="51" t="s">
        <v>352</v>
      </c>
      <c r="D252" s="51">
        <v>11825</v>
      </c>
      <c r="E252" s="51">
        <v>329</v>
      </c>
      <c r="F252" s="51" t="s">
        <v>349</v>
      </c>
      <c r="G252" s="52" t="s">
        <v>24</v>
      </c>
      <c r="H252" s="49">
        <v>3.5</v>
      </c>
      <c r="I252" s="49">
        <v>0</v>
      </c>
      <c r="J252" s="49">
        <f t="shared" si="21"/>
        <v>-3.5</v>
      </c>
      <c r="K252" s="49">
        <v>-50</v>
      </c>
      <c r="L252" s="49">
        <v>3</v>
      </c>
      <c r="M252" s="49">
        <v>0</v>
      </c>
      <c r="N252" s="56">
        <f t="shared" si="22"/>
        <v>0</v>
      </c>
      <c r="O252" s="49">
        <v>-30</v>
      </c>
      <c r="P252" s="51">
        <v>2</v>
      </c>
      <c r="Q252" s="51">
        <v>0.25</v>
      </c>
      <c r="R252" s="51">
        <v>0.5</v>
      </c>
      <c r="S252" s="51">
        <v>2.75</v>
      </c>
      <c r="T252" s="59">
        <v>0</v>
      </c>
      <c r="U252" s="60">
        <f t="shared" si="23"/>
        <v>-2.75</v>
      </c>
      <c r="V252" s="49">
        <f>U252*3</f>
        <v>-8.25</v>
      </c>
      <c r="XET252"/>
      <c r="XEU252"/>
      <c r="XEV252"/>
      <c r="XEW252"/>
      <c r="XEX252"/>
      <c r="XEY252"/>
      <c r="XEZ252"/>
      <c r="XFA252"/>
      <c r="XFB252"/>
      <c r="XFC252"/>
      <c r="XFD252"/>
    </row>
    <row r="253" s="41" customFormat="1" spans="1:16384">
      <c r="A253" s="49">
        <v>15</v>
      </c>
      <c r="B253" s="53" t="s">
        <v>334</v>
      </c>
      <c r="C253" s="53" t="s">
        <v>353</v>
      </c>
      <c r="D253" s="49">
        <v>4540</v>
      </c>
      <c r="E253" s="49">
        <v>754</v>
      </c>
      <c r="F253" s="53" t="s">
        <v>354</v>
      </c>
      <c r="G253" s="54" t="s">
        <v>22</v>
      </c>
      <c r="H253" s="49">
        <v>1</v>
      </c>
      <c r="I253" s="49">
        <v>0</v>
      </c>
      <c r="J253" s="49">
        <f t="shared" si="21"/>
        <v>-1</v>
      </c>
      <c r="K253" s="49">
        <v>-50</v>
      </c>
      <c r="L253" s="49">
        <v>2</v>
      </c>
      <c r="M253" s="49">
        <f>VLOOKUP(D:D,[4]Sheet1!$E$1:$F$65536,2,0)</f>
        <v>2</v>
      </c>
      <c r="N253" s="56">
        <f t="shared" si="22"/>
        <v>1</v>
      </c>
      <c r="O253" s="49"/>
      <c r="P253" s="49">
        <v>1</v>
      </c>
      <c r="Q253" s="49">
        <v>0.25</v>
      </c>
      <c r="R253" s="49">
        <v>0.6</v>
      </c>
      <c r="S253" s="49">
        <v>1.85</v>
      </c>
      <c r="T253" s="59">
        <f>VLOOKUP(D:D,[5]Sheet1!$G$1:$H$65536,2,0)</f>
        <v>3</v>
      </c>
      <c r="U253" s="60">
        <f t="shared" si="23"/>
        <v>1.15</v>
      </c>
      <c r="V253" s="49"/>
      <c r="XET253"/>
      <c r="XEU253"/>
      <c r="XEV253"/>
      <c r="XEW253"/>
      <c r="XEX253"/>
      <c r="XEY253"/>
      <c r="XEZ253"/>
      <c r="XFA253"/>
      <c r="XFB253"/>
      <c r="XFC253"/>
      <c r="XFD253"/>
    </row>
    <row r="254" s="41" customFormat="1" spans="1:16384">
      <c r="A254" s="49">
        <v>16</v>
      </c>
      <c r="B254" s="53" t="s">
        <v>334</v>
      </c>
      <c r="C254" s="53" t="s">
        <v>355</v>
      </c>
      <c r="D254" s="49">
        <v>11241</v>
      </c>
      <c r="E254" s="49">
        <v>754</v>
      </c>
      <c r="F254" s="53" t="s">
        <v>354</v>
      </c>
      <c r="G254" s="54" t="s">
        <v>69</v>
      </c>
      <c r="H254" s="49">
        <v>1</v>
      </c>
      <c r="I254" s="49">
        <v>0</v>
      </c>
      <c r="J254" s="49">
        <f t="shared" si="21"/>
        <v>-1</v>
      </c>
      <c r="K254" s="49">
        <v>-50</v>
      </c>
      <c r="L254" s="49">
        <v>2</v>
      </c>
      <c r="M254" s="49">
        <f>VLOOKUP(D:D,[4]Sheet1!$E$1:$F$65536,2,0)</f>
        <v>2</v>
      </c>
      <c r="N254" s="56">
        <f t="shared" si="22"/>
        <v>1</v>
      </c>
      <c r="O254" s="49"/>
      <c r="P254" s="49">
        <v>1</v>
      </c>
      <c r="Q254" s="49">
        <v>0.25</v>
      </c>
      <c r="R254" s="49">
        <v>0.8</v>
      </c>
      <c r="S254" s="49">
        <v>2.05</v>
      </c>
      <c r="T254" s="59">
        <f>VLOOKUP(D:D,[5]Sheet1!$G$1:$H$65536,2,0)</f>
        <v>2</v>
      </c>
      <c r="U254" s="60">
        <f t="shared" si="23"/>
        <v>-0.0499999999999998</v>
      </c>
      <c r="V254" s="49">
        <f t="shared" ref="V254:V259" si="29">U254*3</f>
        <v>-0.149999999999999</v>
      </c>
      <c r="XET254"/>
      <c r="XEU254"/>
      <c r="XEV254"/>
      <c r="XEW254"/>
      <c r="XEX254"/>
      <c r="XEY254"/>
      <c r="XEZ254"/>
      <c r="XFA254"/>
      <c r="XFB254"/>
      <c r="XFC254"/>
      <c r="XFD254"/>
    </row>
    <row r="255" s="41" customFormat="1" spans="1:16384">
      <c r="A255" s="49">
        <v>17</v>
      </c>
      <c r="B255" s="53" t="s">
        <v>334</v>
      </c>
      <c r="C255" s="53" t="s">
        <v>356</v>
      </c>
      <c r="D255" s="49">
        <v>10900</v>
      </c>
      <c r="E255" s="49">
        <v>754</v>
      </c>
      <c r="F255" s="53" t="s">
        <v>354</v>
      </c>
      <c r="G255" s="54" t="s">
        <v>69</v>
      </c>
      <c r="H255" s="49">
        <v>1</v>
      </c>
      <c r="I255" s="49">
        <v>1</v>
      </c>
      <c r="J255" s="49">
        <f t="shared" si="21"/>
        <v>0</v>
      </c>
      <c r="K255" s="49"/>
      <c r="L255" s="49">
        <v>2</v>
      </c>
      <c r="M255" s="49">
        <f>VLOOKUP(D:D,[4]Sheet1!$E$1:$F$65536,2,0)</f>
        <v>2</v>
      </c>
      <c r="N255" s="56">
        <f t="shared" si="22"/>
        <v>1</v>
      </c>
      <c r="O255" s="49"/>
      <c r="P255" s="49">
        <v>1</v>
      </c>
      <c r="Q255" s="49">
        <v>0.25</v>
      </c>
      <c r="R255" s="49">
        <v>0.8</v>
      </c>
      <c r="S255" s="49">
        <v>2.05</v>
      </c>
      <c r="T255" s="59">
        <f>VLOOKUP(D:D,[5]Sheet1!$G$1:$H$65536,2,0)</f>
        <v>2</v>
      </c>
      <c r="U255" s="60">
        <f t="shared" si="23"/>
        <v>-0.0499999999999998</v>
      </c>
      <c r="V255" s="49">
        <f t="shared" si="29"/>
        <v>-0.149999999999999</v>
      </c>
      <c r="XET255"/>
      <c r="XEU255"/>
      <c r="XEV255"/>
      <c r="XEW255"/>
      <c r="XEX255"/>
      <c r="XEY255"/>
      <c r="XEZ255"/>
      <c r="XFA255"/>
      <c r="XFB255"/>
      <c r="XFC255"/>
      <c r="XFD255"/>
    </row>
    <row r="256" s="41" customFormat="1" spans="1:16384">
      <c r="A256" s="51">
        <v>18</v>
      </c>
      <c r="B256" s="51" t="s">
        <v>334</v>
      </c>
      <c r="C256" s="51" t="s">
        <v>357</v>
      </c>
      <c r="D256" s="51">
        <v>9841</v>
      </c>
      <c r="E256" s="51">
        <v>754</v>
      </c>
      <c r="F256" s="51" t="s">
        <v>354</v>
      </c>
      <c r="G256" s="52" t="s">
        <v>69</v>
      </c>
      <c r="H256" s="49">
        <v>1</v>
      </c>
      <c r="I256" s="49">
        <v>1</v>
      </c>
      <c r="J256" s="49">
        <f t="shared" si="21"/>
        <v>0</v>
      </c>
      <c r="K256" s="49"/>
      <c r="L256" s="49">
        <v>2</v>
      </c>
      <c r="M256" s="49">
        <f>VLOOKUP(D:D,[4]Sheet1!$E$1:$F$65536,2,0)</f>
        <v>3</v>
      </c>
      <c r="N256" s="56">
        <f t="shared" si="22"/>
        <v>1.5</v>
      </c>
      <c r="O256" s="49"/>
      <c r="P256" s="51">
        <v>1</v>
      </c>
      <c r="Q256" s="51">
        <v>0.25</v>
      </c>
      <c r="R256" s="51">
        <v>0.8</v>
      </c>
      <c r="S256" s="51">
        <v>2.05</v>
      </c>
      <c r="T256" s="59">
        <f>VLOOKUP(D:D,[5]Sheet1!$G$1:$H$65536,2,0)</f>
        <v>2</v>
      </c>
      <c r="U256" s="60">
        <f t="shared" si="23"/>
        <v>-0.0499999999999998</v>
      </c>
      <c r="V256" s="49">
        <f t="shared" si="29"/>
        <v>-0.149999999999999</v>
      </c>
      <c r="XET256"/>
      <c r="XEU256"/>
      <c r="XEV256"/>
      <c r="XEW256"/>
      <c r="XEX256"/>
      <c r="XEY256"/>
      <c r="XEZ256"/>
      <c r="XFA256"/>
      <c r="XFB256"/>
      <c r="XFC256"/>
      <c r="XFD256"/>
    </row>
    <row r="257" s="41" customFormat="1" spans="1:16384">
      <c r="A257" s="51">
        <v>19</v>
      </c>
      <c r="B257" s="51" t="s">
        <v>334</v>
      </c>
      <c r="C257" s="51" t="s">
        <v>358</v>
      </c>
      <c r="D257" s="51">
        <v>10772</v>
      </c>
      <c r="E257" s="51">
        <v>706</v>
      </c>
      <c r="F257" s="51" t="s">
        <v>359</v>
      </c>
      <c r="G257" s="52" t="s">
        <v>22</v>
      </c>
      <c r="H257" s="49">
        <v>1</v>
      </c>
      <c r="I257" s="49">
        <v>0</v>
      </c>
      <c r="J257" s="49">
        <f t="shared" si="21"/>
        <v>-1</v>
      </c>
      <c r="K257" s="49">
        <v>-50</v>
      </c>
      <c r="L257" s="49">
        <v>2</v>
      </c>
      <c r="M257" s="49">
        <f>VLOOKUP(D:D,[4]Sheet1!$E$1:$F$65536,2,0)</f>
        <v>2</v>
      </c>
      <c r="N257" s="56">
        <f t="shared" si="22"/>
        <v>1</v>
      </c>
      <c r="O257" s="49"/>
      <c r="P257" s="51">
        <v>2</v>
      </c>
      <c r="Q257" s="51">
        <v>1</v>
      </c>
      <c r="R257" s="51">
        <v>1</v>
      </c>
      <c r="S257" s="51">
        <v>4</v>
      </c>
      <c r="T257" s="59">
        <f>VLOOKUP(D:D,[5]Sheet1!$G$1:$H$65536,2,0)</f>
        <v>3</v>
      </c>
      <c r="U257" s="60">
        <f t="shared" si="23"/>
        <v>-1</v>
      </c>
      <c r="V257" s="49">
        <f t="shared" si="29"/>
        <v>-3</v>
      </c>
      <c r="XET257"/>
      <c r="XEU257"/>
      <c r="XEV257"/>
      <c r="XEW257"/>
      <c r="XEX257"/>
      <c r="XEY257"/>
      <c r="XEZ257"/>
      <c r="XFA257"/>
      <c r="XFB257"/>
      <c r="XFC257"/>
      <c r="XFD257"/>
    </row>
    <row r="258" s="41" customFormat="1" spans="1:16384">
      <c r="A258" s="51">
        <v>20</v>
      </c>
      <c r="B258" s="51" t="s">
        <v>334</v>
      </c>
      <c r="C258" s="51" t="s">
        <v>360</v>
      </c>
      <c r="D258" s="51">
        <v>11708</v>
      </c>
      <c r="E258" s="51">
        <v>706</v>
      </c>
      <c r="F258" s="51" t="s">
        <v>359</v>
      </c>
      <c r="G258" s="52" t="s">
        <v>284</v>
      </c>
      <c r="H258" s="49">
        <v>1</v>
      </c>
      <c r="I258" s="49">
        <v>0</v>
      </c>
      <c r="J258" s="49">
        <f t="shared" si="21"/>
        <v>-1</v>
      </c>
      <c r="K258" s="67">
        <v>-25</v>
      </c>
      <c r="L258" s="49">
        <v>1</v>
      </c>
      <c r="M258" s="49">
        <v>0</v>
      </c>
      <c r="N258" s="56">
        <f t="shared" si="22"/>
        <v>0</v>
      </c>
      <c r="O258" s="49">
        <v>-30</v>
      </c>
      <c r="P258" s="51">
        <v>1</v>
      </c>
      <c r="Q258" s="51"/>
      <c r="R258" s="51">
        <v>1</v>
      </c>
      <c r="S258" s="51">
        <v>2</v>
      </c>
      <c r="T258" s="59">
        <v>0</v>
      </c>
      <c r="U258" s="60">
        <f t="shared" si="23"/>
        <v>-2</v>
      </c>
      <c r="V258" s="49">
        <f t="shared" si="29"/>
        <v>-6</v>
      </c>
      <c r="XET258"/>
      <c r="XEU258"/>
      <c r="XEV258"/>
      <c r="XEW258"/>
      <c r="XEX258"/>
      <c r="XEY258"/>
      <c r="XEZ258"/>
      <c r="XFA258"/>
      <c r="XFB258"/>
      <c r="XFC258"/>
      <c r="XFD258"/>
    </row>
    <row r="259" s="41" customFormat="1" spans="1:16384">
      <c r="A259" s="51">
        <v>21</v>
      </c>
      <c r="B259" s="51" t="s">
        <v>334</v>
      </c>
      <c r="C259" s="51" t="s">
        <v>361</v>
      </c>
      <c r="D259" s="51">
        <v>11823</v>
      </c>
      <c r="E259" s="51">
        <v>706</v>
      </c>
      <c r="F259" s="51" t="s">
        <v>359</v>
      </c>
      <c r="G259" s="52" t="s">
        <v>284</v>
      </c>
      <c r="H259" s="49"/>
      <c r="I259" s="49">
        <v>0</v>
      </c>
      <c r="J259" s="49">
        <f t="shared" si="21"/>
        <v>0</v>
      </c>
      <c r="K259" s="67">
        <v>-25</v>
      </c>
      <c r="L259" s="49">
        <v>1</v>
      </c>
      <c r="M259" s="49">
        <f>VLOOKUP(D:D,[4]Sheet1!$E$1:$F$65536,2,0)</f>
        <v>1</v>
      </c>
      <c r="N259" s="56">
        <f t="shared" si="22"/>
        <v>1</v>
      </c>
      <c r="O259" s="49"/>
      <c r="P259" s="51">
        <v>1</v>
      </c>
      <c r="Q259" s="51"/>
      <c r="R259" s="51">
        <v>1</v>
      </c>
      <c r="S259" s="51">
        <v>2</v>
      </c>
      <c r="T259" s="59">
        <v>0</v>
      </c>
      <c r="U259" s="60">
        <f t="shared" si="23"/>
        <v>-2</v>
      </c>
      <c r="V259" s="49">
        <f t="shared" si="29"/>
        <v>-6</v>
      </c>
      <c r="XET259"/>
      <c r="XEU259"/>
      <c r="XEV259"/>
      <c r="XEW259"/>
      <c r="XEX259"/>
      <c r="XEY259"/>
      <c r="XEZ259"/>
      <c r="XFA259"/>
      <c r="XFB259"/>
      <c r="XFC259"/>
      <c r="XFD259"/>
    </row>
    <row r="260" s="41" customFormat="1" spans="1:16384">
      <c r="A260" s="49">
        <v>22</v>
      </c>
      <c r="B260" s="49" t="s">
        <v>334</v>
      </c>
      <c r="C260" s="49" t="s">
        <v>362</v>
      </c>
      <c r="D260" s="49">
        <v>6506</v>
      </c>
      <c r="E260" s="49">
        <v>738</v>
      </c>
      <c r="F260" s="49" t="s">
        <v>363</v>
      </c>
      <c r="G260" s="50" t="s">
        <v>22</v>
      </c>
      <c r="H260" s="49">
        <v>1</v>
      </c>
      <c r="I260" s="49">
        <v>1</v>
      </c>
      <c r="J260" s="49">
        <f t="shared" ref="J260:J323" si="30">I260-H260</f>
        <v>0</v>
      </c>
      <c r="K260" s="49"/>
      <c r="L260" s="49">
        <v>2.5</v>
      </c>
      <c r="M260" s="49">
        <f>VLOOKUP(D:D,[4]Sheet1!$E$1:$F$65536,2,0)</f>
        <v>2</v>
      </c>
      <c r="N260" s="56">
        <f t="shared" ref="N260:N323" si="31">M260/L260</f>
        <v>0.8</v>
      </c>
      <c r="O260" s="49"/>
      <c r="P260" s="49">
        <v>2</v>
      </c>
      <c r="Q260" s="49"/>
      <c r="R260" s="49">
        <v>1</v>
      </c>
      <c r="S260" s="49">
        <v>3</v>
      </c>
      <c r="T260" s="59">
        <f>VLOOKUP(D:D,[5]Sheet1!$G$1:$H$65536,2,0)</f>
        <v>3.5</v>
      </c>
      <c r="U260" s="60">
        <f t="shared" ref="U260:U323" si="32">T260-S260</f>
        <v>0.5</v>
      </c>
      <c r="V260" s="49"/>
      <c r="XET260"/>
      <c r="XEU260"/>
      <c r="XEV260"/>
      <c r="XEW260"/>
      <c r="XEX260"/>
      <c r="XEY260"/>
      <c r="XEZ260"/>
      <c r="XFA260"/>
      <c r="XFB260"/>
      <c r="XFC260"/>
      <c r="XFD260"/>
    </row>
    <row r="261" s="41" customFormat="1" spans="1:16384">
      <c r="A261" s="49">
        <v>23</v>
      </c>
      <c r="B261" s="49" t="s">
        <v>334</v>
      </c>
      <c r="C261" s="49" t="s">
        <v>364</v>
      </c>
      <c r="D261" s="49">
        <v>6385</v>
      </c>
      <c r="E261" s="49">
        <v>738</v>
      </c>
      <c r="F261" s="49" t="s">
        <v>363</v>
      </c>
      <c r="G261" s="50" t="s">
        <v>24</v>
      </c>
      <c r="H261" s="49">
        <v>1</v>
      </c>
      <c r="I261" s="49">
        <v>0</v>
      </c>
      <c r="J261" s="49">
        <f t="shared" si="30"/>
        <v>-1</v>
      </c>
      <c r="K261" s="49">
        <v>-50</v>
      </c>
      <c r="L261" s="49">
        <v>2</v>
      </c>
      <c r="M261" s="49">
        <f>VLOOKUP(D:D,[4]Sheet1!$E$1:$F$65536,2,0)</f>
        <v>2</v>
      </c>
      <c r="N261" s="56">
        <f t="shared" si="31"/>
        <v>1</v>
      </c>
      <c r="O261" s="49"/>
      <c r="P261" s="49">
        <v>1</v>
      </c>
      <c r="Q261" s="49">
        <v>1</v>
      </c>
      <c r="R261" s="49">
        <v>1</v>
      </c>
      <c r="S261" s="49">
        <v>3</v>
      </c>
      <c r="T261" s="59">
        <f>VLOOKUP(D:D,[5]Sheet1!$G$1:$H$65536,2,0)</f>
        <v>3.5</v>
      </c>
      <c r="U261" s="60">
        <f t="shared" si="32"/>
        <v>0.5</v>
      </c>
      <c r="V261" s="49"/>
      <c r="XET261"/>
      <c r="XEU261"/>
      <c r="XEV261"/>
      <c r="XEW261"/>
      <c r="XEX261"/>
      <c r="XEY261"/>
      <c r="XEZ261"/>
      <c r="XFA261"/>
      <c r="XFB261"/>
      <c r="XFC261"/>
      <c r="XFD261"/>
    </row>
    <row r="262" s="41" customFormat="1" spans="1:16384">
      <c r="A262" s="49">
        <v>24</v>
      </c>
      <c r="B262" s="49" t="s">
        <v>334</v>
      </c>
      <c r="C262" s="49" t="s">
        <v>365</v>
      </c>
      <c r="D262" s="49">
        <v>11812</v>
      </c>
      <c r="E262" s="49">
        <v>738</v>
      </c>
      <c r="F262" s="49" t="s">
        <v>363</v>
      </c>
      <c r="G262" s="50" t="s">
        <v>127</v>
      </c>
      <c r="H262" s="49">
        <v>1</v>
      </c>
      <c r="I262" s="49">
        <v>0</v>
      </c>
      <c r="J262" s="49">
        <f t="shared" si="30"/>
        <v>-1</v>
      </c>
      <c r="K262" s="67">
        <v>-25</v>
      </c>
      <c r="L262" s="49">
        <v>1.5</v>
      </c>
      <c r="M262" s="49">
        <v>0</v>
      </c>
      <c r="N262" s="56">
        <f t="shared" si="31"/>
        <v>0</v>
      </c>
      <c r="O262" s="49">
        <v>-30</v>
      </c>
      <c r="P262" s="49">
        <v>1</v>
      </c>
      <c r="Q262" s="49"/>
      <c r="R262" s="49">
        <v>1</v>
      </c>
      <c r="S262" s="49">
        <v>2</v>
      </c>
      <c r="T262" s="59">
        <f>VLOOKUP(D:D,[5]Sheet1!$G$1:$H$65536,2,0)</f>
        <v>1</v>
      </c>
      <c r="U262" s="60">
        <f t="shared" si="32"/>
        <v>-1</v>
      </c>
      <c r="V262" s="49">
        <f>U262*3</f>
        <v>-3</v>
      </c>
      <c r="XET262"/>
      <c r="XEU262"/>
      <c r="XEV262"/>
      <c r="XEW262"/>
      <c r="XEX262"/>
      <c r="XEY262"/>
      <c r="XEZ262"/>
      <c r="XFA262"/>
      <c r="XFB262"/>
      <c r="XFC262"/>
      <c r="XFD262"/>
    </row>
    <row r="263" s="41" customFormat="1" spans="1:16384">
      <c r="A263" s="51">
        <v>25</v>
      </c>
      <c r="B263" s="51" t="s">
        <v>334</v>
      </c>
      <c r="C263" s="51" t="s">
        <v>366</v>
      </c>
      <c r="D263" s="51">
        <v>6492</v>
      </c>
      <c r="E263" s="51">
        <v>713</v>
      </c>
      <c r="F263" s="51" t="s">
        <v>367</v>
      </c>
      <c r="G263" s="52" t="s">
        <v>267</v>
      </c>
      <c r="H263" s="49">
        <v>3</v>
      </c>
      <c r="I263" s="49">
        <v>0</v>
      </c>
      <c r="J263" s="49">
        <f t="shared" si="30"/>
        <v>-3</v>
      </c>
      <c r="K263" s="49">
        <v>-50</v>
      </c>
      <c r="L263" s="49">
        <v>2</v>
      </c>
      <c r="M263" s="49">
        <v>0</v>
      </c>
      <c r="N263" s="56">
        <f t="shared" si="31"/>
        <v>0</v>
      </c>
      <c r="O263" s="49">
        <v>-30</v>
      </c>
      <c r="P263" s="51">
        <v>2</v>
      </c>
      <c r="Q263" s="51">
        <v>0.5</v>
      </c>
      <c r="R263" s="51">
        <v>1.5</v>
      </c>
      <c r="S263" s="51">
        <v>4</v>
      </c>
      <c r="T263" s="59">
        <f>VLOOKUP(D:D,[5]Sheet1!$G$1:$H$65536,2,0)</f>
        <v>4</v>
      </c>
      <c r="U263" s="60">
        <f t="shared" si="32"/>
        <v>0</v>
      </c>
      <c r="V263" s="49"/>
      <c r="XET263"/>
      <c r="XEU263"/>
      <c r="XEV263"/>
      <c r="XEW263"/>
      <c r="XEX263"/>
      <c r="XEY263"/>
      <c r="XEZ263"/>
      <c r="XFA263"/>
      <c r="XFB263"/>
      <c r="XFC263"/>
      <c r="XFD263"/>
    </row>
    <row r="264" s="41" customFormat="1" spans="1:16384">
      <c r="A264" s="51">
        <v>26</v>
      </c>
      <c r="B264" s="51" t="s">
        <v>334</v>
      </c>
      <c r="C264" s="51" t="s">
        <v>368</v>
      </c>
      <c r="D264" s="51">
        <v>11449</v>
      </c>
      <c r="E264" s="51">
        <v>713</v>
      </c>
      <c r="F264" s="51" t="s">
        <v>367</v>
      </c>
      <c r="G264" s="52" t="s">
        <v>24</v>
      </c>
      <c r="H264" s="49">
        <v>3</v>
      </c>
      <c r="I264" s="49">
        <v>0</v>
      </c>
      <c r="J264" s="49">
        <f t="shared" si="30"/>
        <v>-3</v>
      </c>
      <c r="K264" s="49">
        <v>-50</v>
      </c>
      <c r="L264" s="49">
        <v>2</v>
      </c>
      <c r="M264" s="49">
        <f>VLOOKUP(D:D,[4]Sheet1!$E$1:$F$65536,2,0)</f>
        <v>5</v>
      </c>
      <c r="N264" s="56">
        <f t="shared" si="31"/>
        <v>2.5</v>
      </c>
      <c r="O264" s="49"/>
      <c r="P264" s="51">
        <v>2</v>
      </c>
      <c r="Q264" s="51">
        <v>0.5</v>
      </c>
      <c r="R264" s="51">
        <v>1.5</v>
      </c>
      <c r="S264" s="51">
        <v>4</v>
      </c>
      <c r="T264" s="59">
        <f>VLOOKUP(D:D,[5]Sheet1!$G$1:$H$65536,2,0)</f>
        <v>1</v>
      </c>
      <c r="U264" s="60">
        <f t="shared" si="32"/>
        <v>-3</v>
      </c>
      <c r="V264" s="49">
        <f>U264*3</f>
        <v>-9</v>
      </c>
      <c r="XET264"/>
      <c r="XEU264"/>
      <c r="XEV264"/>
      <c r="XEW264"/>
      <c r="XEX264"/>
      <c r="XEY264"/>
      <c r="XEZ264"/>
      <c r="XFA264"/>
      <c r="XFB264"/>
      <c r="XFC264"/>
      <c r="XFD264"/>
    </row>
    <row r="265" s="41" customFormat="1" spans="1:16384">
      <c r="A265" s="51">
        <v>27</v>
      </c>
      <c r="B265" s="51" t="s">
        <v>334</v>
      </c>
      <c r="C265" s="51" t="s">
        <v>369</v>
      </c>
      <c r="D265" s="51">
        <v>9731</v>
      </c>
      <c r="E265" s="51">
        <v>704</v>
      </c>
      <c r="F265" s="51" t="s">
        <v>370</v>
      </c>
      <c r="G265" s="52" t="s">
        <v>22</v>
      </c>
      <c r="H265" s="49">
        <v>2</v>
      </c>
      <c r="I265" s="49">
        <v>1</v>
      </c>
      <c r="J265" s="49">
        <f t="shared" si="30"/>
        <v>-1</v>
      </c>
      <c r="K265" s="49"/>
      <c r="L265" s="49">
        <v>1</v>
      </c>
      <c r="M265" s="49">
        <f>VLOOKUP(D:D,[4]Sheet1!$E$1:$F$65536,2,0)</f>
        <v>2</v>
      </c>
      <c r="N265" s="56">
        <f t="shared" si="31"/>
        <v>2</v>
      </c>
      <c r="O265" s="49"/>
      <c r="P265" s="51">
        <v>1</v>
      </c>
      <c r="Q265" s="51">
        <v>0</v>
      </c>
      <c r="R265" s="51">
        <v>1</v>
      </c>
      <c r="S265" s="51">
        <v>2</v>
      </c>
      <c r="T265" s="59">
        <v>0</v>
      </c>
      <c r="U265" s="60">
        <f t="shared" si="32"/>
        <v>-2</v>
      </c>
      <c r="V265" s="49">
        <f>U265*3</f>
        <v>-6</v>
      </c>
      <c r="XET265"/>
      <c r="XEU265"/>
      <c r="XEV265"/>
      <c r="XEW265"/>
      <c r="XEX265"/>
      <c r="XEY265"/>
      <c r="XEZ265"/>
      <c r="XFA265"/>
      <c r="XFB265"/>
      <c r="XFC265"/>
      <c r="XFD265"/>
    </row>
    <row r="266" s="41" customFormat="1" spans="1:16384">
      <c r="A266" s="49">
        <v>28</v>
      </c>
      <c r="B266" s="49" t="s">
        <v>334</v>
      </c>
      <c r="C266" s="49" t="s">
        <v>371</v>
      </c>
      <c r="D266" s="49">
        <v>6505</v>
      </c>
      <c r="E266" s="49">
        <v>704</v>
      </c>
      <c r="F266" s="49" t="s">
        <v>370</v>
      </c>
      <c r="G266" s="50" t="s">
        <v>372</v>
      </c>
      <c r="H266" s="49">
        <v>3</v>
      </c>
      <c r="I266" s="49">
        <v>1</v>
      </c>
      <c r="J266" s="49">
        <f t="shared" si="30"/>
        <v>-2</v>
      </c>
      <c r="K266" s="49"/>
      <c r="L266" s="49">
        <v>2</v>
      </c>
      <c r="M266" s="49">
        <f>VLOOKUP(D:D,[4]Sheet1!$E$1:$F$65536,2,0)</f>
        <v>2</v>
      </c>
      <c r="N266" s="56">
        <f t="shared" si="31"/>
        <v>1</v>
      </c>
      <c r="O266" s="49"/>
      <c r="P266" s="49">
        <v>0</v>
      </c>
      <c r="Q266" s="49">
        <v>1</v>
      </c>
      <c r="R266" s="49">
        <v>1</v>
      </c>
      <c r="S266" s="49">
        <v>2</v>
      </c>
      <c r="T266" s="59">
        <f>VLOOKUP(D:D,[5]Sheet1!$G$1:$H$65536,2,0)</f>
        <v>3</v>
      </c>
      <c r="U266" s="60">
        <f t="shared" si="32"/>
        <v>1</v>
      </c>
      <c r="V266" s="49"/>
      <c r="XET266"/>
      <c r="XEU266"/>
      <c r="XEV266"/>
      <c r="XEW266"/>
      <c r="XEX266"/>
      <c r="XEY266"/>
      <c r="XEZ266"/>
      <c r="XFA266"/>
      <c r="XFB266"/>
      <c r="XFC266"/>
      <c r="XFD266"/>
    </row>
    <row r="267" s="41" customFormat="1" spans="1:16384">
      <c r="A267" s="51">
        <v>29</v>
      </c>
      <c r="B267" s="51" t="s">
        <v>334</v>
      </c>
      <c r="C267" s="51" t="s">
        <v>373</v>
      </c>
      <c r="D267" s="51">
        <v>10953</v>
      </c>
      <c r="E267" s="51">
        <v>704</v>
      </c>
      <c r="F267" s="51" t="s">
        <v>370</v>
      </c>
      <c r="G267" s="52" t="s">
        <v>372</v>
      </c>
      <c r="H267" s="49">
        <v>3</v>
      </c>
      <c r="I267" s="49">
        <v>1</v>
      </c>
      <c r="J267" s="49">
        <f t="shared" si="30"/>
        <v>-2</v>
      </c>
      <c r="K267" s="49"/>
      <c r="L267" s="49">
        <v>2</v>
      </c>
      <c r="M267" s="49">
        <f>VLOOKUP(D:D,[4]Sheet1!$E$1:$F$65536,2,0)</f>
        <v>2</v>
      </c>
      <c r="N267" s="56">
        <f t="shared" si="31"/>
        <v>1</v>
      </c>
      <c r="O267" s="49"/>
      <c r="P267" s="51">
        <v>1</v>
      </c>
      <c r="Q267" s="51">
        <v>0</v>
      </c>
      <c r="R267" s="51">
        <v>1</v>
      </c>
      <c r="S267" s="51">
        <v>2</v>
      </c>
      <c r="T267" s="59">
        <v>0</v>
      </c>
      <c r="U267" s="60">
        <f t="shared" si="32"/>
        <v>-2</v>
      </c>
      <c r="V267" s="49">
        <f t="shared" ref="V267:V278" si="33">U267*3</f>
        <v>-6</v>
      </c>
      <c r="XET267"/>
      <c r="XEU267"/>
      <c r="XEV267"/>
      <c r="XEW267"/>
      <c r="XEX267"/>
      <c r="XEY267"/>
      <c r="XEZ267"/>
      <c r="XFA267"/>
      <c r="XFB267"/>
      <c r="XFC267"/>
      <c r="XFD267"/>
    </row>
    <row r="268" s="41" customFormat="1" spans="1:16384">
      <c r="A268" s="51">
        <v>30</v>
      </c>
      <c r="B268" s="51" t="s">
        <v>334</v>
      </c>
      <c r="C268" s="51" t="s">
        <v>374</v>
      </c>
      <c r="D268" s="51">
        <v>11831</v>
      </c>
      <c r="E268" s="51">
        <v>704</v>
      </c>
      <c r="F268" s="51" t="s">
        <v>370</v>
      </c>
      <c r="G268" s="52" t="s">
        <v>375</v>
      </c>
      <c r="H268" s="49">
        <v>1</v>
      </c>
      <c r="I268" s="49">
        <v>1</v>
      </c>
      <c r="J268" s="49">
        <f t="shared" si="30"/>
        <v>0</v>
      </c>
      <c r="K268" s="49"/>
      <c r="L268" s="49">
        <v>1</v>
      </c>
      <c r="M268" s="49">
        <v>0</v>
      </c>
      <c r="N268" s="56">
        <f t="shared" si="31"/>
        <v>0</v>
      </c>
      <c r="O268" s="49">
        <v>-30</v>
      </c>
      <c r="P268" s="51">
        <v>1</v>
      </c>
      <c r="Q268" s="51">
        <v>0</v>
      </c>
      <c r="R268" s="51">
        <v>0</v>
      </c>
      <c r="S268" s="51">
        <v>1</v>
      </c>
      <c r="T268" s="59">
        <v>0</v>
      </c>
      <c r="U268" s="60">
        <f t="shared" si="32"/>
        <v>-1</v>
      </c>
      <c r="V268" s="49">
        <f t="shared" si="33"/>
        <v>-3</v>
      </c>
      <c r="XET268"/>
      <c r="XEU268"/>
      <c r="XEV268"/>
      <c r="XEW268"/>
      <c r="XEX268"/>
      <c r="XEY268"/>
      <c r="XEZ268"/>
      <c r="XFA268"/>
      <c r="XFB268"/>
      <c r="XFC268"/>
      <c r="XFD268"/>
    </row>
    <row r="269" s="41" customFormat="1" spans="1:16384">
      <c r="A269" s="51">
        <v>31</v>
      </c>
      <c r="B269" s="51" t="s">
        <v>334</v>
      </c>
      <c r="C269" s="51" t="s">
        <v>376</v>
      </c>
      <c r="D269" s="51">
        <v>8594</v>
      </c>
      <c r="E269" s="51">
        <v>351</v>
      </c>
      <c r="F269" s="51" t="s">
        <v>377</v>
      </c>
      <c r="G269" s="52" t="s">
        <v>22</v>
      </c>
      <c r="H269" s="49">
        <v>1</v>
      </c>
      <c r="I269" s="49">
        <v>1</v>
      </c>
      <c r="J269" s="49">
        <f t="shared" si="30"/>
        <v>0</v>
      </c>
      <c r="K269" s="49"/>
      <c r="L269" s="49">
        <v>2</v>
      </c>
      <c r="M269" s="49">
        <f>VLOOKUP(D:D,[4]Sheet1!$E$1:$F$65536,2,0)</f>
        <v>2</v>
      </c>
      <c r="N269" s="56">
        <f t="shared" si="31"/>
        <v>1</v>
      </c>
      <c r="O269" s="49"/>
      <c r="P269" s="51">
        <v>1</v>
      </c>
      <c r="Q269" s="51">
        <v>1</v>
      </c>
      <c r="R269" s="51"/>
      <c r="S269" s="51">
        <v>2</v>
      </c>
      <c r="T269" s="59">
        <f>VLOOKUP(D:D,[5]Sheet1!$G$1:$H$65536,2,0)</f>
        <v>1</v>
      </c>
      <c r="U269" s="60">
        <f t="shared" si="32"/>
        <v>-1</v>
      </c>
      <c r="V269" s="49">
        <f t="shared" si="33"/>
        <v>-3</v>
      </c>
      <c r="XET269"/>
      <c r="XEU269"/>
      <c r="XEV269"/>
      <c r="XEW269"/>
      <c r="XEX269"/>
      <c r="XEY269"/>
      <c r="XEZ269"/>
      <c r="XFA269"/>
      <c r="XFB269"/>
      <c r="XFC269"/>
      <c r="XFD269"/>
    </row>
    <row r="270" s="41" customFormat="1" spans="1:16384">
      <c r="A270" s="51">
        <v>32</v>
      </c>
      <c r="B270" s="51" t="s">
        <v>334</v>
      </c>
      <c r="C270" s="51" t="s">
        <v>378</v>
      </c>
      <c r="D270" s="51">
        <v>8606</v>
      </c>
      <c r="E270" s="51">
        <v>351</v>
      </c>
      <c r="F270" s="51" t="s">
        <v>377</v>
      </c>
      <c r="G270" s="52" t="s">
        <v>24</v>
      </c>
      <c r="H270" s="49">
        <v>1</v>
      </c>
      <c r="I270" s="49">
        <v>1</v>
      </c>
      <c r="J270" s="49">
        <f t="shared" si="30"/>
        <v>0</v>
      </c>
      <c r="K270" s="49"/>
      <c r="L270" s="49">
        <v>2</v>
      </c>
      <c r="M270" s="49">
        <f>VLOOKUP(D:D,[4]Sheet1!$E$1:$F$65536,2,0)</f>
        <v>3</v>
      </c>
      <c r="N270" s="56">
        <f t="shared" si="31"/>
        <v>1.5</v>
      </c>
      <c r="O270" s="49"/>
      <c r="P270" s="51">
        <v>1</v>
      </c>
      <c r="Q270" s="51"/>
      <c r="R270" s="51">
        <v>1</v>
      </c>
      <c r="S270" s="51">
        <v>2</v>
      </c>
      <c r="T270" s="59">
        <v>0</v>
      </c>
      <c r="U270" s="60">
        <f t="shared" si="32"/>
        <v>-2</v>
      </c>
      <c r="V270" s="49">
        <f t="shared" si="33"/>
        <v>-6</v>
      </c>
      <c r="XET270"/>
      <c r="XEU270"/>
      <c r="XEV270"/>
      <c r="XEW270"/>
      <c r="XEX270"/>
      <c r="XEY270"/>
      <c r="XEZ270"/>
      <c r="XFA270"/>
      <c r="XFB270"/>
      <c r="XFC270"/>
      <c r="XFD270"/>
    </row>
    <row r="271" s="41" customFormat="1" spans="1:16384">
      <c r="A271" s="51">
        <v>33</v>
      </c>
      <c r="B271" s="51" t="s">
        <v>334</v>
      </c>
      <c r="C271" s="51" t="s">
        <v>379</v>
      </c>
      <c r="D271" s="51">
        <v>11256</v>
      </c>
      <c r="E271" s="51">
        <v>351</v>
      </c>
      <c r="F271" s="51" t="s">
        <v>377</v>
      </c>
      <c r="G271" s="52" t="s">
        <v>24</v>
      </c>
      <c r="H271" s="49">
        <v>1</v>
      </c>
      <c r="I271" s="49">
        <v>1</v>
      </c>
      <c r="J271" s="49">
        <f t="shared" si="30"/>
        <v>0</v>
      </c>
      <c r="K271" s="49"/>
      <c r="L271" s="49">
        <v>2</v>
      </c>
      <c r="M271" s="49">
        <f>VLOOKUP(D:D,[4]Sheet1!$E$1:$F$65536,2,0)</f>
        <v>3</v>
      </c>
      <c r="N271" s="56">
        <f t="shared" si="31"/>
        <v>1.5</v>
      </c>
      <c r="O271" s="49"/>
      <c r="P271" s="51">
        <v>1</v>
      </c>
      <c r="Q271" s="51"/>
      <c r="R271" s="51">
        <v>1</v>
      </c>
      <c r="S271" s="51">
        <v>2</v>
      </c>
      <c r="T271" s="59">
        <f>VLOOKUP(D:D,[5]Sheet1!$G$1:$H$65536,2,0)</f>
        <v>1</v>
      </c>
      <c r="U271" s="60">
        <f t="shared" si="32"/>
        <v>-1</v>
      </c>
      <c r="V271" s="49">
        <f t="shared" si="33"/>
        <v>-3</v>
      </c>
      <c r="XET271"/>
      <c r="XEU271"/>
      <c r="XEV271"/>
      <c r="XEW271"/>
      <c r="XEX271"/>
      <c r="XEY271"/>
      <c r="XEZ271"/>
      <c r="XFA271"/>
      <c r="XFB271"/>
      <c r="XFC271"/>
      <c r="XFD271"/>
    </row>
    <row r="272" s="41" customFormat="1" spans="1:16384">
      <c r="A272" s="51">
        <v>34</v>
      </c>
      <c r="B272" s="51" t="s">
        <v>334</v>
      </c>
      <c r="C272" s="51" t="s">
        <v>380</v>
      </c>
      <c r="D272" s="51">
        <v>997487</v>
      </c>
      <c r="E272" s="51">
        <v>351</v>
      </c>
      <c r="F272" s="51" t="s">
        <v>377</v>
      </c>
      <c r="G272" s="52" t="s">
        <v>381</v>
      </c>
      <c r="H272" s="49">
        <v>1</v>
      </c>
      <c r="I272" s="49">
        <v>1</v>
      </c>
      <c r="J272" s="49">
        <f t="shared" si="30"/>
        <v>0</v>
      </c>
      <c r="K272" s="49"/>
      <c r="L272" s="49"/>
      <c r="M272" s="49">
        <f>VLOOKUP(D:D,[4]Sheet1!$E$1:$F$65536,2,0)</f>
        <v>1</v>
      </c>
      <c r="N272" s="56" t="e">
        <f t="shared" si="31"/>
        <v>#DIV/0!</v>
      </c>
      <c r="O272" s="49"/>
      <c r="P272" s="51">
        <v>1</v>
      </c>
      <c r="Q272" s="51"/>
      <c r="R272" s="51">
        <v>1</v>
      </c>
      <c r="S272" s="51">
        <v>2</v>
      </c>
      <c r="T272" s="59">
        <f>VLOOKUP(D:D,[5]Sheet1!$G$1:$H$65536,2,0)</f>
        <v>1</v>
      </c>
      <c r="U272" s="60">
        <f t="shared" si="32"/>
        <v>-1</v>
      </c>
      <c r="V272" s="49">
        <f t="shared" si="33"/>
        <v>-3</v>
      </c>
      <c r="XET272"/>
      <c r="XEU272"/>
      <c r="XEV272"/>
      <c r="XEW272"/>
      <c r="XEX272"/>
      <c r="XEY272"/>
      <c r="XEZ272"/>
      <c r="XFA272"/>
      <c r="XFB272"/>
      <c r="XFC272"/>
      <c r="XFD272"/>
    </row>
    <row r="273" s="41" customFormat="1" spans="1:16384">
      <c r="A273" s="51">
        <v>35</v>
      </c>
      <c r="B273" s="51" t="s">
        <v>334</v>
      </c>
      <c r="C273" s="51" t="s">
        <v>382</v>
      </c>
      <c r="D273" s="51">
        <v>4121</v>
      </c>
      <c r="E273" s="51">
        <v>52</v>
      </c>
      <c r="F273" s="51" t="s">
        <v>383</v>
      </c>
      <c r="G273" s="52" t="s">
        <v>22</v>
      </c>
      <c r="H273" s="49">
        <v>2</v>
      </c>
      <c r="I273" s="49">
        <v>0</v>
      </c>
      <c r="J273" s="49">
        <f t="shared" si="30"/>
        <v>-2</v>
      </c>
      <c r="K273" s="49">
        <v>-50</v>
      </c>
      <c r="L273" s="49">
        <v>2</v>
      </c>
      <c r="M273" s="49">
        <v>0</v>
      </c>
      <c r="N273" s="56">
        <f t="shared" si="31"/>
        <v>0</v>
      </c>
      <c r="O273" s="49">
        <v>-30</v>
      </c>
      <c r="P273" s="51">
        <v>2</v>
      </c>
      <c r="Q273" s="51">
        <v>1</v>
      </c>
      <c r="R273" s="51">
        <v>1</v>
      </c>
      <c r="S273" s="51">
        <v>4</v>
      </c>
      <c r="T273" s="59">
        <v>0</v>
      </c>
      <c r="U273" s="60">
        <f t="shared" si="32"/>
        <v>-4</v>
      </c>
      <c r="V273" s="49">
        <f t="shared" si="33"/>
        <v>-12</v>
      </c>
      <c r="XET273"/>
      <c r="XEU273"/>
      <c r="XEV273"/>
      <c r="XEW273"/>
      <c r="XEX273"/>
      <c r="XEY273"/>
      <c r="XEZ273"/>
      <c r="XFA273"/>
      <c r="XFB273"/>
      <c r="XFC273"/>
      <c r="XFD273"/>
    </row>
    <row r="274" s="41" customFormat="1" spans="1:16384">
      <c r="A274" s="51">
        <v>36</v>
      </c>
      <c r="B274" s="51" t="s">
        <v>334</v>
      </c>
      <c r="C274" s="51" t="s">
        <v>384</v>
      </c>
      <c r="D274" s="51">
        <v>6231</v>
      </c>
      <c r="E274" s="51">
        <v>52</v>
      </c>
      <c r="F274" s="51" t="s">
        <v>383</v>
      </c>
      <c r="G274" s="52" t="s">
        <v>24</v>
      </c>
      <c r="H274" s="49">
        <v>1</v>
      </c>
      <c r="I274" s="49">
        <v>0</v>
      </c>
      <c r="J274" s="49">
        <f t="shared" si="30"/>
        <v>-1</v>
      </c>
      <c r="K274" s="49">
        <v>-50</v>
      </c>
      <c r="L274" s="49">
        <v>2</v>
      </c>
      <c r="M274" s="49">
        <f>VLOOKUP(D:D,[4]Sheet1!$E$1:$F$65536,2,0)</f>
        <v>2</v>
      </c>
      <c r="N274" s="56">
        <f t="shared" si="31"/>
        <v>1</v>
      </c>
      <c r="O274" s="49"/>
      <c r="P274" s="51">
        <v>3</v>
      </c>
      <c r="Q274" s="51"/>
      <c r="R274" s="51">
        <v>1</v>
      </c>
      <c r="S274" s="51">
        <v>4</v>
      </c>
      <c r="T274" s="59">
        <v>0</v>
      </c>
      <c r="U274" s="60">
        <f t="shared" si="32"/>
        <v>-4</v>
      </c>
      <c r="V274" s="49">
        <f t="shared" si="33"/>
        <v>-12</v>
      </c>
      <c r="XET274"/>
      <c r="XEU274"/>
      <c r="XEV274"/>
      <c r="XEW274"/>
      <c r="XEX274"/>
      <c r="XEY274"/>
      <c r="XEZ274"/>
      <c r="XFA274"/>
      <c r="XFB274"/>
      <c r="XFC274"/>
      <c r="XFD274"/>
    </row>
    <row r="275" s="41" customFormat="1" spans="1:16384">
      <c r="A275" s="51">
        <v>37</v>
      </c>
      <c r="B275" s="51" t="s">
        <v>334</v>
      </c>
      <c r="C275" s="51" t="s">
        <v>385</v>
      </c>
      <c r="D275" s="51">
        <v>9983</v>
      </c>
      <c r="E275" s="51">
        <v>52</v>
      </c>
      <c r="F275" s="51" t="s">
        <v>383</v>
      </c>
      <c r="G275" s="52" t="s">
        <v>24</v>
      </c>
      <c r="H275" s="49">
        <v>1</v>
      </c>
      <c r="I275" s="49">
        <v>0</v>
      </c>
      <c r="J275" s="49">
        <f t="shared" si="30"/>
        <v>-1</v>
      </c>
      <c r="K275" s="49">
        <v>-50</v>
      </c>
      <c r="L275" s="49">
        <v>2</v>
      </c>
      <c r="M275" s="49">
        <f>VLOOKUP(D:D,[4]Sheet1!$E$1:$F$65536,2,0)</f>
        <v>1</v>
      </c>
      <c r="N275" s="56">
        <f t="shared" si="31"/>
        <v>0.5</v>
      </c>
      <c r="O275" s="49">
        <v>-30</v>
      </c>
      <c r="P275" s="51">
        <v>3</v>
      </c>
      <c r="Q275" s="51"/>
      <c r="R275" s="51">
        <v>1</v>
      </c>
      <c r="S275" s="51">
        <v>4</v>
      </c>
      <c r="T275" s="59">
        <f>VLOOKUP(D:D,[5]Sheet1!$G$1:$H$65536,2,0)</f>
        <v>3</v>
      </c>
      <c r="U275" s="60">
        <f t="shared" si="32"/>
        <v>-1</v>
      </c>
      <c r="V275" s="49">
        <f t="shared" si="33"/>
        <v>-3</v>
      </c>
      <c r="XET275"/>
      <c r="XEU275"/>
      <c r="XEV275"/>
      <c r="XEW275"/>
      <c r="XEX275"/>
      <c r="XEY275"/>
      <c r="XEZ275"/>
      <c r="XFA275"/>
      <c r="XFB275"/>
      <c r="XFC275"/>
      <c r="XFD275"/>
    </row>
    <row r="276" s="41" customFormat="1" spans="1:16384">
      <c r="A276" s="51">
        <v>38</v>
      </c>
      <c r="B276" s="51" t="s">
        <v>334</v>
      </c>
      <c r="C276" s="51" t="s">
        <v>386</v>
      </c>
      <c r="D276" s="51">
        <v>11418</v>
      </c>
      <c r="E276" s="51">
        <v>52</v>
      </c>
      <c r="F276" s="51" t="s">
        <v>383</v>
      </c>
      <c r="G276" s="52" t="s">
        <v>24</v>
      </c>
      <c r="H276" s="49">
        <v>1</v>
      </c>
      <c r="I276" s="49">
        <v>0</v>
      </c>
      <c r="J276" s="49">
        <f t="shared" si="30"/>
        <v>-1</v>
      </c>
      <c r="K276" s="49">
        <v>-50</v>
      </c>
      <c r="L276" s="49">
        <v>2</v>
      </c>
      <c r="M276" s="49">
        <v>0</v>
      </c>
      <c r="N276" s="56">
        <f t="shared" si="31"/>
        <v>0</v>
      </c>
      <c r="O276" s="49">
        <v>-30</v>
      </c>
      <c r="P276" s="51">
        <v>2</v>
      </c>
      <c r="Q276" s="51"/>
      <c r="R276" s="51">
        <v>1</v>
      </c>
      <c r="S276" s="51">
        <v>3</v>
      </c>
      <c r="T276" s="59">
        <v>0</v>
      </c>
      <c r="U276" s="60">
        <f t="shared" si="32"/>
        <v>-3</v>
      </c>
      <c r="V276" s="49">
        <f t="shared" si="33"/>
        <v>-9</v>
      </c>
      <c r="XET276"/>
      <c r="XEU276"/>
      <c r="XEV276"/>
      <c r="XEW276"/>
      <c r="XEX276"/>
      <c r="XEY276"/>
      <c r="XEZ276"/>
      <c r="XFA276"/>
      <c r="XFB276"/>
      <c r="XFC276"/>
      <c r="XFD276"/>
    </row>
    <row r="277" s="41" customFormat="1" spans="1:16384">
      <c r="A277" s="49">
        <v>39</v>
      </c>
      <c r="B277" s="49" t="s">
        <v>334</v>
      </c>
      <c r="C277" s="49" t="s">
        <v>387</v>
      </c>
      <c r="D277" s="49">
        <v>9527</v>
      </c>
      <c r="E277" s="49">
        <v>710</v>
      </c>
      <c r="F277" s="49" t="s">
        <v>388</v>
      </c>
      <c r="G277" s="50" t="s">
        <v>22</v>
      </c>
      <c r="H277" s="49">
        <v>1</v>
      </c>
      <c r="I277" s="49">
        <v>0</v>
      </c>
      <c r="J277" s="49">
        <f t="shared" si="30"/>
        <v>-1</v>
      </c>
      <c r="K277" s="49">
        <v>-50</v>
      </c>
      <c r="L277" s="49">
        <v>2</v>
      </c>
      <c r="M277" s="49">
        <f>VLOOKUP(D:D,[4]Sheet1!$E$1:$F$65536,2,0)</f>
        <v>1</v>
      </c>
      <c r="N277" s="56">
        <f t="shared" si="31"/>
        <v>0.5</v>
      </c>
      <c r="O277" s="49">
        <v>-30</v>
      </c>
      <c r="P277" s="49">
        <v>2</v>
      </c>
      <c r="Q277" s="49">
        <v>0.5</v>
      </c>
      <c r="R277" s="49">
        <v>1.5</v>
      </c>
      <c r="S277" s="49">
        <v>4</v>
      </c>
      <c r="T277" s="59">
        <f>VLOOKUP(D:D,[5]Sheet1!$G$1:$H$65536,2,0)</f>
        <v>1</v>
      </c>
      <c r="U277" s="60">
        <f t="shared" si="32"/>
        <v>-3</v>
      </c>
      <c r="V277" s="49">
        <f t="shared" si="33"/>
        <v>-9</v>
      </c>
      <c r="XET277"/>
      <c r="XEU277"/>
      <c r="XEV277"/>
      <c r="XEW277"/>
      <c r="XEX277"/>
      <c r="XEY277"/>
      <c r="XEZ277"/>
      <c r="XFA277"/>
      <c r="XFB277"/>
      <c r="XFC277"/>
      <c r="XFD277"/>
    </row>
    <row r="278" s="41" customFormat="1" spans="1:16384">
      <c r="A278" s="49">
        <v>40</v>
      </c>
      <c r="B278" s="49" t="s">
        <v>334</v>
      </c>
      <c r="C278" s="49" t="s">
        <v>389</v>
      </c>
      <c r="D278" s="49">
        <v>11459</v>
      </c>
      <c r="E278" s="49">
        <v>710</v>
      </c>
      <c r="F278" s="49" t="s">
        <v>388</v>
      </c>
      <c r="G278" s="50" t="s">
        <v>24</v>
      </c>
      <c r="H278" s="49">
        <v>1</v>
      </c>
      <c r="I278" s="49">
        <v>0</v>
      </c>
      <c r="J278" s="49">
        <f t="shared" si="30"/>
        <v>-1</v>
      </c>
      <c r="K278" s="49">
        <v>-50</v>
      </c>
      <c r="L278" s="49">
        <v>2</v>
      </c>
      <c r="M278" s="49">
        <f>VLOOKUP(D:D,[4]Sheet1!$E$1:$F$65536,2,0)</f>
        <v>1</v>
      </c>
      <c r="N278" s="56">
        <f t="shared" si="31"/>
        <v>0.5</v>
      </c>
      <c r="O278" s="49">
        <v>-30</v>
      </c>
      <c r="P278" s="49">
        <v>2</v>
      </c>
      <c r="Q278" s="49">
        <v>0.5</v>
      </c>
      <c r="R278" s="49">
        <v>1.5</v>
      </c>
      <c r="S278" s="49">
        <v>4</v>
      </c>
      <c r="T278" s="59">
        <f>VLOOKUP(D:D,[5]Sheet1!$G$1:$H$65536,2,0)</f>
        <v>2</v>
      </c>
      <c r="U278" s="60">
        <f t="shared" si="32"/>
        <v>-2</v>
      </c>
      <c r="V278" s="49">
        <f t="shared" si="33"/>
        <v>-6</v>
      </c>
      <c r="XET278"/>
      <c r="XEU278"/>
      <c r="XEV278"/>
      <c r="XEW278"/>
      <c r="XEX278"/>
      <c r="XEY278"/>
      <c r="XEZ278"/>
      <c r="XFA278"/>
      <c r="XFB278"/>
      <c r="XFC278"/>
      <c r="XFD278"/>
    </row>
    <row r="279" s="41" customFormat="1" spans="1:16384">
      <c r="A279" s="49">
        <v>41</v>
      </c>
      <c r="B279" s="49" t="s">
        <v>334</v>
      </c>
      <c r="C279" s="49" t="s">
        <v>390</v>
      </c>
      <c r="D279" s="49">
        <v>8073</v>
      </c>
      <c r="E279" s="49">
        <v>587</v>
      </c>
      <c r="F279" s="49" t="s">
        <v>391</v>
      </c>
      <c r="G279" s="50" t="s">
        <v>22</v>
      </c>
      <c r="H279" s="49">
        <v>4</v>
      </c>
      <c r="I279" s="49">
        <v>2</v>
      </c>
      <c r="J279" s="49">
        <f t="shared" si="30"/>
        <v>-2</v>
      </c>
      <c r="K279" s="49"/>
      <c r="L279" s="49">
        <v>2</v>
      </c>
      <c r="M279" s="49">
        <f>VLOOKUP(D:D,[4]Sheet1!$E$1:$F$65536,2,0)</f>
        <v>2</v>
      </c>
      <c r="N279" s="56">
        <f t="shared" si="31"/>
        <v>1</v>
      </c>
      <c r="O279" s="49"/>
      <c r="P279" s="49">
        <v>1</v>
      </c>
      <c r="Q279" s="49"/>
      <c r="R279" s="49">
        <v>1</v>
      </c>
      <c r="S279" s="49">
        <v>2</v>
      </c>
      <c r="T279" s="59">
        <f>VLOOKUP(D:D,[5]Sheet1!$G$1:$H$65536,2,0)</f>
        <v>2</v>
      </c>
      <c r="U279" s="60">
        <f t="shared" si="32"/>
        <v>0</v>
      </c>
      <c r="V279" s="49"/>
      <c r="XET279"/>
      <c r="XEU279"/>
      <c r="XEV279"/>
      <c r="XEW279"/>
      <c r="XEX279"/>
      <c r="XEY279"/>
      <c r="XEZ279"/>
      <c r="XFA279"/>
      <c r="XFB279"/>
      <c r="XFC279"/>
      <c r="XFD279"/>
    </row>
    <row r="280" s="41" customFormat="1" spans="1:16384">
      <c r="A280" s="49">
        <v>42</v>
      </c>
      <c r="B280" s="49" t="s">
        <v>334</v>
      </c>
      <c r="C280" s="49" t="s">
        <v>392</v>
      </c>
      <c r="D280" s="49">
        <v>6497</v>
      </c>
      <c r="E280" s="49">
        <v>587</v>
      </c>
      <c r="F280" s="49" t="s">
        <v>391</v>
      </c>
      <c r="G280" s="50" t="s">
        <v>24</v>
      </c>
      <c r="H280" s="49">
        <v>3</v>
      </c>
      <c r="I280" s="49">
        <v>3</v>
      </c>
      <c r="J280" s="49">
        <f t="shared" si="30"/>
        <v>0</v>
      </c>
      <c r="K280" s="49"/>
      <c r="L280" s="49">
        <v>2</v>
      </c>
      <c r="M280" s="49">
        <v>0</v>
      </c>
      <c r="N280" s="56">
        <f t="shared" si="31"/>
        <v>0</v>
      </c>
      <c r="O280" s="49">
        <v>-30</v>
      </c>
      <c r="P280" s="49">
        <v>1</v>
      </c>
      <c r="Q280" s="49"/>
      <c r="R280" s="49">
        <v>1</v>
      </c>
      <c r="S280" s="49">
        <v>2</v>
      </c>
      <c r="T280" s="59">
        <f>VLOOKUP(D:D,[5]Sheet1!$G$1:$H$65536,2,0)</f>
        <v>2</v>
      </c>
      <c r="U280" s="60">
        <f t="shared" si="32"/>
        <v>0</v>
      </c>
      <c r="V280" s="49"/>
      <c r="XET280"/>
      <c r="XEU280"/>
      <c r="XEV280"/>
      <c r="XEW280"/>
      <c r="XEX280"/>
      <c r="XEY280"/>
      <c r="XEZ280"/>
      <c r="XFA280"/>
      <c r="XFB280"/>
      <c r="XFC280"/>
      <c r="XFD280"/>
    </row>
    <row r="281" s="41" customFormat="1" spans="1:16384">
      <c r="A281" s="49">
        <v>43</v>
      </c>
      <c r="B281" s="49" t="s">
        <v>334</v>
      </c>
      <c r="C281" s="49" t="s">
        <v>393</v>
      </c>
      <c r="D281" s="49">
        <v>6121</v>
      </c>
      <c r="E281" s="49">
        <v>587</v>
      </c>
      <c r="F281" s="49" t="s">
        <v>391</v>
      </c>
      <c r="G281" s="50" t="s">
        <v>24</v>
      </c>
      <c r="H281" s="49">
        <v>3</v>
      </c>
      <c r="I281" s="49">
        <v>1</v>
      </c>
      <c r="J281" s="49">
        <f t="shared" si="30"/>
        <v>-2</v>
      </c>
      <c r="K281" s="49"/>
      <c r="L281" s="49">
        <v>2</v>
      </c>
      <c r="M281" s="49">
        <f>VLOOKUP(D:D,[4]Sheet1!$E$1:$F$65536,2,0)</f>
        <v>1</v>
      </c>
      <c r="N281" s="56">
        <f t="shared" si="31"/>
        <v>0.5</v>
      </c>
      <c r="O281" s="49">
        <v>-30</v>
      </c>
      <c r="P281" s="49"/>
      <c r="Q281" s="49">
        <v>1</v>
      </c>
      <c r="R281" s="49">
        <v>1</v>
      </c>
      <c r="S281" s="49">
        <v>2</v>
      </c>
      <c r="T281" s="59">
        <f>VLOOKUP(D:D,[5]Sheet1!$G$1:$H$65536,2,0)</f>
        <v>1</v>
      </c>
      <c r="U281" s="60">
        <f t="shared" si="32"/>
        <v>-1</v>
      </c>
      <c r="V281" s="49">
        <f>U281*3</f>
        <v>-3</v>
      </c>
      <c r="XET281"/>
      <c r="XEU281"/>
      <c r="XEV281"/>
      <c r="XEW281"/>
      <c r="XEX281"/>
      <c r="XEY281"/>
      <c r="XEZ281"/>
      <c r="XFA281"/>
      <c r="XFB281"/>
      <c r="XFC281"/>
      <c r="XFD281"/>
    </row>
    <row r="282" s="41" customFormat="1" spans="1:16384">
      <c r="A282" s="49">
        <v>44</v>
      </c>
      <c r="B282" s="49" t="s">
        <v>334</v>
      </c>
      <c r="C282" s="49" t="s">
        <v>394</v>
      </c>
      <c r="D282" s="49">
        <v>11249</v>
      </c>
      <c r="E282" s="49">
        <v>587</v>
      </c>
      <c r="F282" s="49" t="s">
        <v>391</v>
      </c>
      <c r="G282" s="50" t="s">
        <v>24</v>
      </c>
      <c r="H282" s="49">
        <v>3</v>
      </c>
      <c r="I282" s="49">
        <v>2</v>
      </c>
      <c r="J282" s="49">
        <f t="shared" si="30"/>
        <v>-1</v>
      </c>
      <c r="K282" s="49"/>
      <c r="L282" s="49">
        <v>2</v>
      </c>
      <c r="M282" s="49">
        <f>VLOOKUP(D:D,[4]Sheet1!$E$1:$F$65536,2,0)</f>
        <v>1</v>
      </c>
      <c r="N282" s="56">
        <f t="shared" si="31"/>
        <v>0.5</v>
      </c>
      <c r="O282" s="49">
        <v>-30</v>
      </c>
      <c r="P282" s="49"/>
      <c r="Q282" s="49">
        <v>1</v>
      </c>
      <c r="R282" s="49">
        <v>1</v>
      </c>
      <c r="S282" s="49">
        <v>2</v>
      </c>
      <c r="T282" s="59">
        <f>VLOOKUP(D:D,[5]Sheet1!$G$1:$H$65536,2,0)</f>
        <v>1</v>
      </c>
      <c r="U282" s="60">
        <f t="shared" si="32"/>
        <v>-1</v>
      </c>
      <c r="V282" s="49">
        <f>U282*3</f>
        <v>-3</v>
      </c>
      <c r="XET282"/>
      <c r="XEU282"/>
      <c r="XEV282"/>
      <c r="XEW282"/>
      <c r="XEX282"/>
      <c r="XEY282"/>
      <c r="XEZ282"/>
      <c r="XFA282"/>
      <c r="XFB282"/>
      <c r="XFC282"/>
      <c r="XFD282"/>
    </row>
    <row r="283" s="41" customFormat="1" spans="1:16384">
      <c r="A283" s="49">
        <v>45</v>
      </c>
      <c r="B283" s="49" t="s">
        <v>334</v>
      </c>
      <c r="C283" s="49" t="s">
        <v>395</v>
      </c>
      <c r="D283" s="49">
        <v>10043</v>
      </c>
      <c r="E283" s="49">
        <v>367</v>
      </c>
      <c r="F283" s="49" t="s">
        <v>396</v>
      </c>
      <c r="G283" s="50" t="s">
        <v>22</v>
      </c>
      <c r="H283" s="49">
        <v>2</v>
      </c>
      <c r="I283" s="49">
        <v>1</v>
      </c>
      <c r="J283" s="49">
        <f t="shared" si="30"/>
        <v>-1</v>
      </c>
      <c r="K283" s="49"/>
      <c r="L283" s="49">
        <v>2</v>
      </c>
      <c r="M283" s="49">
        <f>VLOOKUP(D:D,[4]Sheet1!$E$1:$F$65536,2,0)</f>
        <v>1</v>
      </c>
      <c r="N283" s="56">
        <f t="shared" si="31"/>
        <v>0.5</v>
      </c>
      <c r="O283" s="49">
        <v>-30</v>
      </c>
      <c r="P283" s="49">
        <v>1</v>
      </c>
      <c r="Q283" s="49"/>
      <c r="R283" s="49">
        <v>1</v>
      </c>
      <c r="S283" s="49">
        <v>2</v>
      </c>
      <c r="T283" s="59">
        <f>VLOOKUP(D:D,[5]Sheet1!$G$1:$H$65536,2,0)</f>
        <v>2</v>
      </c>
      <c r="U283" s="60">
        <f t="shared" si="32"/>
        <v>0</v>
      </c>
      <c r="V283" s="49"/>
      <c r="XET283"/>
      <c r="XEU283"/>
      <c r="XEV283"/>
      <c r="XEW283"/>
      <c r="XEX283"/>
      <c r="XEY283"/>
      <c r="XEZ283"/>
      <c r="XFA283"/>
      <c r="XFB283"/>
      <c r="XFC283"/>
      <c r="XFD283"/>
    </row>
    <row r="284" s="41" customFormat="1" spans="1:16384">
      <c r="A284" s="49">
        <v>46</v>
      </c>
      <c r="B284" s="49" t="s">
        <v>334</v>
      </c>
      <c r="C284" s="49" t="s">
        <v>397</v>
      </c>
      <c r="D284" s="49">
        <v>10955</v>
      </c>
      <c r="E284" s="49">
        <v>367</v>
      </c>
      <c r="F284" s="49" t="s">
        <v>396</v>
      </c>
      <c r="G284" s="50" t="s">
        <v>24</v>
      </c>
      <c r="H284" s="49">
        <v>2</v>
      </c>
      <c r="I284" s="49">
        <v>0</v>
      </c>
      <c r="J284" s="49">
        <f t="shared" si="30"/>
        <v>-2</v>
      </c>
      <c r="K284" s="49">
        <v>-50</v>
      </c>
      <c r="L284" s="49">
        <v>2</v>
      </c>
      <c r="M284" s="49">
        <f>VLOOKUP(D:D,[4]Sheet1!$E$1:$F$65536,2,0)</f>
        <v>2</v>
      </c>
      <c r="N284" s="56">
        <f t="shared" si="31"/>
        <v>1</v>
      </c>
      <c r="O284" s="49"/>
      <c r="P284" s="49">
        <v>1</v>
      </c>
      <c r="Q284" s="49"/>
      <c r="R284" s="49">
        <v>1</v>
      </c>
      <c r="S284" s="49">
        <v>2</v>
      </c>
      <c r="T284" s="59">
        <f>VLOOKUP(D:D,[5]Sheet1!$G$1:$H$65536,2,0)</f>
        <v>2</v>
      </c>
      <c r="U284" s="60">
        <f t="shared" si="32"/>
        <v>0</v>
      </c>
      <c r="V284" s="49"/>
      <c r="XET284"/>
      <c r="XEU284"/>
      <c r="XEV284"/>
      <c r="XEW284"/>
      <c r="XEX284"/>
      <c r="XEY284"/>
      <c r="XEZ284"/>
      <c r="XFA284"/>
      <c r="XFB284"/>
      <c r="XFC284"/>
      <c r="XFD284"/>
    </row>
    <row r="285" s="41" customFormat="1" spans="1:16384">
      <c r="A285" s="51">
        <v>47</v>
      </c>
      <c r="B285" s="51" t="s">
        <v>334</v>
      </c>
      <c r="C285" s="51" t="s">
        <v>113</v>
      </c>
      <c r="D285" s="51">
        <v>10218</v>
      </c>
      <c r="E285" s="51">
        <v>367</v>
      </c>
      <c r="F285" s="51" t="s">
        <v>396</v>
      </c>
      <c r="G285" s="52" t="s">
        <v>24</v>
      </c>
      <c r="H285" s="49">
        <v>2</v>
      </c>
      <c r="I285" s="49">
        <v>0</v>
      </c>
      <c r="J285" s="49">
        <f t="shared" si="30"/>
        <v>-2</v>
      </c>
      <c r="K285" s="49">
        <v>-50</v>
      </c>
      <c r="L285" s="49">
        <v>2</v>
      </c>
      <c r="M285" s="49">
        <f>VLOOKUP(D:D,[4]Sheet1!$E$1:$F$65536,2,0)</f>
        <v>3</v>
      </c>
      <c r="N285" s="56">
        <f t="shared" si="31"/>
        <v>1.5</v>
      </c>
      <c r="O285" s="49"/>
      <c r="P285" s="51">
        <v>1</v>
      </c>
      <c r="Q285" s="51"/>
      <c r="R285" s="51">
        <v>1</v>
      </c>
      <c r="S285" s="51">
        <v>2</v>
      </c>
      <c r="T285" s="59">
        <f>VLOOKUP(D:D,[5]Sheet1!$G$1:$H$65536,2,0)</f>
        <v>1</v>
      </c>
      <c r="U285" s="60">
        <f t="shared" si="32"/>
        <v>-1</v>
      </c>
      <c r="V285" s="49">
        <f>U285*3</f>
        <v>-3</v>
      </c>
      <c r="XET285"/>
      <c r="XEU285"/>
      <c r="XEV285"/>
      <c r="XEW285"/>
      <c r="XEX285"/>
      <c r="XEY285"/>
      <c r="XEZ285"/>
      <c r="XFA285"/>
      <c r="XFB285"/>
      <c r="XFC285"/>
      <c r="XFD285"/>
    </row>
    <row r="286" s="41" customFormat="1" spans="1:16384">
      <c r="A286" s="51">
        <v>48</v>
      </c>
      <c r="B286" s="51" t="s">
        <v>334</v>
      </c>
      <c r="C286" s="51" t="s">
        <v>398</v>
      </c>
      <c r="D286" s="51">
        <v>11799</v>
      </c>
      <c r="E286" s="51">
        <v>367</v>
      </c>
      <c r="F286" s="51" t="s">
        <v>396</v>
      </c>
      <c r="G286" s="52" t="s">
        <v>24</v>
      </c>
      <c r="H286" s="49">
        <v>2</v>
      </c>
      <c r="I286" s="49">
        <v>0</v>
      </c>
      <c r="J286" s="49">
        <f t="shared" si="30"/>
        <v>-2</v>
      </c>
      <c r="K286" s="49">
        <v>-50</v>
      </c>
      <c r="L286" s="49">
        <v>2</v>
      </c>
      <c r="M286" s="49">
        <f>VLOOKUP(D:D,[4]Sheet1!$E$1:$F$65536,2,0)</f>
        <v>1</v>
      </c>
      <c r="N286" s="56">
        <f t="shared" si="31"/>
        <v>0.5</v>
      </c>
      <c r="O286" s="49">
        <v>-30</v>
      </c>
      <c r="P286" s="51">
        <v>1</v>
      </c>
      <c r="Q286" s="51">
        <v>1</v>
      </c>
      <c r="R286" s="51"/>
      <c r="S286" s="51">
        <v>2</v>
      </c>
      <c r="T286" s="59">
        <v>0</v>
      </c>
      <c r="U286" s="60">
        <f t="shared" si="32"/>
        <v>-2</v>
      </c>
      <c r="V286" s="49">
        <f>U286*3</f>
        <v>-6</v>
      </c>
      <c r="XET286"/>
      <c r="XEU286"/>
      <c r="XEV286"/>
      <c r="XEW286"/>
      <c r="XEX286"/>
      <c r="XEY286"/>
      <c r="XEZ286"/>
      <c r="XFA286"/>
      <c r="XFB286"/>
      <c r="XFC286"/>
      <c r="XFD286"/>
    </row>
    <row r="287" s="41" customFormat="1" spans="1:16384">
      <c r="A287" s="51">
        <v>49</v>
      </c>
      <c r="B287" s="51" t="s">
        <v>334</v>
      </c>
      <c r="C287" s="51" t="s">
        <v>399</v>
      </c>
      <c r="D287" s="51">
        <v>9931</v>
      </c>
      <c r="E287" s="51">
        <v>755</v>
      </c>
      <c r="F287" s="51" t="s">
        <v>400</v>
      </c>
      <c r="G287" s="52" t="s">
        <v>22</v>
      </c>
      <c r="H287" s="49">
        <v>1</v>
      </c>
      <c r="I287" s="49">
        <v>0</v>
      </c>
      <c r="J287" s="49">
        <f t="shared" si="30"/>
        <v>-1</v>
      </c>
      <c r="K287" s="49">
        <v>-50</v>
      </c>
      <c r="L287" s="49">
        <v>3</v>
      </c>
      <c r="M287" s="49">
        <f>VLOOKUP(D:D,[4]Sheet1!$E$1:$F$65536,2,0)</f>
        <v>5</v>
      </c>
      <c r="N287" s="56">
        <f t="shared" si="31"/>
        <v>1.66666666666667</v>
      </c>
      <c r="O287" s="49"/>
      <c r="P287" s="51">
        <v>2</v>
      </c>
      <c r="Q287" s="51">
        <v>1</v>
      </c>
      <c r="R287" s="51">
        <v>0</v>
      </c>
      <c r="S287" s="51">
        <v>3</v>
      </c>
      <c r="T287" s="59">
        <v>0</v>
      </c>
      <c r="U287" s="60">
        <f t="shared" si="32"/>
        <v>-3</v>
      </c>
      <c r="V287" s="49">
        <f>U287*3</f>
        <v>-9</v>
      </c>
      <c r="XET287"/>
      <c r="XEU287"/>
      <c r="XEV287"/>
      <c r="XEW287"/>
      <c r="XEX287"/>
      <c r="XEY287"/>
      <c r="XEZ287"/>
      <c r="XFA287"/>
      <c r="XFB287"/>
      <c r="XFC287"/>
      <c r="XFD287"/>
    </row>
    <row r="288" s="41" customFormat="1" spans="1:16384">
      <c r="A288" s="51">
        <v>50</v>
      </c>
      <c r="B288" s="51" t="s">
        <v>334</v>
      </c>
      <c r="C288" s="51" t="s">
        <v>401</v>
      </c>
      <c r="D288" s="51">
        <v>4518</v>
      </c>
      <c r="E288" s="51">
        <v>755</v>
      </c>
      <c r="F288" s="51" t="s">
        <v>400</v>
      </c>
      <c r="G288" s="52" t="s">
        <v>24</v>
      </c>
      <c r="H288" s="49">
        <v>1</v>
      </c>
      <c r="I288" s="49">
        <v>0</v>
      </c>
      <c r="J288" s="49">
        <f t="shared" si="30"/>
        <v>-1</v>
      </c>
      <c r="K288" s="49">
        <v>-50</v>
      </c>
      <c r="L288" s="49">
        <v>2</v>
      </c>
      <c r="M288" s="49">
        <v>0</v>
      </c>
      <c r="N288" s="56">
        <f t="shared" si="31"/>
        <v>0</v>
      </c>
      <c r="O288" s="49">
        <v>-30</v>
      </c>
      <c r="P288" s="51">
        <v>1</v>
      </c>
      <c r="Q288" s="51">
        <v>0</v>
      </c>
      <c r="R288" s="51">
        <v>2</v>
      </c>
      <c r="S288" s="51">
        <v>3</v>
      </c>
      <c r="T288" s="59">
        <v>0</v>
      </c>
      <c r="U288" s="60">
        <f t="shared" si="32"/>
        <v>-3</v>
      </c>
      <c r="V288" s="49">
        <f>U288*3</f>
        <v>-9</v>
      </c>
      <c r="XET288"/>
      <c r="XEU288"/>
      <c r="XEV288"/>
      <c r="XEW288"/>
      <c r="XEX288"/>
      <c r="XEY288"/>
      <c r="XEZ288"/>
      <c r="XFA288"/>
      <c r="XFB288"/>
      <c r="XFC288"/>
      <c r="XFD288"/>
    </row>
    <row r="289" s="41" customFormat="1" spans="1:16384">
      <c r="A289" s="51">
        <v>51</v>
      </c>
      <c r="B289" s="51" t="s">
        <v>334</v>
      </c>
      <c r="C289" s="51" t="s">
        <v>402</v>
      </c>
      <c r="D289" s="51">
        <v>11824</v>
      </c>
      <c r="E289" s="51">
        <v>755</v>
      </c>
      <c r="F289" s="51" t="s">
        <v>400</v>
      </c>
      <c r="G289" s="52" t="s">
        <v>24</v>
      </c>
      <c r="H289" s="49">
        <v>1</v>
      </c>
      <c r="I289" s="49">
        <v>0</v>
      </c>
      <c r="J289" s="49">
        <f t="shared" si="30"/>
        <v>-1</v>
      </c>
      <c r="K289" s="49">
        <v>-50</v>
      </c>
      <c r="L289" s="49">
        <v>1</v>
      </c>
      <c r="M289" s="49">
        <v>0</v>
      </c>
      <c r="N289" s="56">
        <f t="shared" si="31"/>
        <v>0</v>
      </c>
      <c r="O289" s="49">
        <v>-30</v>
      </c>
      <c r="P289" s="51">
        <v>1</v>
      </c>
      <c r="Q289" s="51">
        <v>0</v>
      </c>
      <c r="R289" s="51">
        <v>1</v>
      </c>
      <c r="S289" s="51">
        <v>2</v>
      </c>
      <c r="T289" s="59">
        <v>0</v>
      </c>
      <c r="U289" s="60">
        <f t="shared" si="32"/>
        <v>-2</v>
      </c>
      <c r="V289" s="49">
        <f>U289*3</f>
        <v>-6</v>
      </c>
      <c r="XET289"/>
      <c r="XEU289"/>
      <c r="XEV289"/>
      <c r="XEW289"/>
      <c r="XEX289"/>
      <c r="XEY289"/>
      <c r="XEZ289"/>
      <c r="XFA289"/>
      <c r="XFB289"/>
      <c r="XFC289"/>
      <c r="XFD289"/>
    </row>
    <row r="290" s="41" customFormat="1" spans="1:16384">
      <c r="A290" s="49">
        <v>1</v>
      </c>
      <c r="B290" s="59" t="s">
        <v>403</v>
      </c>
      <c r="C290" s="59" t="s">
        <v>404</v>
      </c>
      <c r="D290" s="59">
        <v>6220</v>
      </c>
      <c r="E290" s="59">
        <v>737</v>
      </c>
      <c r="F290" s="50" t="s">
        <v>405</v>
      </c>
      <c r="G290" s="50" t="s">
        <v>24</v>
      </c>
      <c r="H290" s="59">
        <v>4</v>
      </c>
      <c r="I290" s="49">
        <v>4</v>
      </c>
      <c r="J290" s="49">
        <f t="shared" si="30"/>
        <v>0</v>
      </c>
      <c r="K290" s="49"/>
      <c r="L290" s="59"/>
      <c r="M290" s="49">
        <v>0</v>
      </c>
      <c r="N290" s="56" t="e">
        <f t="shared" si="31"/>
        <v>#DIV/0!</v>
      </c>
      <c r="O290" s="59"/>
      <c r="P290" s="59"/>
      <c r="Q290" s="59"/>
      <c r="R290" s="59"/>
      <c r="S290" s="59">
        <v>0</v>
      </c>
      <c r="T290" s="59">
        <v>0</v>
      </c>
      <c r="U290" s="60">
        <f t="shared" si="32"/>
        <v>0</v>
      </c>
      <c r="V290" s="49"/>
      <c r="XET290"/>
      <c r="XEU290"/>
      <c r="XEV290"/>
      <c r="XEW290"/>
      <c r="XEX290"/>
      <c r="XEY290"/>
      <c r="XEZ290"/>
      <c r="XFA290"/>
      <c r="XFB290"/>
      <c r="XFC290"/>
      <c r="XFD290"/>
    </row>
    <row r="291" s="41" customFormat="1" spans="1:16384">
      <c r="A291" s="49">
        <v>2</v>
      </c>
      <c r="B291" s="59" t="s">
        <v>403</v>
      </c>
      <c r="C291" s="59" t="s">
        <v>406</v>
      </c>
      <c r="D291" s="59">
        <v>11109</v>
      </c>
      <c r="E291" s="59">
        <v>737</v>
      </c>
      <c r="F291" s="50" t="s">
        <v>405</v>
      </c>
      <c r="G291" s="50" t="s">
        <v>22</v>
      </c>
      <c r="H291" s="59"/>
      <c r="I291" s="49">
        <v>1</v>
      </c>
      <c r="J291" s="49">
        <f t="shared" si="30"/>
        <v>1</v>
      </c>
      <c r="K291" s="49"/>
      <c r="L291" s="59">
        <v>3</v>
      </c>
      <c r="M291" s="49">
        <f>VLOOKUP(D:D,[4]Sheet1!$E$1:$F$65536,2,0)</f>
        <v>5</v>
      </c>
      <c r="N291" s="56">
        <f t="shared" si="31"/>
        <v>1.66666666666667</v>
      </c>
      <c r="O291" s="59"/>
      <c r="P291" s="59">
        <v>2</v>
      </c>
      <c r="Q291" s="59">
        <v>0.5</v>
      </c>
      <c r="R291" s="59">
        <v>1.5</v>
      </c>
      <c r="S291" s="59">
        <v>4</v>
      </c>
      <c r="T291" s="59">
        <f>VLOOKUP(D:D,[5]Sheet1!$G$1:$H$65536,2,0)</f>
        <v>4.5</v>
      </c>
      <c r="U291" s="60">
        <f t="shared" si="32"/>
        <v>0.5</v>
      </c>
      <c r="V291" s="49"/>
      <c r="XET291"/>
      <c r="XEU291"/>
      <c r="XEV291"/>
      <c r="XEW291"/>
      <c r="XEX291"/>
      <c r="XEY291"/>
      <c r="XEZ291"/>
      <c r="XFA291"/>
      <c r="XFB291"/>
      <c r="XFC291"/>
      <c r="XFD291"/>
    </row>
    <row r="292" s="41" customFormat="1" spans="1:16384">
      <c r="A292" s="49">
        <v>3</v>
      </c>
      <c r="B292" s="59" t="s">
        <v>403</v>
      </c>
      <c r="C292" s="59" t="s">
        <v>407</v>
      </c>
      <c r="D292" s="59">
        <v>11292</v>
      </c>
      <c r="E292" s="59">
        <v>737</v>
      </c>
      <c r="F292" s="50" t="s">
        <v>405</v>
      </c>
      <c r="G292" s="50" t="s">
        <v>24</v>
      </c>
      <c r="H292" s="59"/>
      <c r="I292" s="49">
        <v>0</v>
      </c>
      <c r="J292" s="49">
        <f t="shared" si="30"/>
        <v>0</v>
      </c>
      <c r="K292" s="49">
        <v>-50</v>
      </c>
      <c r="L292" s="59">
        <v>3</v>
      </c>
      <c r="M292" s="49">
        <f>VLOOKUP(D:D,[4]Sheet1!$E$1:$F$65536,2,0)</f>
        <v>1</v>
      </c>
      <c r="N292" s="56">
        <f t="shared" si="31"/>
        <v>0.333333333333333</v>
      </c>
      <c r="O292" s="49">
        <v>-30</v>
      </c>
      <c r="P292" s="59">
        <v>2</v>
      </c>
      <c r="Q292" s="59">
        <v>0.5</v>
      </c>
      <c r="R292" s="59">
        <v>1.5</v>
      </c>
      <c r="S292" s="59">
        <v>4</v>
      </c>
      <c r="T292" s="59">
        <f>VLOOKUP(D:D,[5]Sheet1!$G$1:$H$65536,2,0)</f>
        <v>1.5</v>
      </c>
      <c r="U292" s="60">
        <f t="shared" si="32"/>
        <v>-2.5</v>
      </c>
      <c r="V292" s="49">
        <f>U292*3</f>
        <v>-7.5</v>
      </c>
      <c r="XET292"/>
      <c r="XEU292"/>
      <c r="XEV292"/>
      <c r="XEW292"/>
      <c r="XEX292"/>
      <c r="XEY292"/>
      <c r="XEZ292"/>
      <c r="XFA292"/>
      <c r="XFB292"/>
      <c r="XFC292"/>
      <c r="XFD292"/>
    </row>
    <row r="293" s="41" customFormat="1" spans="1:16384">
      <c r="A293" s="51">
        <v>4</v>
      </c>
      <c r="B293" s="84" t="s">
        <v>403</v>
      </c>
      <c r="C293" s="84" t="s">
        <v>408</v>
      </c>
      <c r="D293" s="84">
        <v>11143</v>
      </c>
      <c r="E293" s="84">
        <v>545</v>
      </c>
      <c r="F293" s="52" t="s">
        <v>409</v>
      </c>
      <c r="G293" s="52" t="s">
        <v>24</v>
      </c>
      <c r="H293" s="59">
        <v>7</v>
      </c>
      <c r="I293" s="49">
        <v>8</v>
      </c>
      <c r="J293" s="49">
        <f t="shared" si="30"/>
        <v>1</v>
      </c>
      <c r="K293" s="49"/>
      <c r="L293" s="59">
        <v>2</v>
      </c>
      <c r="M293" s="49">
        <f>VLOOKUP(D:D,[4]Sheet1!$E$1:$F$65536,2,0)</f>
        <v>2</v>
      </c>
      <c r="N293" s="56">
        <f t="shared" si="31"/>
        <v>1</v>
      </c>
      <c r="O293" s="59"/>
      <c r="P293" s="84">
        <v>2</v>
      </c>
      <c r="Q293" s="84">
        <v>1</v>
      </c>
      <c r="R293" s="84">
        <v>1</v>
      </c>
      <c r="S293" s="84">
        <v>4</v>
      </c>
      <c r="T293" s="59">
        <v>0</v>
      </c>
      <c r="U293" s="60">
        <f t="shared" si="32"/>
        <v>-4</v>
      </c>
      <c r="V293" s="49">
        <f>U293*3</f>
        <v>-12</v>
      </c>
      <c r="XET293"/>
      <c r="XEU293"/>
      <c r="XEV293"/>
      <c r="XEW293"/>
      <c r="XEX293"/>
      <c r="XEY293"/>
      <c r="XEZ293"/>
      <c r="XFA293"/>
      <c r="XFB293"/>
      <c r="XFC293"/>
      <c r="XFD293"/>
    </row>
    <row r="294" s="41" customFormat="1" spans="1:16384">
      <c r="A294" s="49">
        <v>5</v>
      </c>
      <c r="B294" s="59" t="s">
        <v>403</v>
      </c>
      <c r="C294" s="59" t="s">
        <v>410</v>
      </c>
      <c r="D294" s="59">
        <v>11382</v>
      </c>
      <c r="E294" s="59">
        <v>545</v>
      </c>
      <c r="F294" s="50" t="s">
        <v>409</v>
      </c>
      <c r="G294" s="50" t="s">
        <v>24</v>
      </c>
      <c r="H294" s="59">
        <v>7</v>
      </c>
      <c r="I294" s="49">
        <v>1</v>
      </c>
      <c r="J294" s="49">
        <f t="shared" si="30"/>
        <v>-6</v>
      </c>
      <c r="K294" s="49"/>
      <c r="L294" s="59">
        <v>2</v>
      </c>
      <c r="M294" s="49">
        <f>VLOOKUP(D:D,[4]Sheet1!$E$1:$F$65536,2,0)</f>
        <v>2</v>
      </c>
      <c r="N294" s="56">
        <f t="shared" si="31"/>
        <v>1</v>
      </c>
      <c r="O294" s="59"/>
      <c r="P294" s="59">
        <v>2</v>
      </c>
      <c r="Q294" s="59"/>
      <c r="R294" s="59">
        <v>2</v>
      </c>
      <c r="S294" s="59">
        <v>4</v>
      </c>
      <c r="T294" s="59">
        <f>VLOOKUP(D:D,[5]Sheet1!$G$1:$H$65536,2,0)</f>
        <v>4</v>
      </c>
      <c r="U294" s="60">
        <f t="shared" si="32"/>
        <v>0</v>
      </c>
      <c r="V294" s="49"/>
      <c r="XET294"/>
      <c r="XEU294"/>
      <c r="XEV294"/>
      <c r="XEW294"/>
      <c r="XEX294"/>
      <c r="XEY294"/>
      <c r="XEZ294"/>
      <c r="XFA294"/>
      <c r="XFB294"/>
      <c r="XFC294"/>
      <c r="XFD294"/>
    </row>
    <row r="295" s="41" customFormat="1" spans="1:16384">
      <c r="A295" s="49">
        <v>6</v>
      </c>
      <c r="B295" s="59" t="s">
        <v>403</v>
      </c>
      <c r="C295" s="59" t="s">
        <v>411</v>
      </c>
      <c r="D295" s="59">
        <v>9328</v>
      </c>
      <c r="E295" s="59">
        <v>740</v>
      </c>
      <c r="F295" s="50" t="s">
        <v>412</v>
      </c>
      <c r="G295" s="50" t="s">
        <v>24</v>
      </c>
      <c r="H295" s="59">
        <v>6.5</v>
      </c>
      <c r="I295" s="49">
        <v>4</v>
      </c>
      <c r="J295" s="49">
        <f t="shared" si="30"/>
        <v>-2.5</v>
      </c>
      <c r="K295" s="49"/>
      <c r="L295" s="59">
        <v>2</v>
      </c>
      <c r="M295" s="49">
        <f>VLOOKUP(D:D,[4]Sheet1!$E$1:$F$65536,2,0)</f>
        <v>1</v>
      </c>
      <c r="N295" s="56">
        <f t="shared" si="31"/>
        <v>0.5</v>
      </c>
      <c r="O295" s="49">
        <v>-30</v>
      </c>
      <c r="P295" s="59">
        <v>2</v>
      </c>
      <c r="Q295" s="59">
        <v>1</v>
      </c>
      <c r="R295" s="59">
        <v>2</v>
      </c>
      <c r="S295" s="59">
        <v>4</v>
      </c>
      <c r="T295" s="59">
        <f>VLOOKUP(D:D,[5]Sheet1!$G$1:$H$65536,2,0)</f>
        <v>5</v>
      </c>
      <c r="U295" s="60">
        <f t="shared" si="32"/>
        <v>1</v>
      </c>
      <c r="V295" s="49"/>
      <c r="XET295"/>
      <c r="XEU295"/>
      <c r="XEV295"/>
      <c r="XEW295"/>
      <c r="XEX295"/>
      <c r="XEY295"/>
      <c r="XEZ295"/>
      <c r="XFA295"/>
      <c r="XFB295"/>
      <c r="XFC295"/>
      <c r="XFD295"/>
    </row>
    <row r="296" s="41" customFormat="1" spans="1:16384">
      <c r="A296" s="49">
        <v>7</v>
      </c>
      <c r="B296" s="59" t="s">
        <v>403</v>
      </c>
      <c r="C296" s="59" t="s">
        <v>413</v>
      </c>
      <c r="D296" s="59">
        <v>9749</v>
      </c>
      <c r="E296" s="59">
        <v>740</v>
      </c>
      <c r="F296" s="50" t="s">
        <v>412</v>
      </c>
      <c r="G296" s="50" t="s">
        <v>24</v>
      </c>
      <c r="H296" s="59">
        <v>7</v>
      </c>
      <c r="I296" s="49">
        <v>6</v>
      </c>
      <c r="J296" s="49">
        <f t="shared" si="30"/>
        <v>-1</v>
      </c>
      <c r="K296" s="49"/>
      <c r="L296" s="59">
        <v>2</v>
      </c>
      <c r="M296" s="49">
        <f>VLOOKUP(D:D,[4]Sheet1!$E$1:$F$65536,2,0)</f>
        <v>2</v>
      </c>
      <c r="N296" s="56">
        <f t="shared" si="31"/>
        <v>1</v>
      </c>
      <c r="O296" s="59"/>
      <c r="P296" s="59">
        <v>2</v>
      </c>
      <c r="Q296" s="59"/>
      <c r="R296" s="59">
        <v>2</v>
      </c>
      <c r="S296" s="59">
        <v>4</v>
      </c>
      <c r="T296" s="59">
        <f>VLOOKUP(D:D,[5]Sheet1!$G$1:$H$65536,2,0)</f>
        <v>5</v>
      </c>
      <c r="U296" s="60">
        <f t="shared" si="32"/>
        <v>1</v>
      </c>
      <c r="V296" s="49"/>
      <c r="XET296"/>
      <c r="XEU296"/>
      <c r="XEV296"/>
      <c r="XEW296"/>
      <c r="XEX296"/>
      <c r="XEY296"/>
      <c r="XEZ296"/>
      <c r="XFA296"/>
      <c r="XFB296"/>
      <c r="XFC296"/>
      <c r="XFD296"/>
    </row>
    <row r="297" s="41" customFormat="1" spans="1:16384">
      <c r="A297" s="49">
        <v>8</v>
      </c>
      <c r="B297" s="59" t="s">
        <v>403</v>
      </c>
      <c r="C297" s="85" t="s">
        <v>414</v>
      </c>
      <c r="D297" s="85">
        <v>10951</v>
      </c>
      <c r="E297" s="85">
        <v>707</v>
      </c>
      <c r="F297" s="86" t="s">
        <v>415</v>
      </c>
      <c r="G297" s="86" t="s">
        <v>22</v>
      </c>
      <c r="H297" s="85">
        <v>2</v>
      </c>
      <c r="I297" s="49">
        <v>2</v>
      </c>
      <c r="J297" s="49">
        <f t="shared" si="30"/>
        <v>0</v>
      </c>
      <c r="K297" s="49"/>
      <c r="L297" s="85">
        <v>4</v>
      </c>
      <c r="M297" s="49">
        <f>VLOOKUP(D:D,[4]Sheet1!$E$1:$F$65536,2,0)</f>
        <v>4</v>
      </c>
      <c r="N297" s="56">
        <f t="shared" si="31"/>
        <v>1</v>
      </c>
      <c r="O297" s="85"/>
      <c r="P297" s="85">
        <v>2</v>
      </c>
      <c r="Q297" s="85"/>
      <c r="R297" s="85">
        <v>1</v>
      </c>
      <c r="S297" s="85">
        <v>3</v>
      </c>
      <c r="T297" s="59">
        <f>VLOOKUP(D:D,[5]Sheet1!$G$1:$H$65536,2,0)</f>
        <v>4</v>
      </c>
      <c r="U297" s="60">
        <f t="shared" si="32"/>
        <v>1</v>
      </c>
      <c r="V297" s="49"/>
      <c r="XET297"/>
      <c r="XEU297"/>
      <c r="XEV297"/>
      <c r="XEW297"/>
      <c r="XEX297"/>
      <c r="XEY297"/>
      <c r="XEZ297"/>
      <c r="XFA297"/>
      <c r="XFB297"/>
      <c r="XFC297"/>
      <c r="XFD297"/>
    </row>
    <row r="298" s="41" customFormat="1" spans="1:16384">
      <c r="A298" s="49">
        <v>9</v>
      </c>
      <c r="B298" s="59" t="s">
        <v>403</v>
      </c>
      <c r="C298" s="85" t="s">
        <v>416</v>
      </c>
      <c r="D298" s="85">
        <v>6494</v>
      </c>
      <c r="E298" s="85">
        <v>707</v>
      </c>
      <c r="F298" s="86" t="s">
        <v>415</v>
      </c>
      <c r="G298" s="86" t="s">
        <v>24</v>
      </c>
      <c r="H298" s="85">
        <v>2</v>
      </c>
      <c r="I298" s="49">
        <v>0</v>
      </c>
      <c r="J298" s="49">
        <f t="shared" si="30"/>
        <v>-2</v>
      </c>
      <c r="K298" s="49">
        <v>-50</v>
      </c>
      <c r="L298" s="85">
        <v>4</v>
      </c>
      <c r="M298" s="49">
        <f>VLOOKUP(D:D,[4]Sheet1!$E$1:$F$65536,2,0)</f>
        <v>5</v>
      </c>
      <c r="N298" s="56">
        <f t="shared" si="31"/>
        <v>1.25</v>
      </c>
      <c r="O298" s="85"/>
      <c r="P298" s="85">
        <v>2</v>
      </c>
      <c r="Q298" s="85">
        <v>1</v>
      </c>
      <c r="R298" s="85">
        <v>1</v>
      </c>
      <c r="S298" s="85">
        <v>4</v>
      </c>
      <c r="T298" s="59">
        <f>VLOOKUP(D:D,[5]Sheet1!$G$1:$H$65536,2,0)</f>
        <v>7</v>
      </c>
      <c r="U298" s="60">
        <f t="shared" si="32"/>
        <v>3</v>
      </c>
      <c r="V298" s="49"/>
      <c r="XET298"/>
      <c r="XEU298"/>
      <c r="XEV298"/>
      <c r="XEW298"/>
      <c r="XEX298"/>
      <c r="XEY298"/>
      <c r="XEZ298"/>
      <c r="XFA298"/>
      <c r="XFB298"/>
      <c r="XFC298"/>
      <c r="XFD298"/>
    </row>
    <row r="299" s="41" customFormat="1" spans="1:16384">
      <c r="A299" s="49">
        <v>10</v>
      </c>
      <c r="B299" s="59" t="s">
        <v>403</v>
      </c>
      <c r="C299" s="85" t="s">
        <v>417</v>
      </c>
      <c r="D299" s="85">
        <v>10952</v>
      </c>
      <c r="E299" s="85">
        <v>707</v>
      </c>
      <c r="F299" s="86" t="s">
        <v>415</v>
      </c>
      <c r="G299" s="86" t="s">
        <v>24</v>
      </c>
      <c r="H299" s="85">
        <v>2</v>
      </c>
      <c r="I299" s="49">
        <v>0</v>
      </c>
      <c r="J299" s="49">
        <f t="shared" si="30"/>
        <v>-2</v>
      </c>
      <c r="K299" s="49">
        <v>-50</v>
      </c>
      <c r="L299" s="85">
        <v>4</v>
      </c>
      <c r="M299" s="49">
        <f>VLOOKUP(D:D,[4]Sheet1!$E$1:$F$65536,2,0)</f>
        <v>5</v>
      </c>
      <c r="N299" s="56">
        <f t="shared" si="31"/>
        <v>1.25</v>
      </c>
      <c r="O299" s="85"/>
      <c r="P299" s="85">
        <v>2</v>
      </c>
      <c r="Q299" s="85"/>
      <c r="R299" s="85">
        <v>2</v>
      </c>
      <c r="S299" s="85">
        <v>4</v>
      </c>
      <c r="T299" s="59">
        <f>VLOOKUP(D:D,[5]Sheet1!$G$1:$H$65536,2,0)</f>
        <v>4</v>
      </c>
      <c r="U299" s="60">
        <f t="shared" si="32"/>
        <v>0</v>
      </c>
      <c r="V299" s="49"/>
      <c r="XET299"/>
      <c r="XEU299"/>
      <c r="XEV299"/>
      <c r="XEW299"/>
      <c r="XEX299"/>
      <c r="XEY299"/>
      <c r="XEZ299"/>
      <c r="XFA299"/>
      <c r="XFB299"/>
      <c r="XFC299"/>
      <c r="XFD299"/>
    </row>
    <row r="300" s="41" customFormat="1" spans="1:16384">
      <c r="A300" s="51">
        <v>11</v>
      </c>
      <c r="B300" s="84" t="s">
        <v>403</v>
      </c>
      <c r="C300" s="87" t="s">
        <v>418</v>
      </c>
      <c r="D300" s="87">
        <v>11797</v>
      </c>
      <c r="E300" s="87">
        <v>707</v>
      </c>
      <c r="F300" s="88" t="s">
        <v>415</v>
      </c>
      <c r="G300" s="88" t="s">
        <v>127</v>
      </c>
      <c r="H300" s="85">
        <v>1</v>
      </c>
      <c r="I300" s="49">
        <v>1</v>
      </c>
      <c r="J300" s="49">
        <f t="shared" si="30"/>
        <v>0</v>
      </c>
      <c r="K300" s="49"/>
      <c r="L300" s="85">
        <v>2</v>
      </c>
      <c r="M300" s="49">
        <f>VLOOKUP(D:D,[4]Sheet1!$E$1:$F$65536,2,0)</f>
        <v>2</v>
      </c>
      <c r="N300" s="56">
        <f t="shared" si="31"/>
        <v>1</v>
      </c>
      <c r="O300" s="85"/>
      <c r="P300" s="87">
        <v>1</v>
      </c>
      <c r="Q300" s="87"/>
      <c r="R300" s="87">
        <v>1</v>
      </c>
      <c r="S300" s="87">
        <v>2</v>
      </c>
      <c r="T300" s="59">
        <f>VLOOKUP(D:D,[5]Sheet1!$G$1:$H$65536,2,0)</f>
        <v>3</v>
      </c>
      <c r="U300" s="60">
        <f t="shared" si="32"/>
        <v>1</v>
      </c>
      <c r="V300" s="49"/>
      <c r="XET300"/>
      <c r="XEU300"/>
      <c r="XEV300"/>
      <c r="XEW300"/>
      <c r="XEX300"/>
      <c r="XEY300"/>
      <c r="XEZ300"/>
      <c r="XFA300"/>
      <c r="XFB300"/>
      <c r="XFC300"/>
      <c r="XFD300"/>
    </row>
    <row r="301" s="41" customFormat="1" spans="1:16384">
      <c r="A301" s="51">
        <v>12</v>
      </c>
      <c r="B301" s="84" t="s">
        <v>403</v>
      </c>
      <c r="C301" s="87" t="s">
        <v>419</v>
      </c>
      <c r="D301" s="87">
        <v>11761</v>
      </c>
      <c r="E301" s="87">
        <v>707</v>
      </c>
      <c r="F301" s="88" t="s">
        <v>415</v>
      </c>
      <c r="G301" s="88" t="s">
        <v>79</v>
      </c>
      <c r="H301" s="85">
        <v>1</v>
      </c>
      <c r="I301" s="49">
        <v>0</v>
      </c>
      <c r="J301" s="49">
        <f t="shared" si="30"/>
        <v>-1</v>
      </c>
      <c r="K301" s="67">
        <v>-25</v>
      </c>
      <c r="L301" s="85">
        <v>2</v>
      </c>
      <c r="M301" s="49">
        <v>0</v>
      </c>
      <c r="N301" s="56">
        <f t="shared" si="31"/>
        <v>0</v>
      </c>
      <c r="O301" s="49">
        <v>-30</v>
      </c>
      <c r="P301" s="87">
        <v>1</v>
      </c>
      <c r="Q301" s="87"/>
      <c r="R301" s="87">
        <v>1</v>
      </c>
      <c r="S301" s="87">
        <v>2</v>
      </c>
      <c r="T301" s="59">
        <v>0</v>
      </c>
      <c r="U301" s="60">
        <f t="shared" si="32"/>
        <v>-2</v>
      </c>
      <c r="V301" s="49">
        <f>U301*3</f>
        <v>-6</v>
      </c>
      <c r="XET301"/>
      <c r="XEU301"/>
      <c r="XEV301"/>
      <c r="XEW301"/>
      <c r="XEX301"/>
      <c r="XEY301"/>
      <c r="XEZ301"/>
      <c r="XFA301"/>
      <c r="XFB301"/>
      <c r="XFC301"/>
      <c r="XFD301"/>
    </row>
    <row r="302" s="41" customFormat="1" spans="1:16384">
      <c r="A302" s="49">
        <v>13</v>
      </c>
      <c r="B302" s="59" t="s">
        <v>403</v>
      </c>
      <c r="C302" s="89" t="s">
        <v>420</v>
      </c>
      <c r="D302" s="59">
        <v>4033</v>
      </c>
      <c r="E302" s="59">
        <v>750</v>
      </c>
      <c r="F302" s="54" t="s">
        <v>421</v>
      </c>
      <c r="G302" s="54" t="s">
        <v>22</v>
      </c>
      <c r="H302" s="59">
        <v>4</v>
      </c>
      <c r="I302" s="49">
        <v>13</v>
      </c>
      <c r="J302" s="49">
        <f t="shared" si="30"/>
        <v>9</v>
      </c>
      <c r="K302" s="49"/>
      <c r="L302" s="59">
        <v>4</v>
      </c>
      <c r="M302" s="49">
        <f>VLOOKUP(D:D,[4]Sheet1!$E$1:$F$65536,2,0)</f>
        <v>5</v>
      </c>
      <c r="N302" s="56">
        <f t="shared" si="31"/>
        <v>1.25</v>
      </c>
      <c r="O302" s="59"/>
      <c r="P302" s="59">
        <v>2.5</v>
      </c>
      <c r="Q302" s="59">
        <v>0.5</v>
      </c>
      <c r="R302" s="59">
        <v>1</v>
      </c>
      <c r="S302" s="59">
        <v>4</v>
      </c>
      <c r="T302" s="59">
        <f>VLOOKUP(D:D,[5]Sheet1!$G$1:$H$65536,2,0)</f>
        <v>5</v>
      </c>
      <c r="U302" s="60">
        <f t="shared" si="32"/>
        <v>1</v>
      </c>
      <c r="V302" s="49"/>
      <c r="XET302"/>
      <c r="XEU302"/>
      <c r="XEV302"/>
      <c r="XEW302"/>
      <c r="XEX302"/>
      <c r="XEY302"/>
      <c r="XEZ302"/>
      <c r="XFA302"/>
      <c r="XFB302"/>
      <c r="XFC302"/>
      <c r="XFD302"/>
    </row>
    <row r="303" s="41" customFormat="1" spans="1:16384">
      <c r="A303" s="51">
        <v>14</v>
      </c>
      <c r="B303" s="84" t="s">
        <v>403</v>
      </c>
      <c r="C303" s="84" t="s">
        <v>422</v>
      </c>
      <c r="D303" s="84"/>
      <c r="E303" s="84">
        <v>750</v>
      </c>
      <c r="F303" s="52" t="s">
        <v>421</v>
      </c>
      <c r="G303" s="52" t="s">
        <v>24</v>
      </c>
      <c r="H303" s="59">
        <v>4</v>
      </c>
      <c r="I303" s="49">
        <v>0</v>
      </c>
      <c r="J303" s="49">
        <f t="shared" si="30"/>
        <v>-4</v>
      </c>
      <c r="K303" s="49">
        <v>-50</v>
      </c>
      <c r="L303" s="59">
        <v>4</v>
      </c>
      <c r="M303" s="49">
        <v>0</v>
      </c>
      <c r="N303" s="56">
        <f t="shared" si="31"/>
        <v>0</v>
      </c>
      <c r="O303" s="49">
        <v>-30</v>
      </c>
      <c r="P303" s="84">
        <v>2.5</v>
      </c>
      <c r="Q303" s="84">
        <v>0.5</v>
      </c>
      <c r="R303" s="84">
        <v>1</v>
      </c>
      <c r="S303" s="84">
        <v>4</v>
      </c>
      <c r="T303" s="59">
        <v>0</v>
      </c>
      <c r="U303" s="60">
        <f t="shared" si="32"/>
        <v>-4</v>
      </c>
      <c r="V303" s="49">
        <f t="shared" ref="V303:V308" si="34">U303*3</f>
        <v>-12</v>
      </c>
      <c r="XET303"/>
      <c r="XEU303"/>
      <c r="XEV303"/>
      <c r="XEW303"/>
      <c r="XEX303"/>
      <c r="XEY303"/>
      <c r="XEZ303"/>
      <c r="XFA303"/>
      <c r="XFB303"/>
      <c r="XFC303"/>
      <c r="XFD303"/>
    </row>
    <row r="304" s="41" customFormat="1" spans="1:16384">
      <c r="A304" s="49">
        <v>15</v>
      </c>
      <c r="B304" s="59" t="s">
        <v>403</v>
      </c>
      <c r="C304" s="89" t="s">
        <v>423</v>
      </c>
      <c r="D304" s="59">
        <v>11088</v>
      </c>
      <c r="E304" s="59">
        <v>750</v>
      </c>
      <c r="F304" s="54" t="s">
        <v>421</v>
      </c>
      <c r="G304" s="54" t="s">
        <v>24</v>
      </c>
      <c r="H304" s="59">
        <v>4</v>
      </c>
      <c r="I304" s="49">
        <v>4</v>
      </c>
      <c r="J304" s="49">
        <f t="shared" si="30"/>
        <v>0</v>
      </c>
      <c r="K304" s="49"/>
      <c r="L304" s="59">
        <v>4</v>
      </c>
      <c r="M304" s="49">
        <f>VLOOKUP(D:D,[4]Sheet1!$E$1:$F$65536,2,0)</f>
        <v>4</v>
      </c>
      <c r="N304" s="56">
        <f t="shared" si="31"/>
        <v>1</v>
      </c>
      <c r="O304" s="59"/>
      <c r="P304" s="59">
        <v>2.5</v>
      </c>
      <c r="Q304" s="59">
        <v>0.5</v>
      </c>
      <c r="R304" s="59">
        <v>1</v>
      </c>
      <c r="S304" s="59">
        <v>4</v>
      </c>
      <c r="T304" s="59">
        <f>VLOOKUP(D:D,[5]Sheet1!$G$1:$H$65536,2,0)</f>
        <v>2</v>
      </c>
      <c r="U304" s="60">
        <f t="shared" si="32"/>
        <v>-2</v>
      </c>
      <c r="V304" s="49">
        <f t="shared" si="34"/>
        <v>-6</v>
      </c>
      <c r="XET304"/>
      <c r="XEU304"/>
      <c r="XEV304"/>
      <c r="XEW304"/>
      <c r="XEX304"/>
      <c r="XEY304"/>
      <c r="XEZ304"/>
      <c r="XFA304"/>
      <c r="XFB304"/>
      <c r="XFC304"/>
      <c r="XFD304"/>
    </row>
    <row r="305" s="41" customFormat="1" spans="1:16384">
      <c r="A305" s="51">
        <v>16</v>
      </c>
      <c r="B305" s="84" t="s">
        <v>403</v>
      </c>
      <c r="C305" s="84" t="s">
        <v>424</v>
      </c>
      <c r="D305" s="84"/>
      <c r="E305" s="84">
        <v>750</v>
      </c>
      <c r="F305" s="52" t="s">
        <v>421</v>
      </c>
      <c r="G305" s="52" t="s">
        <v>24</v>
      </c>
      <c r="H305" s="59">
        <v>4</v>
      </c>
      <c r="I305" s="49">
        <v>0</v>
      </c>
      <c r="J305" s="49">
        <f t="shared" si="30"/>
        <v>-4</v>
      </c>
      <c r="K305" s="49">
        <v>-50</v>
      </c>
      <c r="L305" s="59">
        <v>4</v>
      </c>
      <c r="M305" s="49">
        <v>0</v>
      </c>
      <c r="N305" s="56">
        <f t="shared" si="31"/>
        <v>0</v>
      </c>
      <c r="O305" s="49">
        <v>-30</v>
      </c>
      <c r="P305" s="84">
        <v>2.5</v>
      </c>
      <c r="Q305" s="84">
        <v>0.5</v>
      </c>
      <c r="R305" s="84">
        <v>1</v>
      </c>
      <c r="S305" s="84">
        <v>4</v>
      </c>
      <c r="T305" s="59">
        <v>0</v>
      </c>
      <c r="U305" s="60">
        <f t="shared" si="32"/>
        <v>-4</v>
      </c>
      <c r="V305" s="49">
        <f t="shared" si="34"/>
        <v>-12</v>
      </c>
      <c r="XET305"/>
      <c r="XEU305"/>
      <c r="XEV305"/>
      <c r="XEW305"/>
      <c r="XEX305"/>
      <c r="XEY305"/>
      <c r="XEZ305"/>
      <c r="XFA305"/>
      <c r="XFB305"/>
      <c r="XFC305"/>
      <c r="XFD305"/>
    </row>
    <row r="306" s="41" customFormat="1" spans="1:16384">
      <c r="A306" s="51">
        <v>17</v>
      </c>
      <c r="B306" s="84" t="s">
        <v>403</v>
      </c>
      <c r="C306" s="84" t="s">
        <v>425</v>
      </c>
      <c r="D306" s="84"/>
      <c r="E306" s="84">
        <v>750</v>
      </c>
      <c r="F306" s="52" t="s">
        <v>421</v>
      </c>
      <c r="G306" s="52" t="s">
        <v>79</v>
      </c>
      <c r="H306" s="59">
        <v>1</v>
      </c>
      <c r="I306" s="49">
        <v>0</v>
      </c>
      <c r="J306" s="49">
        <f t="shared" si="30"/>
        <v>-1</v>
      </c>
      <c r="K306" s="67">
        <v>-25</v>
      </c>
      <c r="L306" s="59"/>
      <c r="M306" s="49">
        <v>0</v>
      </c>
      <c r="N306" s="56" t="e">
        <f t="shared" si="31"/>
        <v>#DIV/0!</v>
      </c>
      <c r="O306" s="59"/>
      <c r="P306" s="84"/>
      <c r="Q306" s="84"/>
      <c r="R306" s="84">
        <v>2</v>
      </c>
      <c r="S306" s="84">
        <v>2</v>
      </c>
      <c r="T306" s="59">
        <v>0</v>
      </c>
      <c r="U306" s="60">
        <f t="shared" si="32"/>
        <v>-2</v>
      </c>
      <c r="V306" s="49">
        <f t="shared" si="34"/>
        <v>-6</v>
      </c>
      <c r="XET306"/>
      <c r="XEU306"/>
      <c r="XEV306"/>
      <c r="XEW306"/>
      <c r="XEX306"/>
      <c r="XEY306"/>
      <c r="XEZ306"/>
      <c r="XFA306"/>
      <c r="XFB306"/>
      <c r="XFC306"/>
      <c r="XFD306"/>
    </row>
    <row r="307" s="41" customFormat="1" spans="1:16384">
      <c r="A307" s="49">
        <v>18</v>
      </c>
      <c r="B307" s="59" t="s">
        <v>403</v>
      </c>
      <c r="C307" s="59" t="s">
        <v>426</v>
      </c>
      <c r="D307" s="59">
        <v>6662</v>
      </c>
      <c r="E307" s="59">
        <v>598</v>
      </c>
      <c r="F307" s="50" t="s">
        <v>427</v>
      </c>
      <c r="G307" s="50" t="s">
        <v>22</v>
      </c>
      <c r="H307" s="59">
        <v>3</v>
      </c>
      <c r="I307" s="49">
        <v>1</v>
      </c>
      <c r="J307" s="49">
        <f t="shared" si="30"/>
        <v>-2</v>
      </c>
      <c r="K307" s="49"/>
      <c r="L307" s="59">
        <v>2</v>
      </c>
      <c r="M307" s="49">
        <f>VLOOKUP(D:D,[4]Sheet1!$E$1:$F$65536,2,0)</f>
        <v>2</v>
      </c>
      <c r="N307" s="56">
        <f t="shared" si="31"/>
        <v>1</v>
      </c>
      <c r="O307" s="59"/>
      <c r="P307" s="59">
        <v>2</v>
      </c>
      <c r="Q307" s="59"/>
      <c r="R307" s="59">
        <v>1</v>
      </c>
      <c r="S307" s="59">
        <v>3</v>
      </c>
      <c r="T307" s="59">
        <f>VLOOKUP(D:D,[5]Sheet1!$G$1:$H$65536,2,0)</f>
        <v>1</v>
      </c>
      <c r="U307" s="60">
        <f t="shared" si="32"/>
        <v>-2</v>
      </c>
      <c r="V307" s="49">
        <f t="shared" si="34"/>
        <v>-6</v>
      </c>
      <c r="XET307"/>
      <c r="XEU307"/>
      <c r="XEV307"/>
      <c r="XEW307"/>
      <c r="XEX307"/>
      <c r="XEY307"/>
      <c r="XEZ307"/>
      <c r="XFA307"/>
      <c r="XFB307"/>
      <c r="XFC307"/>
      <c r="XFD307"/>
    </row>
    <row r="308" s="41" customFormat="1" spans="1:16384">
      <c r="A308" s="51">
        <v>19</v>
      </c>
      <c r="B308" s="84" t="s">
        <v>403</v>
      </c>
      <c r="C308" s="84" t="s">
        <v>428</v>
      </c>
      <c r="D308" s="84">
        <v>11145</v>
      </c>
      <c r="E308" s="84">
        <v>598</v>
      </c>
      <c r="F308" s="52" t="s">
        <v>427</v>
      </c>
      <c r="G308" s="52" t="s">
        <v>24</v>
      </c>
      <c r="H308" s="59">
        <v>3</v>
      </c>
      <c r="I308" s="49">
        <v>1</v>
      </c>
      <c r="J308" s="49">
        <f t="shared" si="30"/>
        <v>-2</v>
      </c>
      <c r="K308" s="49"/>
      <c r="L308" s="59">
        <v>2</v>
      </c>
      <c r="M308" s="49">
        <f>VLOOKUP(D:D,[4]Sheet1!$E$1:$F$65536,2,0)</f>
        <v>3</v>
      </c>
      <c r="N308" s="56">
        <f t="shared" si="31"/>
        <v>1.5</v>
      </c>
      <c r="O308" s="59"/>
      <c r="P308" s="84">
        <v>2</v>
      </c>
      <c r="Q308" s="84">
        <v>1</v>
      </c>
      <c r="R308" s="84"/>
      <c r="S308" s="84">
        <v>3</v>
      </c>
      <c r="T308" s="59">
        <f>VLOOKUP(D:D,[5]Sheet1!$G$1:$H$65536,2,0)</f>
        <v>2</v>
      </c>
      <c r="U308" s="60">
        <f t="shared" si="32"/>
        <v>-1</v>
      </c>
      <c r="V308" s="49">
        <f t="shared" si="34"/>
        <v>-3</v>
      </c>
      <c r="XET308"/>
      <c r="XEU308"/>
      <c r="XEV308"/>
      <c r="XEW308"/>
      <c r="XEX308"/>
      <c r="XEY308"/>
      <c r="XEZ308"/>
      <c r="XFA308"/>
      <c r="XFB308"/>
      <c r="XFC308"/>
      <c r="XFD308"/>
    </row>
    <row r="309" s="41" customFormat="1" spans="1:16384">
      <c r="A309" s="49">
        <v>20</v>
      </c>
      <c r="B309" s="59" t="s">
        <v>403</v>
      </c>
      <c r="C309" s="59" t="s">
        <v>429</v>
      </c>
      <c r="D309" s="59">
        <v>11178</v>
      </c>
      <c r="E309" s="59">
        <v>598</v>
      </c>
      <c r="F309" s="50" t="s">
        <v>427</v>
      </c>
      <c r="G309" s="50" t="s">
        <v>24</v>
      </c>
      <c r="H309" s="59">
        <v>2</v>
      </c>
      <c r="I309" s="49">
        <v>1</v>
      </c>
      <c r="J309" s="49">
        <f t="shared" si="30"/>
        <v>-1</v>
      </c>
      <c r="K309" s="49"/>
      <c r="L309" s="59">
        <v>1</v>
      </c>
      <c r="M309" s="49">
        <f>VLOOKUP(D:D,[4]Sheet1!$E$1:$F$65536,2,0)</f>
        <v>1</v>
      </c>
      <c r="N309" s="56">
        <f t="shared" si="31"/>
        <v>1</v>
      </c>
      <c r="O309" s="59"/>
      <c r="P309" s="59">
        <v>1</v>
      </c>
      <c r="Q309" s="59"/>
      <c r="R309" s="59">
        <v>1</v>
      </c>
      <c r="S309" s="59">
        <v>2</v>
      </c>
      <c r="T309" s="59">
        <f>VLOOKUP(D:D,[5]Sheet1!$G$1:$H$65536,2,0)</f>
        <v>2</v>
      </c>
      <c r="U309" s="60">
        <f t="shared" si="32"/>
        <v>0</v>
      </c>
      <c r="V309" s="49"/>
      <c r="XET309"/>
      <c r="XEU309"/>
      <c r="XEV309"/>
      <c r="XEW309"/>
      <c r="XEX309"/>
      <c r="XEY309"/>
      <c r="XEZ309"/>
      <c r="XFA309"/>
      <c r="XFB309"/>
      <c r="XFC309"/>
      <c r="XFD309"/>
    </row>
    <row r="310" s="41" customFormat="1" spans="1:16384">
      <c r="A310" s="51">
        <v>21</v>
      </c>
      <c r="B310" s="84" t="s">
        <v>403</v>
      </c>
      <c r="C310" s="84" t="s">
        <v>430</v>
      </c>
      <c r="D310" s="84">
        <v>11758</v>
      </c>
      <c r="E310" s="84">
        <v>598</v>
      </c>
      <c r="F310" s="52" t="s">
        <v>427</v>
      </c>
      <c r="G310" s="52" t="s">
        <v>79</v>
      </c>
      <c r="H310" s="59">
        <v>1</v>
      </c>
      <c r="I310" s="49">
        <v>0</v>
      </c>
      <c r="J310" s="49">
        <f t="shared" si="30"/>
        <v>-1</v>
      </c>
      <c r="K310" s="67">
        <v>-25</v>
      </c>
      <c r="L310" s="59">
        <v>1</v>
      </c>
      <c r="M310" s="49">
        <f>VLOOKUP(D:D,[4]Sheet1!$E$1:$F$65536,2,0)</f>
        <v>1</v>
      </c>
      <c r="N310" s="56">
        <f t="shared" si="31"/>
        <v>1</v>
      </c>
      <c r="O310" s="59"/>
      <c r="P310" s="84">
        <v>1</v>
      </c>
      <c r="Q310" s="84"/>
      <c r="R310" s="84">
        <v>1</v>
      </c>
      <c r="S310" s="84">
        <v>2</v>
      </c>
      <c r="T310" s="59">
        <v>0</v>
      </c>
      <c r="U310" s="60">
        <f t="shared" si="32"/>
        <v>-2</v>
      </c>
      <c r="V310" s="49">
        <f>U310*3</f>
        <v>-6</v>
      </c>
      <c r="XET310"/>
      <c r="XEU310"/>
      <c r="XEV310"/>
      <c r="XEW310"/>
      <c r="XEX310"/>
      <c r="XEY310"/>
      <c r="XEZ310"/>
      <c r="XFA310"/>
      <c r="XFB310"/>
      <c r="XFC310"/>
      <c r="XFD310"/>
    </row>
    <row r="311" s="41" customFormat="1" spans="1:16384">
      <c r="A311" s="49">
        <v>22</v>
      </c>
      <c r="B311" s="59" t="s">
        <v>403</v>
      </c>
      <c r="C311" s="59" t="s">
        <v>431</v>
      </c>
      <c r="D311" s="59">
        <v>8940</v>
      </c>
      <c r="E311" s="59">
        <v>377</v>
      </c>
      <c r="F311" s="50" t="s">
        <v>432</v>
      </c>
      <c r="G311" s="50" t="s">
        <v>24</v>
      </c>
      <c r="H311" s="59">
        <v>3</v>
      </c>
      <c r="I311" s="49">
        <v>8</v>
      </c>
      <c r="J311" s="49">
        <f t="shared" si="30"/>
        <v>5</v>
      </c>
      <c r="K311" s="49"/>
      <c r="L311" s="59">
        <v>2</v>
      </c>
      <c r="M311" s="49">
        <f>VLOOKUP(D:D,[4]Sheet1!$E$1:$F$65536,2,0)</f>
        <v>2</v>
      </c>
      <c r="N311" s="56">
        <f t="shared" si="31"/>
        <v>1</v>
      </c>
      <c r="O311" s="59"/>
      <c r="P311" s="59">
        <v>2</v>
      </c>
      <c r="Q311" s="59">
        <v>1</v>
      </c>
      <c r="R311" s="59">
        <v>1</v>
      </c>
      <c r="S311" s="59">
        <v>4</v>
      </c>
      <c r="T311" s="59">
        <f>VLOOKUP(D:D,[5]Sheet1!$G$1:$H$65536,2,0)</f>
        <v>4</v>
      </c>
      <c r="U311" s="60">
        <f t="shared" si="32"/>
        <v>0</v>
      </c>
      <c r="V311" s="49"/>
      <c r="XET311"/>
      <c r="XEU311"/>
      <c r="XEV311"/>
      <c r="XEW311"/>
      <c r="XEX311"/>
      <c r="XEY311"/>
      <c r="XEZ311"/>
      <c r="XFA311"/>
      <c r="XFB311"/>
      <c r="XFC311"/>
      <c r="XFD311"/>
    </row>
    <row r="312" s="41" customFormat="1" spans="1:16384">
      <c r="A312" s="49">
        <v>23</v>
      </c>
      <c r="B312" s="59" t="s">
        <v>403</v>
      </c>
      <c r="C312" s="59" t="s">
        <v>433</v>
      </c>
      <c r="D312" s="59">
        <v>5407</v>
      </c>
      <c r="E312" s="59">
        <v>377</v>
      </c>
      <c r="F312" s="50" t="s">
        <v>432</v>
      </c>
      <c r="G312" s="50" t="s">
        <v>24</v>
      </c>
      <c r="H312" s="59">
        <v>3</v>
      </c>
      <c r="I312" s="49">
        <v>10</v>
      </c>
      <c r="J312" s="49">
        <f t="shared" si="30"/>
        <v>7</v>
      </c>
      <c r="K312" s="49"/>
      <c r="L312" s="59">
        <v>3</v>
      </c>
      <c r="M312" s="49">
        <f>VLOOKUP(D:D,[4]Sheet1!$E$1:$F$65536,2,0)</f>
        <v>23</v>
      </c>
      <c r="N312" s="56">
        <f t="shared" si="31"/>
        <v>7.66666666666667</v>
      </c>
      <c r="O312" s="59"/>
      <c r="P312" s="59">
        <v>3</v>
      </c>
      <c r="Q312" s="59"/>
      <c r="R312" s="59">
        <v>1</v>
      </c>
      <c r="S312" s="59">
        <v>4</v>
      </c>
      <c r="T312" s="59">
        <f>VLOOKUP(D:D,[5]Sheet1!$G$1:$H$65536,2,0)</f>
        <v>3</v>
      </c>
      <c r="U312" s="60">
        <f t="shared" si="32"/>
        <v>-1</v>
      </c>
      <c r="V312" s="49">
        <f>U312*3</f>
        <v>-3</v>
      </c>
      <c r="XET312"/>
      <c r="XEU312"/>
      <c r="XEV312"/>
      <c r="XEW312"/>
      <c r="XEX312"/>
      <c r="XEY312"/>
      <c r="XEZ312"/>
      <c r="XFA312"/>
      <c r="XFB312"/>
      <c r="XFC312"/>
      <c r="XFD312"/>
    </row>
    <row r="313" s="41" customFormat="1" spans="1:16384">
      <c r="A313" s="49">
        <v>24</v>
      </c>
      <c r="B313" s="59" t="s">
        <v>403</v>
      </c>
      <c r="C313" s="59" t="s">
        <v>434</v>
      </c>
      <c r="D313" s="59">
        <v>11753</v>
      </c>
      <c r="E313" s="59">
        <v>377</v>
      </c>
      <c r="F313" s="50" t="s">
        <v>432</v>
      </c>
      <c r="G313" s="50" t="s">
        <v>79</v>
      </c>
      <c r="H313" s="59">
        <v>1</v>
      </c>
      <c r="I313" s="49">
        <v>0</v>
      </c>
      <c r="J313" s="49">
        <f t="shared" si="30"/>
        <v>-1</v>
      </c>
      <c r="K313" s="67">
        <v>-25</v>
      </c>
      <c r="L313" s="59">
        <v>1</v>
      </c>
      <c r="M313" s="49">
        <v>0</v>
      </c>
      <c r="N313" s="56">
        <f t="shared" si="31"/>
        <v>0</v>
      </c>
      <c r="O313" s="49">
        <v>-30</v>
      </c>
      <c r="P313" s="59">
        <v>1</v>
      </c>
      <c r="Q313" s="59"/>
      <c r="R313" s="59">
        <v>1</v>
      </c>
      <c r="S313" s="59">
        <v>2</v>
      </c>
      <c r="T313" s="59">
        <f>VLOOKUP(D:D,[5]Sheet1!$G$1:$H$65536,2,0)</f>
        <v>2</v>
      </c>
      <c r="U313" s="60">
        <f t="shared" si="32"/>
        <v>0</v>
      </c>
      <c r="V313" s="49"/>
      <c r="XET313"/>
      <c r="XEU313"/>
      <c r="XEV313"/>
      <c r="XEW313"/>
      <c r="XEX313"/>
      <c r="XEY313"/>
      <c r="XEZ313"/>
      <c r="XFA313"/>
      <c r="XFB313"/>
      <c r="XFC313"/>
      <c r="XFD313"/>
    </row>
    <row r="314" s="41" customFormat="1" spans="1:16384">
      <c r="A314" s="51">
        <v>25</v>
      </c>
      <c r="B314" s="84" t="s">
        <v>403</v>
      </c>
      <c r="C314" s="84" t="s">
        <v>435</v>
      </c>
      <c r="D314" s="84">
        <v>9829</v>
      </c>
      <c r="E314" s="84">
        <v>753</v>
      </c>
      <c r="F314" s="52" t="s">
        <v>436</v>
      </c>
      <c r="G314" s="52" t="s">
        <v>22</v>
      </c>
      <c r="H314" s="59">
        <v>1</v>
      </c>
      <c r="I314" s="49">
        <v>0</v>
      </c>
      <c r="J314" s="49">
        <f t="shared" si="30"/>
        <v>-1</v>
      </c>
      <c r="K314" s="49">
        <v>-50</v>
      </c>
      <c r="L314" s="59">
        <v>2</v>
      </c>
      <c r="M314" s="49">
        <v>0</v>
      </c>
      <c r="N314" s="56">
        <f t="shared" si="31"/>
        <v>0</v>
      </c>
      <c r="O314" s="49">
        <v>-30</v>
      </c>
      <c r="P314" s="84">
        <v>2</v>
      </c>
      <c r="Q314" s="84">
        <v>1</v>
      </c>
      <c r="R314" s="84">
        <v>1</v>
      </c>
      <c r="S314" s="84">
        <v>4</v>
      </c>
      <c r="T314" s="59">
        <v>0</v>
      </c>
      <c r="U314" s="60">
        <f t="shared" si="32"/>
        <v>-4</v>
      </c>
      <c r="V314" s="49">
        <f>U314*3</f>
        <v>-12</v>
      </c>
      <c r="XET314"/>
      <c r="XEU314"/>
      <c r="XEV314"/>
      <c r="XEW314"/>
      <c r="XEX314"/>
      <c r="XEY314"/>
      <c r="XEZ314"/>
      <c r="XFA314"/>
      <c r="XFB314"/>
      <c r="XFC314"/>
      <c r="XFD314"/>
    </row>
    <row r="315" s="41" customFormat="1" spans="1:16384">
      <c r="A315" s="49">
        <v>26</v>
      </c>
      <c r="B315" s="59" t="s">
        <v>403</v>
      </c>
      <c r="C315" s="59" t="s">
        <v>437</v>
      </c>
      <c r="D315" s="59">
        <v>11120</v>
      </c>
      <c r="E315" s="59">
        <v>753</v>
      </c>
      <c r="F315" s="50" t="s">
        <v>436</v>
      </c>
      <c r="G315" s="50" t="s">
        <v>69</v>
      </c>
      <c r="H315" s="59">
        <v>1</v>
      </c>
      <c r="I315" s="49">
        <v>0</v>
      </c>
      <c r="J315" s="49">
        <f t="shared" si="30"/>
        <v>-1</v>
      </c>
      <c r="K315" s="49">
        <v>-50</v>
      </c>
      <c r="L315" s="59">
        <v>1</v>
      </c>
      <c r="M315" s="49">
        <f>VLOOKUP(D:D,[4]Sheet1!$E$1:$F$65536,2,0)</f>
        <v>2</v>
      </c>
      <c r="N315" s="56">
        <f t="shared" si="31"/>
        <v>2</v>
      </c>
      <c r="O315" s="59"/>
      <c r="P315" s="59">
        <v>1</v>
      </c>
      <c r="Q315" s="59"/>
      <c r="R315" s="59">
        <v>1</v>
      </c>
      <c r="S315" s="59">
        <v>2</v>
      </c>
      <c r="T315" s="59">
        <f>VLOOKUP(D:D,[5]Sheet1!$G$1:$H$65536,2,0)</f>
        <v>2</v>
      </c>
      <c r="U315" s="60">
        <f t="shared" si="32"/>
        <v>0</v>
      </c>
      <c r="V315" s="49"/>
      <c r="XET315"/>
      <c r="XEU315"/>
      <c r="XEV315"/>
      <c r="XEW315"/>
      <c r="XEX315"/>
      <c r="XEY315"/>
      <c r="XEZ315"/>
      <c r="XFA315"/>
      <c r="XFB315"/>
      <c r="XFC315"/>
      <c r="XFD315"/>
    </row>
    <row r="316" s="41" customFormat="1" spans="1:16384">
      <c r="A316" s="51">
        <v>27</v>
      </c>
      <c r="B316" s="84" t="s">
        <v>403</v>
      </c>
      <c r="C316" s="84" t="s">
        <v>438</v>
      </c>
      <c r="D316" s="84">
        <v>11767</v>
      </c>
      <c r="E316" s="84">
        <v>753</v>
      </c>
      <c r="F316" s="52" t="s">
        <v>436</v>
      </c>
      <c r="G316" s="52" t="s">
        <v>79</v>
      </c>
      <c r="H316" s="59">
        <v>0</v>
      </c>
      <c r="I316" s="49">
        <v>0</v>
      </c>
      <c r="J316" s="49">
        <f t="shared" si="30"/>
        <v>0</v>
      </c>
      <c r="K316" s="67">
        <v>-25</v>
      </c>
      <c r="L316" s="59">
        <v>1</v>
      </c>
      <c r="M316" s="49">
        <v>0</v>
      </c>
      <c r="N316" s="56">
        <f t="shared" si="31"/>
        <v>0</v>
      </c>
      <c r="O316" s="49">
        <v>-30</v>
      </c>
      <c r="P316" s="84">
        <v>1</v>
      </c>
      <c r="Q316" s="84"/>
      <c r="R316" s="84">
        <v>1</v>
      </c>
      <c r="S316" s="84">
        <v>2</v>
      </c>
      <c r="T316" s="59">
        <v>0</v>
      </c>
      <c r="U316" s="60">
        <f t="shared" si="32"/>
        <v>-2</v>
      </c>
      <c r="V316" s="49">
        <f>U316*3</f>
        <v>-6</v>
      </c>
      <c r="XET316"/>
      <c r="XEU316"/>
      <c r="XEV316"/>
      <c r="XEW316"/>
      <c r="XEX316"/>
      <c r="XEY316"/>
      <c r="XEZ316"/>
      <c r="XFA316"/>
      <c r="XFB316"/>
      <c r="XFC316"/>
      <c r="XFD316"/>
    </row>
    <row r="317" s="41" customFormat="1" spans="1:16384">
      <c r="A317" s="49">
        <v>28</v>
      </c>
      <c r="B317" s="59" t="s">
        <v>403</v>
      </c>
      <c r="C317" s="59" t="s">
        <v>439</v>
      </c>
      <c r="D317" s="59">
        <v>5471</v>
      </c>
      <c r="E317" s="59">
        <v>571</v>
      </c>
      <c r="F317" s="50" t="s">
        <v>440</v>
      </c>
      <c r="G317" s="50" t="s">
        <v>22</v>
      </c>
      <c r="H317" s="59">
        <v>6.25</v>
      </c>
      <c r="I317" s="49">
        <v>16</v>
      </c>
      <c r="J317" s="49">
        <f t="shared" si="30"/>
        <v>9.75</v>
      </c>
      <c r="K317" s="49"/>
      <c r="L317" s="59">
        <v>5</v>
      </c>
      <c r="M317" s="49">
        <f>VLOOKUP(D:D,[4]Sheet1!$E$1:$F$65536,2,0)</f>
        <v>14</v>
      </c>
      <c r="N317" s="56">
        <f t="shared" si="31"/>
        <v>2.8</v>
      </c>
      <c r="O317" s="59"/>
      <c r="P317" s="59">
        <v>2.5</v>
      </c>
      <c r="Q317" s="59">
        <v>0.5</v>
      </c>
      <c r="R317" s="59">
        <v>1.5</v>
      </c>
      <c r="S317" s="59">
        <v>4.5</v>
      </c>
      <c r="T317" s="59">
        <f>VLOOKUP(D:D,[5]Sheet1!$G$1:$H$65536,2,0)</f>
        <v>4</v>
      </c>
      <c r="U317" s="60">
        <f t="shared" si="32"/>
        <v>-0.5</v>
      </c>
      <c r="V317" s="49">
        <f>U317*3</f>
        <v>-1.5</v>
      </c>
      <c r="XET317"/>
      <c r="XEU317"/>
      <c r="XEV317"/>
      <c r="XEW317"/>
      <c r="XEX317"/>
      <c r="XEY317"/>
      <c r="XEZ317"/>
      <c r="XFA317"/>
      <c r="XFB317"/>
      <c r="XFC317"/>
      <c r="XFD317"/>
    </row>
    <row r="318" s="41" customFormat="1" spans="1:16384">
      <c r="A318" s="49">
        <v>29</v>
      </c>
      <c r="B318" s="59" t="s">
        <v>403</v>
      </c>
      <c r="C318" s="59" t="s">
        <v>441</v>
      </c>
      <c r="D318" s="59">
        <v>6454</v>
      </c>
      <c r="E318" s="59">
        <v>571</v>
      </c>
      <c r="F318" s="50" t="s">
        <v>440</v>
      </c>
      <c r="G318" s="50" t="s">
        <v>24</v>
      </c>
      <c r="H318" s="59">
        <v>6.25</v>
      </c>
      <c r="I318" s="49">
        <v>7</v>
      </c>
      <c r="J318" s="49">
        <f t="shared" si="30"/>
        <v>0.75</v>
      </c>
      <c r="K318" s="49"/>
      <c r="L318" s="59">
        <v>5</v>
      </c>
      <c r="M318" s="49">
        <f>VLOOKUP(D:D,[4]Sheet1!$E$1:$F$65536,2,0)</f>
        <v>13</v>
      </c>
      <c r="N318" s="56">
        <f t="shared" si="31"/>
        <v>2.6</v>
      </c>
      <c r="O318" s="59"/>
      <c r="P318" s="59">
        <v>2.5</v>
      </c>
      <c r="Q318" s="59">
        <v>0.5</v>
      </c>
      <c r="R318" s="59">
        <v>1.5</v>
      </c>
      <c r="S318" s="59">
        <v>4.5</v>
      </c>
      <c r="T318" s="59">
        <f>VLOOKUP(D:D,[5]Sheet1!$G$1:$H$65536,2,0)</f>
        <v>2</v>
      </c>
      <c r="U318" s="60">
        <f t="shared" si="32"/>
        <v>-2.5</v>
      </c>
      <c r="V318" s="49">
        <f>U318*3</f>
        <v>-7.5</v>
      </c>
      <c r="XET318"/>
      <c r="XEU318"/>
      <c r="XEV318"/>
      <c r="XEW318"/>
      <c r="XEX318"/>
      <c r="XEY318"/>
      <c r="XEZ318"/>
      <c r="XFA318"/>
      <c r="XFB318"/>
      <c r="XFC318"/>
      <c r="XFD318"/>
    </row>
    <row r="319" s="41" customFormat="1" spans="1:16384">
      <c r="A319" s="49">
        <v>30</v>
      </c>
      <c r="B319" s="59" t="s">
        <v>403</v>
      </c>
      <c r="C319" s="59" t="s">
        <v>442</v>
      </c>
      <c r="D319" s="59">
        <v>995987</v>
      </c>
      <c r="E319" s="59">
        <v>571</v>
      </c>
      <c r="F319" s="50" t="s">
        <v>440</v>
      </c>
      <c r="G319" s="50" t="s">
        <v>38</v>
      </c>
      <c r="H319" s="59">
        <v>6.25</v>
      </c>
      <c r="I319" s="49">
        <v>7</v>
      </c>
      <c r="J319" s="49">
        <f t="shared" si="30"/>
        <v>0.75</v>
      </c>
      <c r="K319" s="49"/>
      <c r="L319" s="59">
        <v>5</v>
      </c>
      <c r="M319" s="49">
        <f>VLOOKUP(D:D,[4]Sheet1!$E$1:$F$65536,2,0)</f>
        <v>5</v>
      </c>
      <c r="N319" s="56">
        <f t="shared" si="31"/>
        <v>1</v>
      </c>
      <c r="O319" s="59"/>
      <c r="P319" s="59">
        <v>2.5</v>
      </c>
      <c r="Q319" s="59">
        <v>0.5</v>
      </c>
      <c r="R319" s="59">
        <v>1.5</v>
      </c>
      <c r="S319" s="59">
        <v>4.5</v>
      </c>
      <c r="T319" s="59">
        <f>VLOOKUP(D:D,[5]Sheet1!$G$1:$H$65536,2,0)</f>
        <v>7</v>
      </c>
      <c r="U319" s="60">
        <f t="shared" si="32"/>
        <v>2.5</v>
      </c>
      <c r="V319" s="49"/>
      <c r="XET319"/>
      <c r="XEU319"/>
      <c r="XEV319"/>
      <c r="XEW319"/>
      <c r="XEX319"/>
      <c r="XEY319"/>
      <c r="XEZ319"/>
      <c r="XFA319"/>
      <c r="XFB319"/>
      <c r="XFC319"/>
      <c r="XFD319"/>
    </row>
    <row r="320" s="41" customFormat="1" spans="1:16384">
      <c r="A320" s="51">
        <v>31</v>
      </c>
      <c r="B320" s="84" t="s">
        <v>403</v>
      </c>
      <c r="C320" s="84" t="s">
        <v>443</v>
      </c>
      <c r="D320" s="84">
        <v>1132</v>
      </c>
      <c r="E320" s="84">
        <v>571</v>
      </c>
      <c r="F320" s="52" t="s">
        <v>440</v>
      </c>
      <c r="G320" s="52" t="s">
        <v>24</v>
      </c>
      <c r="H320" s="59">
        <v>6.25</v>
      </c>
      <c r="I320" s="49">
        <v>0</v>
      </c>
      <c r="J320" s="49">
        <f t="shared" si="30"/>
        <v>-6.25</v>
      </c>
      <c r="K320" s="49">
        <v>-50</v>
      </c>
      <c r="L320" s="59">
        <v>5</v>
      </c>
      <c r="M320" s="49">
        <v>0</v>
      </c>
      <c r="N320" s="56">
        <f t="shared" si="31"/>
        <v>0</v>
      </c>
      <c r="O320" s="49">
        <v>-30</v>
      </c>
      <c r="P320" s="84">
        <v>2.5</v>
      </c>
      <c r="Q320" s="84">
        <v>0.5</v>
      </c>
      <c r="R320" s="84">
        <v>1.5</v>
      </c>
      <c r="S320" s="84">
        <v>4.5</v>
      </c>
      <c r="T320" s="59">
        <v>0</v>
      </c>
      <c r="U320" s="60">
        <f t="shared" si="32"/>
        <v>-4.5</v>
      </c>
      <c r="V320" s="49">
        <f>U320*3</f>
        <v>-13.5</v>
      </c>
      <c r="XET320"/>
      <c r="XEU320"/>
      <c r="XEV320"/>
      <c r="XEW320"/>
      <c r="XEX320"/>
      <c r="XEY320"/>
      <c r="XEZ320"/>
      <c r="XFA320"/>
      <c r="XFB320"/>
      <c r="XFC320"/>
      <c r="XFD320"/>
    </row>
    <row r="321" s="41" customFormat="1" spans="1:16384">
      <c r="A321" s="49">
        <v>32</v>
      </c>
      <c r="B321" s="59" t="s">
        <v>403</v>
      </c>
      <c r="C321" s="59" t="s">
        <v>444</v>
      </c>
      <c r="D321" s="59">
        <v>6123</v>
      </c>
      <c r="E321" s="59">
        <v>584</v>
      </c>
      <c r="F321" s="50" t="s">
        <v>445</v>
      </c>
      <c r="G321" s="50" t="s">
        <v>22</v>
      </c>
      <c r="H321" s="59">
        <v>1</v>
      </c>
      <c r="I321" s="49">
        <v>0</v>
      </c>
      <c r="J321" s="49">
        <f t="shared" si="30"/>
        <v>-1</v>
      </c>
      <c r="K321" s="49">
        <v>-50</v>
      </c>
      <c r="L321" s="59">
        <v>2</v>
      </c>
      <c r="M321" s="49">
        <f>VLOOKUP(D:D,[4]Sheet1!$E$1:$F$65536,2,0)</f>
        <v>1</v>
      </c>
      <c r="N321" s="56">
        <f t="shared" si="31"/>
        <v>0.5</v>
      </c>
      <c r="O321" s="49">
        <v>-30</v>
      </c>
      <c r="P321" s="59">
        <v>2</v>
      </c>
      <c r="Q321" s="59">
        <v>0</v>
      </c>
      <c r="R321" s="59">
        <v>0</v>
      </c>
      <c r="S321" s="59">
        <v>2</v>
      </c>
      <c r="T321" s="59">
        <f>VLOOKUP(D:D,[5]Sheet1!$G$1:$H$65536,2,0)</f>
        <v>1</v>
      </c>
      <c r="U321" s="60">
        <f t="shared" si="32"/>
        <v>-1</v>
      </c>
      <c r="V321" s="49">
        <f>U321*3</f>
        <v>-3</v>
      </c>
      <c r="XET321"/>
      <c r="XEU321"/>
      <c r="XEV321"/>
      <c r="XEW321"/>
      <c r="XEX321"/>
      <c r="XEY321"/>
      <c r="XEZ321"/>
      <c r="XFA321"/>
      <c r="XFB321"/>
      <c r="XFC321"/>
      <c r="XFD321"/>
    </row>
    <row r="322" s="41" customFormat="1" spans="1:16384">
      <c r="A322" s="49">
        <v>33</v>
      </c>
      <c r="B322" s="59" t="s">
        <v>403</v>
      </c>
      <c r="C322" s="59" t="s">
        <v>446</v>
      </c>
      <c r="D322" s="59">
        <v>9689</v>
      </c>
      <c r="E322" s="59">
        <v>584</v>
      </c>
      <c r="F322" s="50" t="s">
        <v>445</v>
      </c>
      <c r="G322" s="50" t="s">
        <v>24</v>
      </c>
      <c r="H322" s="59">
        <v>1</v>
      </c>
      <c r="I322" s="49">
        <v>0</v>
      </c>
      <c r="J322" s="49">
        <f t="shared" si="30"/>
        <v>-1</v>
      </c>
      <c r="K322" s="49">
        <v>-50</v>
      </c>
      <c r="L322" s="59">
        <v>2</v>
      </c>
      <c r="M322" s="49">
        <f>VLOOKUP(D:D,[4]Sheet1!$E$1:$F$65536,2,0)</f>
        <v>1</v>
      </c>
      <c r="N322" s="56">
        <f t="shared" si="31"/>
        <v>0.5</v>
      </c>
      <c r="O322" s="49">
        <v>-30</v>
      </c>
      <c r="P322" s="59">
        <v>1</v>
      </c>
      <c r="Q322" s="59"/>
      <c r="R322" s="59">
        <v>0</v>
      </c>
      <c r="S322" s="59">
        <v>1</v>
      </c>
      <c r="T322" s="59">
        <f>VLOOKUP(D:D,[5]Sheet1!$G$1:$H$65536,2,0)</f>
        <v>1</v>
      </c>
      <c r="U322" s="60">
        <f t="shared" si="32"/>
        <v>0</v>
      </c>
      <c r="V322" s="49"/>
      <c r="XET322"/>
      <c r="XEU322"/>
      <c r="XEV322"/>
      <c r="XEW322"/>
      <c r="XEX322"/>
      <c r="XEY322"/>
      <c r="XEZ322"/>
      <c r="XFA322"/>
      <c r="XFB322"/>
      <c r="XFC322"/>
      <c r="XFD322"/>
    </row>
    <row r="323" s="41" customFormat="1" spans="1:16384">
      <c r="A323" s="49">
        <v>34</v>
      </c>
      <c r="B323" s="59" t="s">
        <v>403</v>
      </c>
      <c r="C323" s="59" t="s">
        <v>447</v>
      </c>
      <c r="D323" s="59">
        <v>6147</v>
      </c>
      <c r="E323" s="59">
        <v>584</v>
      </c>
      <c r="F323" s="50" t="s">
        <v>445</v>
      </c>
      <c r="G323" s="50" t="s">
        <v>24</v>
      </c>
      <c r="H323" s="59">
        <v>1</v>
      </c>
      <c r="I323" s="49">
        <v>0</v>
      </c>
      <c r="J323" s="49">
        <f t="shared" si="30"/>
        <v>-1</v>
      </c>
      <c r="K323" s="49">
        <v>-50</v>
      </c>
      <c r="L323" s="59">
        <v>2</v>
      </c>
      <c r="M323" s="49">
        <f>VLOOKUP(D:D,[4]Sheet1!$E$1:$F$65536,2,0)</f>
        <v>1</v>
      </c>
      <c r="N323" s="56">
        <f t="shared" si="31"/>
        <v>0.5</v>
      </c>
      <c r="O323" s="49">
        <v>-30</v>
      </c>
      <c r="P323" s="59">
        <v>1</v>
      </c>
      <c r="Q323" s="59"/>
      <c r="R323" s="59">
        <v>0</v>
      </c>
      <c r="S323" s="59">
        <v>1</v>
      </c>
      <c r="T323" s="59">
        <f>VLOOKUP(D:D,[5]Sheet1!$G$1:$H$65536,2,0)</f>
        <v>2</v>
      </c>
      <c r="U323" s="60">
        <f t="shared" si="32"/>
        <v>1</v>
      </c>
      <c r="V323" s="49"/>
      <c r="XET323"/>
      <c r="XEU323"/>
      <c r="XEV323"/>
      <c r="XEW323"/>
      <c r="XEX323"/>
      <c r="XEY323"/>
      <c r="XEZ323"/>
      <c r="XFA323"/>
      <c r="XFB323"/>
      <c r="XFC323"/>
      <c r="XFD323"/>
    </row>
    <row r="324" s="41" customFormat="1" spans="1:16384">
      <c r="A324" s="49">
        <v>35</v>
      </c>
      <c r="B324" s="59" t="s">
        <v>403</v>
      </c>
      <c r="C324" s="59" t="s">
        <v>448</v>
      </c>
      <c r="D324" s="59">
        <v>5501</v>
      </c>
      <c r="E324" s="59">
        <v>573</v>
      </c>
      <c r="F324" s="50" t="s">
        <v>449</v>
      </c>
      <c r="G324" s="50" t="s">
        <v>22</v>
      </c>
      <c r="H324" s="59">
        <v>1</v>
      </c>
      <c r="I324" s="49">
        <v>0</v>
      </c>
      <c r="J324" s="49">
        <f t="shared" ref="J324:J350" si="35">I324-H324</f>
        <v>-1</v>
      </c>
      <c r="K324" s="49">
        <v>-50</v>
      </c>
      <c r="L324" s="59">
        <v>2</v>
      </c>
      <c r="M324" s="49">
        <f>VLOOKUP(D:D,[4]Sheet1!$E$1:$F$65536,2,0)</f>
        <v>2</v>
      </c>
      <c r="N324" s="56">
        <f t="shared" ref="N324:N350" si="36">M324/L324</f>
        <v>1</v>
      </c>
      <c r="O324" s="59"/>
      <c r="P324" s="59">
        <v>2</v>
      </c>
      <c r="Q324" s="59">
        <v>1</v>
      </c>
      <c r="R324" s="59">
        <v>1</v>
      </c>
      <c r="S324" s="59">
        <v>8</v>
      </c>
      <c r="T324" s="59">
        <f>VLOOKUP(D:D,[5]Sheet1!$G$1:$H$65536,2,0)</f>
        <v>5</v>
      </c>
      <c r="U324" s="60">
        <f t="shared" ref="U324:U350" si="37">T324-S324</f>
        <v>-3</v>
      </c>
      <c r="V324" s="49">
        <f>U324*3</f>
        <v>-9</v>
      </c>
      <c r="XET324"/>
      <c r="XEU324"/>
      <c r="XEV324"/>
      <c r="XEW324"/>
      <c r="XEX324"/>
      <c r="XEY324"/>
      <c r="XEZ324"/>
      <c r="XFA324"/>
      <c r="XFB324"/>
      <c r="XFC324"/>
      <c r="XFD324"/>
    </row>
    <row r="325" s="41" customFormat="1" spans="1:16384">
      <c r="A325" s="49">
        <v>36</v>
      </c>
      <c r="B325" s="59" t="s">
        <v>403</v>
      </c>
      <c r="C325" s="59" t="s">
        <v>450</v>
      </c>
      <c r="D325" s="59">
        <v>11463</v>
      </c>
      <c r="E325" s="59">
        <v>573</v>
      </c>
      <c r="F325" s="50" t="s">
        <v>449</v>
      </c>
      <c r="G325" s="50" t="s">
        <v>34</v>
      </c>
      <c r="H325" s="59">
        <v>1</v>
      </c>
      <c r="I325" s="49">
        <v>2</v>
      </c>
      <c r="J325" s="49">
        <f t="shared" si="35"/>
        <v>1</v>
      </c>
      <c r="K325" s="49"/>
      <c r="L325" s="59">
        <v>1</v>
      </c>
      <c r="M325" s="49">
        <f>VLOOKUP(D:D,[4]Sheet1!$E$1:$F$65536,2,0)</f>
        <v>1</v>
      </c>
      <c r="N325" s="56">
        <f t="shared" si="36"/>
        <v>1</v>
      </c>
      <c r="O325" s="59"/>
      <c r="P325" s="59">
        <v>1</v>
      </c>
      <c r="Q325" s="59"/>
      <c r="R325" s="59">
        <v>1</v>
      </c>
      <c r="S325" s="59"/>
      <c r="T325" s="59">
        <f>VLOOKUP(D:D,[5]Sheet1!$G$1:$H$65536,2,0)</f>
        <v>1</v>
      </c>
      <c r="U325" s="60">
        <f t="shared" si="37"/>
        <v>1</v>
      </c>
      <c r="V325" s="49"/>
      <c r="XET325"/>
      <c r="XEU325"/>
      <c r="XEV325"/>
      <c r="XEW325"/>
      <c r="XEX325"/>
      <c r="XEY325"/>
      <c r="XEZ325"/>
      <c r="XFA325"/>
      <c r="XFB325"/>
      <c r="XFC325"/>
      <c r="XFD325"/>
    </row>
    <row r="326" s="41" customFormat="1" spans="1:16384">
      <c r="A326" s="49">
        <v>37</v>
      </c>
      <c r="B326" s="59" t="s">
        <v>403</v>
      </c>
      <c r="C326" s="59" t="s">
        <v>451</v>
      </c>
      <c r="D326" s="59">
        <v>11795</v>
      </c>
      <c r="E326" s="59">
        <v>573</v>
      </c>
      <c r="F326" s="50" t="s">
        <v>449</v>
      </c>
      <c r="G326" s="50" t="s">
        <v>34</v>
      </c>
      <c r="H326" s="59">
        <v>1</v>
      </c>
      <c r="I326" s="49">
        <v>0</v>
      </c>
      <c r="J326" s="49">
        <f t="shared" si="35"/>
        <v>-1</v>
      </c>
      <c r="K326" s="49">
        <v>-50</v>
      </c>
      <c r="L326" s="59">
        <v>1</v>
      </c>
      <c r="M326" s="49">
        <f>VLOOKUP(D:D,[4]Sheet1!$E$1:$F$65536,2,0)</f>
        <v>1</v>
      </c>
      <c r="N326" s="56">
        <f t="shared" si="36"/>
        <v>1</v>
      </c>
      <c r="O326" s="59"/>
      <c r="P326" s="59">
        <v>1</v>
      </c>
      <c r="Q326" s="59"/>
      <c r="R326" s="59">
        <v>1</v>
      </c>
      <c r="S326" s="59"/>
      <c r="T326" s="59">
        <v>0</v>
      </c>
      <c r="U326" s="60">
        <f t="shared" si="37"/>
        <v>0</v>
      </c>
      <c r="V326" s="49"/>
      <c r="XET326"/>
      <c r="XEU326"/>
      <c r="XEV326"/>
      <c r="XEW326"/>
      <c r="XEX326"/>
      <c r="XEY326"/>
      <c r="XEZ326"/>
      <c r="XFA326"/>
      <c r="XFB326"/>
      <c r="XFC326"/>
      <c r="XFD326"/>
    </row>
    <row r="327" s="41" customFormat="1" spans="1:16384">
      <c r="A327" s="51">
        <v>38</v>
      </c>
      <c r="B327" s="84" t="s">
        <v>403</v>
      </c>
      <c r="C327" s="84" t="s">
        <v>452</v>
      </c>
      <c r="D327" s="84">
        <v>11110</v>
      </c>
      <c r="E327" s="84">
        <v>733</v>
      </c>
      <c r="F327" s="52" t="s">
        <v>453</v>
      </c>
      <c r="G327" s="52" t="s">
        <v>22</v>
      </c>
      <c r="H327" s="59">
        <v>1</v>
      </c>
      <c r="I327" s="49">
        <v>0</v>
      </c>
      <c r="J327" s="49">
        <f t="shared" si="35"/>
        <v>-1</v>
      </c>
      <c r="K327" s="49">
        <v>-50</v>
      </c>
      <c r="L327" s="59">
        <v>2</v>
      </c>
      <c r="M327" s="49">
        <v>0</v>
      </c>
      <c r="N327" s="56">
        <f t="shared" si="36"/>
        <v>0</v>
      </c>
      <c r="O327" s="49">
        <v>-30</v>
      </c>
      <c r="P327" s="84">
        <v>2</v>
      </c>
      <c r="Q327" s="84">
        <v>1</v>
      </c>
      <c r="R327" s="84">
        <v>1</v>
      </c>
      <c r="S327" s="84">
        <v>4</v>
      </c>
      <c r="T327" s="59">
        <v>0</v>
      </c>
      <c r="U327" s="60">
        <f t="shared" si="37"/>
        <v>-4</v>
      </c>
      <c r="V327" s="49">
        <f>U327*3</f>
        <v>-12</v>
      </c>
      <c r="XET327"/>
      <c r="XEU327"/>
      <c r="XEV327"/>
      <c r="XEW327"/>
      <c r="XEX327"/>
      <c r="XEY327"/>
      <c r="XEZ327"/>
      <c r="XFA327"/>
      <c r="XFB327"/>
      <c r="XFC327"/>
      <c r="XFD327"/>
    </row>
    <row r="328" s="41" customFormat="1" spans="1:16384">
      <c r="A328" s="49">
        <v>39</v>
      </c>
      <c r="B328" s="59" t="s">
        <v>403</v>
      </c>
      <c r="C328" s="59" t="s">
        <v>454</v>
      </c>
      <c r="D328" s="59">
        <v>11004</v>
      </c>
      <c r="E328" s="59">
        <v>733</v>
      </c>
      <c r="F328" s="50" t="s">
        <v>453</v>
      </c>
      <c r="G328" s="50" t="s">
        <v>24</v>
      </c>
      <c r="H328" s="59">
        <v>1</v>
      </c>
      <c r="I328" s="49">
        <v>0</v>
      </c>
      <c r="J328" s="49">
        <f t="shared" si="35"/>
        <v>-1</v>
      </c>
      <c r="K328" s="49">
        <v>-50</v>
      </c>
      <c r="L328" s="59">
        <v>2</v>
      </c>
      <c r="M328" s="49">
        <v>0</v>
      </c>
      <c r="N328" s="56">
        <f t="shared" si="36"/>
        <v>0</v>
      </c>
      <c r="O328" s="49">
        <v>-30</v>
      </c>
      <c r="P328" s="59">
        <v>1</v>
      </c>
      <c r="Q328" s="59"/>
      <c r="R328" s="59">
        <v>1</v>
      </c>
      <c r="S328" s="59">
        <v>2</v>
      </c>
      <c r="T328" s="59">
        <f>VLOOKUP(D:D,[5]Sheet1!$G$1:$H$65536,2,0)</f>
        <v>3</v>
      </c>
      <c r="U328" s="60">
        <f t="shared" si="37"/>
        <v>1</v>
      </c>
      <c r="V328" s="49"/>
      <c r="XET328"/>
      <c r="XEU328"/>
      <c r="XEV328"/>
      <c r="XEW328"/>
      <c r="XEX328"/>
      <c r="XEY328"/>
      <c r="XEZ328"/>
      <c r="XFA328"/>
      <c r="XFB328"/>
      <c r="XFC328"/>
      <c r="XFD328"/>
    </row>
    <row r="329" s="41" customFormat="1" spans="1:16384">
      <c r="A329" s="51">
        <v>40</v>
      </c>
      <c r="B329" s="84" t="s">
        <v>403</v>
      </c>
      <c r="C329" s="84" t="s">
        <v>455</v>
      </c>
      <c r="D329" s="84">
        <v>11843</v>
      </c>
      <c r="E329" s="84">
        <v>733</v>
      </c>
      <c r="F329" s="52" t="s">
        <v>453</v>
      </c>
      <c r="G329" s="52" t="s">
        <v>284</v>
      </c>
      <c r="H329" s="59">
        <v>1</v>
      </c>
      <c r="I329" s="49">
        <v>0</v>
      </c>
      <c r="J329" s="49">
        <f t="shared" si="35"/>
        <v>-1</v>
      </c>
      <c r="K329" s="67">
        <v>-25</v>
      </c>
      <c r="L329" s="59">
        <v>2</v>
      </c>
      <c r="M329" s="49">
        <v>0</v>
      </c>
      <c r="N329" s="56">
        <f t="shared" si="36"/>
        <v>0</v>
      </c>
      <c r="O329" s="49">
        <v>-30</v>
      </c>
      <c r="P329" s="84">
        <v>1</v>
      </c>
      <c r="Q329" s="84"/>
      <c r="R329" s="84">
        <v>1</v>
      </c>
      <c r="S329" s="84">
        <v>2</v>
      </c>
      <c r="T329" s="59">
        <v>0</v>
      </c>
      <c r="U329" s="60">
        <f t="shared" si="37"/>
        <v>-2</v>
      </c>
      <c r="V329" s="49">
        <f>U329*3</f>
        <v>-6</v>
      </c>
      <c r="XET329"/>
      <c r="XEU329"/>
      <c r="XEV329"/>
      <c r="XEW329"/>
      <c r="XEX329"/>
      <c r="XEY329"/>
      <c r="XEZ329"/>
      <c r="XFA329"/>
      <c r="XFB329"/>
      <c r="XFC329"/>
      <c r="XFD329"/>
    </row>
    <row r="330" s="41" customFormat="1" spans="1:16384">
      <c r="A330" s="49">
        <v>41</v>
      </c>
      <c r="B330" s="59" t="s">
        <v>403</v>
      </c>
      <c r="C330" s="89" t="s">
        <v>456</v>
      </c>
      <c r="D330" s="59">
        <v>9682</v>
      </c>
      <c r="E330" s="59">
        <v>103639</v>
      </c>
      <c r="F330" s="54" t="s">
        <v>457</v>
      </c>
      <c r="G330" s="54" t="s">
        <v>22</v>
      </c>
      <c r="H330" s="59">
        <v>2</v>
      </c>
      <c r="I330" s="49">
        <v>8</v>
      </c>
      <c r="J330" s="49">
        <f t="shared" si="35"/>
        <v>6</v>
      </c>
      <c r="K330" s="49"/>
      <c r="L330" s="59">
        <v>3</v>
      </c>
      <c r="M330" s="49">
        <v>0</v>
      </c>
      <c r="N330" s="56">
        <f t="shared" si="36"/>
        <v>0</v>
      </c>
      <c r="O330" s="49">
        <v>-30</v>
      </c>
      <c r="P330" s="59">
        <v>2</v>
      </c>
      <c r="Q330" s="59">
        <v>1</v>
      </c>
      <c r="R330" s="59">
        <v>1</v>
      </c>
      <c r="S330" s="59">
        <v>4</v>
      </c>
      <c r="T330" s="59">
        <f>VLOOKUP(D:D,[5]Sheet1!$G$1:$H$65536,2,0)</f>
        <v>5</v>
      </c>
      <c r="U330" s="60">
        <f t="shared" si="37"/>
        <v>1</v>
      </c>
      <c r="V330" s="49"/>
      <c r="XET330"/>
      <c r="XEU330"/>
      <c r="XEV330"/>
      <c r="XEW330"/>
      <c r="XEX330"/>
      <c r="XEY330"/>
      <c r="XEZ330"/>
      <c r="XFA330"/>
      <c r="XFB330"/>
      <c r="XFC330"/>
      <c r="XFD330"/>
    </row>
    <row r="331" s="41" customFormat="1" spans="1:16384">
      <c r="A331" s="49">
        <v>42</v>
      </c>
      <c r="B331" s="59" t="s">
        <v>403</v>
      </c>
      <c r="C331" s="89" t="s">
        <v>458</v>
      </c>
      <c r="D331" s="59">
        <v>11687</v>
      </c>
      <c r="E331" s="59">
        <v>103639</v>
      </c>
      <c r="F331" s="54" t="s">
        <v>457</v>
      </c>
      <c r="G331" s="54" t="s">
        <v>284</v>
      </c>
      <c r="H331" s="59">
        <v>1</v>
      </c>
      <c r="I331" s="49">
        <v>3</v>
      </c>
      <c r="J331" s="49">
        <f t="shared" si="35"/>
        <v>2</v>
      </c>
      <c r="K331" s="49"/>
      <c r="L331" s="59">
        <v>2</v>
      </c>
      <c r="M331" s="49">
        <f>VLOOKUP(D:D,[4]Sheet1!$E$1:$F$65536,2,0)</f>
        <v>1</v>
      </c>
      <c r="N331" s="56">
        <f t="shared" si="36"/>
        <v>0.5</v>
      </c>
      <c r="O331" s="49">
        <v>-30</v>
      </c>
      <c r="P331" s="59">
        <v>1</v>
      </c>
      <c r="Q331" s="59"/>
      <c r="R331" s="59">
        <v>1</v>
      </c>
      <c r="S331" s="59">
        <v>2</v>
      </c>
      <c r="T331" s="59">
        <f>VLOOKUP(D:D,[5]Sheet1!$G$1:$H$65536,2,0)</f>
        <v>1</v>
      </c>
      <c r="U331" s="60">
        <f t="shared" si="37"/>
        <v>-1</v>
      </c>
      <c r="V331" s="49">
        <f>U331*3</f>
        <v>-3</v>
      </c>
      <c r="XET331"/>
      <c r="XEU331"/>
      <c r="XEV331"/>
      <c r="XEW331"/>
      <c r="XEX331"/>
      <c r="XEY331"/>
      <c r="XEZ331"/>
      <c r="XFA331"/>
      <c r="XFB331"/>
      <c r="XFC331"/>
      <c r="XFD331"/>
    </row>
    <row r="332" s="41" customFormat="1" spans="1:16384">
      <c r="A332" s="51">
        <v>43</v>
      </c>
      <c r="B332" s="84" t="s">
        <v>403</v>
      </c>
      <c r="C332" s="84" t="s">
        <v>459</v>
      </c>
      <c r="D332" s="84">
        <v>11759</v>
      </c>
      <c r="E332" s="84">
        <v>103639</v>
      </c>
      <c r="F332" s="52" t="s">
        <v>457</v>
      </c>
      <c r="G332" s="52" t="s">
        <v>460</v>
      </c>
      <c r="H332" s="59">
        <v>1</v>
      </c>
      <c r="I332" s="49">
        <v>1</v>
      </c>
      <c r="J332" s="49">
        <f t="shared" si="35"/>
        <v>0</v>
      </c>
      <c r="K332" s="49"/>
      <c r="L332" s="59">
        <v>2</v>
      </c>
      <c r="M332" s="49">
        <v>0</v>
      </c>
      <c r="N332" s="56">
        <f t="shared" si="36"/>
        <v>0</v>
      </c>
      <c r="O332" s="49">
        <v>-30</v>
      </c>
      <c r="P332" s="84">
        <v>1</v>
      </c>
      <c r="Q332" s="84"/>
      <c r="R332" s="84">
        <v>1</v>
      </c>
      <c r="S332" s="84">
        <v>2</v>
      </c>
      <c r="T332" s="59">
        <v>0</v>
      </c>
      <c r="U332" s="60">
        <f t="shared" si="37"/>
        <v>-2</v>
      </c>
      <c r="V332" s="49">
        <f>U332*3</f>
        <v>-6</v>
      </c>
      <c r="XET332"/>
      <c r="XEU332"/>
      <c r="XEV332"/>
      <c r="XEW332"/>
      <c r="XEX332"/>
      <c r="XEY332"/>
      <c r="XEZ332"/>
      <c r="XFA332"/>
      <c r="XFB332"/>
      <c r="XFC332"/>
      <c r="XFD332"/>
    </row>
    <row r="333" s="41" customFormat="1" spans="1:16384">
      <c r="A333" s="49">
        <v>44</v>
      </c>
      <c r="B333" s="59" t="s">
        <v>403</v>
      </c>
      <c r="C333" s="89" t="s">
        <v>461</v>
      </c>
      <c r="D333" s="59">
        <v>5408</v>
      </c>
      <c r="E333" s="59">
        <v>387</v>
      </c>
      <c r="F333" s="54" t="s">
        <v>462</v>
      </c>
      <c r="G333" s="54" t="s">
        <v>22</v>
      </c>
      <c r="H333" s="59">
        <v>7</v>
      </c>
      <c r="I333" s="49">
        <v>7</v>
      </c>
      <c r="J333" s="49">
        <f t="shared" si="35"/>
        <v>0</v>
      </c>
      <c r="K333" s="49"/>
      <c r="L333" s="59">
        <v>4</v>
      </c>
      <c r="M333" s="49">
        <f>VLOOKUP(D:D,[4]Sheet1!$E$1:$F$65536,2,0)</f>
        <v>3</v>
      </c>
      <c r="N333" s="56">
        <f t="shared" si="36"/>
        <v>0.75</v>
      </c>
      <c r="O333" s="49">
        <v>-30</v>
      </c>
      <c r="P333" s="59">
        <v>5</v>
      </c>
      <c r="Q333" s="59">
        <v>1</v>
      </c>
      <c r="R333" s="59">
        <v>2</v>
      </c>
      <c r="S333" s="59">
        <f t="shared" ref="S333:S336" si="38">SUM(P333:R333)</f>
        <v>8</v>
      </c>
      <c r="T333" s="59">
        <f>VLOOKUP(D:D,[5]Sheet1!$G$1:$H$65536,2,0)</f>
        <v>6</v>
      </c>
      <c r="U333" s="60">
        <f t="shared" si="37"/>
        <v>-2</v>
      </c>
      <c r="V333" s="49">
        <f>U333*3</f>
        <v>-6</v>
      </c>
      <c r="XET333"/>
      <c r="XEU333"/>
      <c r="XEV333"/>
      <c r="XEW333"/>
      <c r="XEX333"/>
      <c r="XEY333"/>
      <c r="XEZ333"/>
      <c r="XFA333"/>
      <c r="XFB333"/>
      <c r="XFC333"/>
      <c r="XFD333"/>
    </row>
    <row r="334" s="41" customFormat="1" spans="1:16384">
      <c r="A334" s="49">
        <v>45</v>
      </c>
      <c r="B334" s="59" t="s">
        <v>403</v>
      </c>
      <c r="C334" s="89" t="s">
        <v>463</v>
      </c>
      <c r="D334" s="59">
        <v>5701</v>
      </c>
      <c r="E334" s="59">
        <v>387</v>
      </c>
      <c r="F334" s="54" t="s">
        <v>462</v>
      </c>
      <c r="G334" s="54" t="s">
        <v>24</v>
      </c>
      <c r="H334" s="59">
        <v>7</v>
      </c>
      <c r="I334" s="49">
        <v>8</v>
      </c>
      <c r="J334" s="49">
        <f t="shared" si="35"/>
        <v>1</v>
      </c>
      <c r="K334" s="49"/>
      <c r="L334" s="59">
        <v>3</v>
      </c>
      <c r="M334" s="49">
        <f>VLOOKUP(D:D,[4]Sheet1!$E$1:$F$65536,2,0)</f>
        <v>3</v>
      </c>
      <c r="N334" s="56">
        <f t="shared" si="36"/>
        <v>1</v>
      </c>
      <c r="O334" s="59"/>
      <c r="P334" s="59">
        <v>4</v>
      </c>
      <c r="Q334" s="59">
        <v>1</v>
      </c>
      <c r="R334" s="59">
        <v>2</v>
      </c>
      <c r="S334" s="59">
        <f t="shared" si="38"/>
        <v>7</v>
      </c>
      <c r="T334" s="59">
        <f>VLOOKUP(D:D,[5]Sheet1!$G$1:$H$65536,2,0)</f>
        <v>14</v>
      </c>
      <c r="U334" s="60">
        <f t="shared" si="37"/>
        <v>7</v>
      </c>
      <c r="V334" s="49"/>
      <c r="XET334"/>
      <c r="XEU334"/>
      <c r="XEV334"/>
      <c r="XEW334"/>
      <c r="XEX334"/>
      <c r="XEY334"/>
      <c r="XEZ334"/>
      <c r="XFA334"/>
      <c r="XFB334"/>
      <c r="XFC334"/>
      <c r="XFD334"/>
    </row>
    <row r="335" s="41" customFormat="1" spans="1:16384">
      <c r="A335" s="49">
        <v>46</v>
      </c>
      <c r="B335" s="59" t="s">
        <v>403</v>
      </c>
      <c r="C335" s="89" t="s">
        <v>464</v>
      </c>
      <c r="D335" s="59">
        <v>10856</v>
      </c>
      <c r="E335" s="59">
        <v>387</v>
      </c>
      <c r="F335" s="54" t="s">
        <v>462</v>
      </c>
      <c r="G335" s="54" t="s">
        <v>24</v>
      </c>
      <c r="H335" s="59">
        <v>7</v>
      </c>
      <c r="I335" s="49">
        <v>0</v>
      </c>
      <c r="J335" s="49">
        <f t="shared" si="35"/>
        <v>-7</v>
      </c>
      <c r="K335" s="49">
        <v>-50</v>
      </c>
      <c r="L335" s="59">
        <v>3</v>
      </c>
      <c r="M335" s="49">
        <f>VLOOKUP(D:D,[4]Sheet1!$E$1:$F$65536,2,0)</f>
        <v>5</v>
      </c>
      <c r="N335" s="56">
        <f t="shared" si="36"/>
        <v>1.66666666666667</v>
      </c>
      <c r="O335" s="59"/>
      <c r="P335" s="59">
        <v>4</v>
      </c>
      <c r="Q335" s="59">
        <v>0</v>
      </c>
      <c r="R335" s="59">
        <v>4</v>
      </c>
      <c r="S335" s="59">
        <f t="shared" si="38"/>
        <v>8</v>
      </c>
      <c r="T335" s="59">
        <f>VLOOKUP(D:D,[5]Sheet1!$G$1:$H$65536,2,0)</f>
        <v>2</v>
      </c>
      <c r="U335" s="60">
        <f t="shared" si="37"/>
        <v>-6</v>
      </c>
      <c r="V335" s="49">
        <f>U335*3</f>
        <v>-18</v>
      </c>
      <c r="XET335"/>
      <c r="XEU335"/>
      <c r="XEV335"/>
      <c r="XEW335"/>
      <c r="XEX335"/>
      <c r="XEY335"/>
      <c r="XEZ335"/>
      <c r="XFA335"/>
      <c r="XFB335"/>
      <c r="XFC335"/>
      <c r="XFD335"/>
    </row>
    <row r="336" s="41" customFormat="1" spans="1:16384">
      <c r="A336" s="49">
        <v>47</v>
      </c>
      <c r="B336" s="59" t="s">
        <v>403</v>
      </c>
      <c r="C336" s="89" t="s">
        <v>465</v>
      </c>
      <c r="D336" s="59">
        <v>11754</v>
      </c>
      <c r="E336" s="59">
        <v>387</v>
      </c>
      <c r="F336" s="54" t="s">
        <v>462</v>
      </c>
      <c r="G336" s="54" t="s">
        <v>24</v>
      </c>
      <c r="H336" s="59">
        <v>2</v>
      </c>
      <c r="I336" s="49">
        <v>0</v>
      </c>
      <c r="J336" s="49">
        <f t="shared" si="35"/>
        <v>-2</v>
      </c>
      <c r="K336" s="49">
        <v>-50</v>
      </c>
      <c r="L336" s="59">
        <v>2</v>
      </c>
      <c r="M336" s="49">
        <f>VLOOKUP(D:D,[4]Sheet1!$E$1:$F$65536,2,0)</f>
        <v>1</v>
      </c>
      <c r="N336" s="56">
        <f t="shared" si="36"/>
        <v>0.5</v>
      </c>
      <c r="O336" s="49">
        <v>-30</v>
      </c>
      <c r="P336" s="59">
        <v>2</v>
      </c>
      <c r="Q336" s="59">
        <v>0</v>
      </c>
      <c r="R336" s="59">
        <v>0</v>
      </c>
      <c r="S336" s="59">
        <f t="shared" si="38"/>
        <v>2</v>
      </c>
      <c r="T336" s="59">
        <f>VLOOKUP(D:D,[5]Sheet1!$G$1:$H$65536,2,0)</f>
        <v>2</v>
      </c>
      <c r="U336" s="60">
        <f t="shared" si="37"/>
        <v>0</v>
      </c>
      <c r="V336" s="49"/>
      <c r="XET336"/>
      <c r="XEU336"/>
      <c r="XEV336"/>
      <c r="XEW336"/>
      <c r="XEX336"/>
      <c r="XEY336"/>
      <c r="XEZ336"/>
      <c r="XFA336"/>
      <c r="XFB336"/>
      <c r="XFC336"/>
      <c r="XFD336"/>
    </row>
    <row r="337" s="41" customFormat="1" spans="1:16384">
      <c r="A337" s="49">
        <v>48</v>
      </c>
      <c r="B337" s="59" t="s">
        <v>403</v>
      </c>
      <c r="C337" s="59" t="s">
        <v>466</v>
      </c>
      <c r="D337" s="59">
        <v>9192</v>
      </c>
      <c r="E337" s="59">
        <v>724</v>
      </c>
      <c r="F337" s="50" t="s">
        <v>467</v>
      </c>
      <c r="G337" s="50" t="s">
        <v>22</v>
      </c>
      <c r="H337" s="59">
        <v>1</v>
      </c>
      <c r="I337" s="49">
        <v>1</v>
      </c>
      <c r="J337" s="49">
        <f t="shared" si="35"/>
        <v>0</v>
      </c>
      <c r="K337" s="49"/>
      <c r="L337" s="59">
        <v>4</v>
      </c>
      <c r="M337" s="49">
        <f>VLOOKUP(D:D,[4]Sheet1!$E$1:$F$65536,2,0)</f>
        <v>3</v>
      </c>
      <c r="N337" s="56">
        <f t="shared" si="36"/>
        <v>0.75</v>
      </c>
      <c r="O337" s="49">
        <v>-30</v>
      </c>
      <c r="P337" s="59">
        <v>2</v>
      </c>
      <c r="Q337" s="59">
        <v>1</v>
      </c>
      <c r="R337" s="59">
        <v>1.5</v>
      </c>
      <c r="S337" s="59">
        <v>4.5</v>
      </c>
      <c r="T337" s="59">
        <f>VLOOKUP(D:D,[5]Sheet1!$G$1:$H$65536,2,0)</f>
        <v>4</v>
      </c>
      <c r="U337" s="60">
        <f t="shared" si="37"/>
        <v>-0.5</v>
      </c>
      <c r="V337" s="49">
        <f>U337*3</f>
        <v>-1.5</v>
      </c>
      <c r="XET337"/>
      <c r="XEU337"/>
      <c r="XEV337"/>
      <c r="XEW337"/>
      <c r="XEX337"/>
      <c r="XEY337"/>
      <c r="XEZ337"/>
      <c r="XFA337"/>
      <c r="XFB337"/>
      <c r="XFC337"/>
      <c r="XFD337"/>
    </row>
    <row r="338" s="41" customFormat="1" spans="1:16384">
      <c r="A338" s="49">
        <v>49</v>
      </c>
      <c r="B338" s="59" t="s">
        <v>403</v>
      </c>
      <c r="C338" s="59" t="s">
        <v>468</v>
      </c>
      <c r="D338" s="59">
        <v>4190</v>
      </c>
      <c r="E338" s="59">
        <v>724</v>
      </c>
      <c r="F338" s="50" t="s">
        <v>467</v>
      </c>
      <c r="G338" s="50" t="s">
        <v>69</v>
      </c>
      <c r="H338" s="59">
        <v>1</v>
      </c>
      <c r="I338" s="49">
        <v>1</v>
      </c>
      <c r="J338" s="49">
        <f t="shared" si="35"/>
        <v>0</v>
      </c>
      <c r="K338" s="49"/>
      <c r="L338" s="59">
        <v>4</v>
      </c>
      <c r="M338" s="49">
        <f>VLOOKUP(D:D,[4]Sheet1!$E$1:$F$65536,2,0)</f>
        <v>4</v>
      </c>
      <c r="N338" s="56">
        <f t="shared" si="36"/>
        <v>1</v>
      </c>
      <c r="O338" s="59"/>
      <c r="P338" s="59">
        <v>2</v>
      </c>
      <c r="Q338" s="59"/>
      <c r="R338" s="59">
        <v>1.5</v>
      </c>
      <c r="S338" s="59">
        <v>3.5</v>
      </c>
      <c r="T338" s="59">
        <f>VLOOKUP(D:D,[5]Sheet1!$G$1:$H$65536,2,0)</f>
        <v>1</v>
      </c>
      <c r="U338" s="60">
        <f t="shared" si="37"/>
        <v>-2.5</v>
      </c>
      <c r="V338" s="49">
        <f>U338*3</f>
        <v>-7.5</v>
      </c>
      <c r="XET338"/>
      <c r="XEU338"/>
      <c r="XEV338"/>
      <c r="XEW338"/>
      <c r="XEX338"/>
      <c r="XEY338"/>
      <c r="XEZ338"/>
      <c r="XFA338"/>
      <c r="XFB338"/>
      <c r="XFC338"/>
      <c r="XFD338"/>
    </row>
    <row r="339" s="41" customFormat="1" spans="1:16384">
      <c r="A339" s="49">
        <v>50</v>
      </c>
      <c r="B339" s="59" t="s">
        <v>403</v>
      </c>
      <c r="C339" s="59" t="s">
        <v>469</v>
      </c>
      <c r="D339" s="59">
        <v>10930</v>
      </c>
      <c r="E339" s="59">
        <v>724</v>
      </c>
      <c r="F339" s="50" t="s">
        <v>467</v>
      </c>
      <c r="G339" s="50" t="s">
        <v>69</v>
      </c>
      <c r="H339" s="59">
        <v>1</v>
      </c>
      <c r="I339" s="49">
        <v>1</v>
      </c>
      <c r="J339" s="49">
        <f t="shared" si="35"/>
        <v>0</v>
      </c>
      <c r="K339" s="49"/>
      <c r="L339" s="59">
        <v>4</v>
      </c>
      <c r="M339" s="49">
        <f>VLOOKUP(D:D,[4]Sheet1!$E$1:$F$65536,2,0)</f>
        <v>1</v>
      </c>
      <c r="N339" s="56">
        <f t="shared" si="36"/>
        <v>0.25</v>
      </c>
      <c r="O339" s="49">
        <v>-30</v>
      </c>
      <c r="P339" s="59">
        <v>2</v>
      </c>
      <c r="Q339" s="59"/>
      <c r="R339" s="59">
        <v>1.5</v>
      </c>
      <c r="S339" s="59">
        <v>3.5</v>
      </c>
      <c r="T339" s="59">
        <f>VLOOKUP(D:D,[5]Sheet1!$G$1:$H$65536,2,0)</f>
        <v>2</v>
      </c>
      <c r="U339" s="60">
        <f t="shared" si="37"/>
        <v>-1.5</v>
      </c>
      <c r="V339" s="49">
        <f>U339*3</f>
        <v>-4.5</v>
      </c>
      <c r="XET339"/>
      <c r="XEU339"/>
      <c r="XEV339"/>
      <c r="XEW339"/>
      <c r="XEX339"/>
      <c r="XEY339"/>
      <c r="XEZ339"/>
      <c r="XFA339"/>
      <c r="XFB339"/>
      <c r="XFC339"/>
      <c r="XFD339"/>
    </row>
    <row r="340" s="41" customFormat="1" spans="1:16384">
      <c r="A340" s="51">
        <v>51</v>
      </c>
      <c r="B340" s="84" t="s">
        <v>403</v>
      </c>
      <c r="C340" s="84" t="s">
        <v>470</v>
      </c>
      <c r="D340" s="84">
        <v>11447</v>
      </c>
      <c r="E340" s="84">
        <v>724</v>
      </c>
      <c r="F340" s="52" t="s">
        <v>467</v>
      </c>
      <c r="G340" s="52" t="s">
        <v>69</v>
      </c>
      <c r="H340" s="59">
        <v>2</v>
      </c>
      <c r="I340" s="49">
        <v>1</v>
      </c>
      <c r="J340" s="49">
        <f t="shared" si="35"/>
        <v>-1</v>
      </c>
      <c r="K340" s="49"/>
      <c r="L340" s="59">
        <v>4</v>
      </c>
      <c r="M340" s="49">
        <v>0</v>
      </c>
      <c r="N340" s="56">
        <f t="shared" si="36"/>
        <v>0</v>
      </c>
      <c r="O340" s="49">
        <v>-30</v>
      </c>
      <c r="P340" s="84">
        <v>2</v>
      </c>
      <c r="Q340" s="84"/>
      <c r="R340" s="84">
        <v>1.5</v>
      </c>
      <c r="S340" s="84">
        <v>3.5</v>
      </c>
      <c r="T340" s="59">
        <v>0</v>
      </c>
      <c r="U340" s="60">
        <f t="shared" si="37"/>
        <v>-3.5</v>
      </c>
      <c r="V340" s="49">
        <f>U340*3</f>
        <v>-10.5</v>
      </c>
      <c r="XET340"/>
      <c r="XEU340"/>
      <c r="XEV340"/>
      <c r="XEW340"/>
      <c r="XEX340"/>
      <c r="XEY340"/>
      <c r="XEZ340"/>
      <c r="XFA340"/>
      <c r="XFB340"/>
      <c r="XFC340"/>
      <c r="XFD340"/>
    </row>
    <row r="341" s="41" customFormat="1" spans="1:16384">
      <c r="A341" s="49">
        <v>52</v>
      </c>
      <c r="B341" s="59" t="s">
        <v>403</v>
      </c>
      <c r="C341" s="59" t="s">
        <v>471</v>
      </c>
      <c r="D341" s="59">
        <v>7369</v>
      </c>
      <c r="E341" s="59">
        <v>399</v>
      </c>
      <c r="F341" s="50" t="s">
        <v>472</v>
      </c>
      <c r="G341" s="50" t="s">
        <v>24</v>
      </c>
      <c r="H341" s="59">
        <v>5.67</v>
      </c>
      <c r="I341" s="49">
        <v>8</v>
      </c>
      <c r="J341" s="49">
        <f t="shared" si="35"/>
        <v>2.33</v>
      </c>
      <c r="K341" s="49"/>
      <c r="L341" s="59">
        <v>2</v>
      </c>
      <c r="M341" s="49">
        <f>VLOOKUP(D:D,[4]Sheet1!$E$1:$F$65536,2,0)</f>
        <v>2</v>
      </c>
      <c r="N341" s="56">
        <f t="shared" si="36"/>
        <v>1</v>
      </c>
      <c r="O341" s="59"/>
      <c r="P341" s="59">
        <v>3</v>
      </c>
      <c r="Q341" s="59">
        <v>0.34</v>
      </c>
      <c r="R341" s="59">
        <v>1</v>
      </c>
      <c r="S341" s="59">
        <f t="shared" ref="S341:S343" si="39">SUM(P341:R341)</f>
        <v>4.34</v>
      </c>
      <c r="T341" s="59">
        <f>VLOOKUP(D:D,[5]Sheet1!$G$1:$H$65536,2,0)</f>
        <v>6</v>
      </c>
      <c r="U341" s="60">
        <f t="shared" si="37"/>
        <v>1.66</v>
      </c>
      <c r="V341" s="49"/>
      <c r="XET341"/>
      <c r="XEU341"/>
      <c r="XEV341"/>
      <c r="XEW341"/>
      <c r="XEX341"/>
      <c r="XEY341"/>
      <c r="XEZ341"/>
      <c r="XFA341"/>
      <c r="XFB341"/>
      <c r="XFC341"/>
      <c r="XFD341"/>
    </row>
    <row r="342" s="41" customFormat="1" spans="1:16384">
      <c r="A342" s="49">
        <v>53</v>
      </c>
      <c r="B342" s="59" t="s">
        <v>403</v>
      </c>
      <c r="C342" s="59" t="s">
        <v>473</v>
      </c>
      <c r="D342" s="59">
        <v>11106</v>
      </c>
      <c r="E342" s="59">
        <v>399</v>
      </c>
      <c r="F342" s="50" t="s">
        <v>472</v>
      </c>
      <c r="G342" s="50" t="s">
        <v>22</v>
      </c>
      <c r="H342" s="59">
        <v>5.67</v>
      </c>
      <c r="I342" s="49">
        <v>4</v>
      </c>
      <c r="J342" s="49">
        <f t="shared" si="35"/>
        <v>-1.67</v>
      </c>
      <c r="K342" s="49"/>
      <c r="L342" s="59">
        <v>2</v>
      </c>
      <c r="M342" s="49">
        <f>VLOOKUP(D:D,[4]Sheet1!$E$1:$F$65536,2,0)</f>
        <v>11</v>
      </c>
      <c r="N342" s="56">
        <f t="shared" si="36"/>
        <v>5.5</v>
      </c>
      <c r="O342" s="59"/>
      <c r="P342" s="59">
        <v>3</v>
      </c>
      <c r="Q342" s="59">
        <v>0.33</v>
      </c>
      <c r="R342" s="59">
        <v>1</v>
      </c>
      <c r="S342" s="59">
        <f t="shared" si="39"/>
        <v>4.33</v>
      </c>
      <c r="T342" s="59">
        <f>VLOOKUP(D:D,[5]Sheet1!$G$1:$H$65536,2,0)</f>
        <v>5</v>
      </c>
      <c r="U342" s="60">
        <f t="shared" si="37"/>
        <v>0.67</v>
      </c>
      <c r="V342" s="49"/>
      <c r="XET342"/>
      <c r="XEU342"/>
      <c r="XEV342"/>
      <c r="XEW342"/>
      <c r="XEX342"/>
      <c r="XEY342"/>
      <c r="XEZ342"/>
      <c r="XFA342"/>
      <c r="XFB342"/>
      <c r="XFC342"/>
      <c r="XFD342"/>
    </row>
    <row r="343" s="41" customFormat="1" spans="1:16384">
      <c r="A343" s="51">
        <v>54</v>
      </c>
      <c r="B343" s="84" t="s">
        <v>403</v>
      </c>
      <c r="C343" s="84" t="s">
        <v>474</v>
      </c>
      <c r="D343" s="84">
        <v>11770</v>
      </c>
      <c r="E343" s="84">
        <v>399</v>
      </c>
      <c r="F343" s="52" t="s">
        <v>472</v>
      </c>
      <c r="G343" s="52" t="s">
        <v>79</v>
      </c>
      <c r="H343" s="59">
        <v>5.66</v>
      </c>
      <c r="I343" s="49">
        <v>0</v>
      </c>
      <c r="J343" s="49">
        <f t="shared" si="35"/>
        <v>-5.66</v>
      </c>
      <c r="K343" s="67">
        <v>-25</v>
      </c>
      <c r="L343" s="59">
        <v>2</v>
      </c>
      <c r="M343" s="49">
        <v>0</v>
      </c>
      <c r="N343" s="56">
        <f t="shared" si="36"/>
        <v>0</v>
      </c>
      <c r="O343" s="49">
        <v>-30</v>
      </c>
      <c r="P343" s="84">
        <v>2</v>
      </c>
      <c r="Q343" s="84">
        <v>0.33</v>
      </c>
      <c r="R343" s="84">
        <v>1</v>
      </c>
      <c r="S343" s="84">
        <f t="shared" si="39"/>
        <v>3.33</v>
      </c>
      <c r="T343" s="59">
        <v>0</v>
      </c>
      <c r="U343" s="60">
        <f t="shared" si="37"/>
        <v>-3.33</v>
      </c>
      <c r="V343" s="49">
        <f>U343*3</f>
        <v>-9.99</v>
      </c>
      <c r="XET343"/>
      <c r="XEU343"/>
      <c r="XEV343"/>
      <c r="XEW343"/>
      <c r="XEX343"/>
      <c r="XEY343"/>
      <c r="XEZ343"/>
      <c r="XFA343"/>
      <c r="XFB343"/>
      <c r="XFC343"/>
      <c r="XFD343"/>
    </row>
    <row r="344" s="41" customFormat="1" spans="1:16384">
      <c r="A344" s="49">
        <v>55</v>
      </c>
      <c r="B344" s="59" t="s">
        <v>475</v>
      </c>
      <c r="C344" s="59" t="s">
        <v>476</v>
      </c>
      <c r="D344" s="59">
        <v>7050</v>
      </c>
      <c r="E344" s="59">
        <v>712</v>
      </c>
      <c r="F344" s="50" t="s">
        <v>477</v>
      </c>
      <c r="G344" s="50" t="s">
        <v>22</v>
      </c>
      <c r="H344" s="59">
        <v>3</v>
      </c>
      <c r="I344" s="49">
        <v>0</v>
      </c>
      <c r="J344" s="49">
        <f t="shared" si="35"/>
        <v>-3</v>
      </c>
      <c r="K344" s="49">
        <v>-50</v>
      </c>
      <c r="L344" s="59">
        <v>5</v>
      </c>
      <c r="M344" s="49">
        <f>VLOOKUP(D:D,[4]Sheet1!$E$1:$F$65536,2,0)</f>
        <v>7</v>
      </c>
      <c r="N344" s="56">
        <f t="shared" si="36"/>
        <v>1.4</v>
      </c>
      <c r="O344" s="59"/>
      <c r="P344" s="59">
        <v>3</v>
      </c>
      <c r="Q344" s="59">
        <v>0.2</v>
      </c>
      <c r="R344" s="59">
        <v>2</v>
      </c>
      <c r="S344" s="59">
        <v>5.2</v>
      </c>
      <c r="T344" s="59">
        <f>VLOOKUP(D:D,[5]Sheet1!$G$1:$H$65536,2,0)</f>
        <v>3</v>
      </c>
      <c r="U344" s="60">
        <f t="shared" si="37"/>
        <v>-2.2</v>
      </c>
      <c r="V344" s="49">
        <f>U344*3</f>
        <v>-6.6</v>
      </c>
      <c r="XEH344"/>
      <c r="XEI344"/>
      <c r="XEJ344"/>
      <c r="XEK344"/>
      <c r="XEL344"/>
      <c r="XEM344"/>
      <c r="XEN344"/>
      <c r="XEO344"/>
      <c r="XEP344"/>
      <c r="XEQ344"/>
      <c r="XER344"/>
      <c r="XES344"/>
      <c r="XET344"/>
      <c r="XEU344"/>
      <c r="XEV344"/>
      <c r="XEW344"/>
      <c r="XEX344"/>
      <c r="XEY344"/>
      <c r="XEZ344"/>
      <c r="XFA344"/>
      <c r="XFB344"/>
      <c r="XFC344"/>
      <c r="XFD344"/>
    </row>
    <row r="345" s="41" customFormat="1" spans="1:16384">
      <c r="A345" s="49">
        <v>56</v>
      </c>
      <c r="B345" s="59" t="s">
        <v>475</v>
      </c>
      <c r="C345" s="59" t="s">
        <v>478</v>
      </c>
      <c r="D345" s="59">
        <v>10650</v>
      </c>
      <c r="E345" s="59">
        <v>712</v>
      </c>
      <c r="F345" s="50" t="s">
        <v>477</v>
      </c>
      <c r="G345" s="50" t="s">
        <v>24</v>
      </c>
      <c r="H345" s="59">
        <v>4</v>
      </c>
      <c r="I345" s="49">
        <v>0</v>
      </c>
      <c r="J345" s="49">
        <f t="shared" si="35"/>
        <v>-4</v>
      </c>
      <c r="K345" s="49">
        <v>-50</v>
      </c>
      <c r="L345" s="59">
        <v>5</v>
      </c>
      <c r="M345" s="49">
        <f>VLOOKUP(D:D,[4]Sheet1!$E$1:$F$65536,2,0)</f>
        <v>6</v>
      </c>
      <c r="N345" s="56">
        <f t="shared" si="36"/>
        <v>1.2</v>
      </c>
      <c r="O345" s="59"/>
      <c r="P345" s="59">
        <v>3</v>
      </c>
      <c r="Q345" s="59">
        <v>0.2</v>
      </c>
      <c r="R345" s="59">
        <v>2</v>
      </c>
      <c r="S345" s="59">
        <v>5.2</v>
      </c>
      <c r="T345" s="59">
        <f>VLOOKUP(D:D,[5]Sheet1!$G$1:$H$65536,2,0)</f>
        <v>2</v>
      </c>
      <c r="U345" s="60">
        <f t="shared" si="37"/>
        <v>-3.2</v>
      </c>
      <c r="V345" s="49">
        <f>U345*3</f>
        <v>-9.6</v>
      </c>
      <c r="XEH345"/>
      <c r="XEI345"/>
      <c r="XEJ345"/>
      <c r="XEK345"/>
      <c r="XEL345"/>
      <c r="XEM345"/>
      <c r="XEN345"/>
      <c r="XEO345"/>
      <c r="XEP345"/>
      <c r="XEQ345"/>
      <c r="XER345"/>
      <c r="XES345"/>
      <c r="XET345"/>
      <c r="XEU345"/>
      <c r="XEV345"/>
      <c r="XEW345"/>
      <c r="XEX345"/>
      <c r="XEY345"/>
      <c r="XEZ345"/>
      <c r="XFA345"/>
      <c r="XFB345"/>
      <c r="XFC345"/>
      <c r="XFD345"/>
    </row>
    <row r="346" s="41" customFormat="1" spans="1:16384">
      <c r="A346" s="49">
        <v>57</v>
      </c>
      <c r="B346" s="59" t="s">
        <v>475</v>
      </c>
      <c r="C346" s="59" t="s">
        <v>479</v>
      </c>
      <c r="D346" s="59">
        <v>8972</v>
      </c>
      <c r="E346" s="59">
        <v>712</v>
      </c>
      <c r="F346" s="50" t="s">
        <v>477</v>
      </c>
      <c r="G346" s="50" t="s">
        <v>24</v>
      </c>
      <c r="H346" s="59">
        <v>4</v>
      </c>
      <c r="I346" s="49">
        <v>11</v>
      </c>
      <c r="J346" s="49">
        <f t="shared" si="35"/>
        <v>7</v>
      </c>
      <c r="K346" s="49"/>
      <c r="L346" s="59">
        <v>5</v>
      </c>
      <c r="M346" s="49">
        <f>VLOOKUP(D:D,[4]Sheet1!$E$1:$F$65536,2,0)</f>
        <v>5</v>
      </c>
      <c r="N346" s="56">
        <f t="shared" si="36"/>
        <v>1</v>
      </c>
      <c r="O346" s="59"/>
      <c r="P346" s="59">
        <v>3</v>
      </c>
      <c r="Q346" s="59">
        <v>0.2</v>
      </c>
      <c r="R346" s="59">
        <v>2</v>
      </c>
      <c r="S346" s="59">
        <v>5.2</v>
      </c>
      <c r="T346" s="59">
        <f>VLOOKUP(D:D,[5]Sheet1!$G$1:$H$65536,2,0)</f>
        <v>2</v>
      </c>
      <c r="U346" s="60">
        <f t="shared" si="37"/>
        <v>-3.2</v>
      </c>
      <c r="V346" s="49">
        <f>U346*3</f>
        <v>-9.6</v>
      </c>
      <c r="XEH346"/>
      <c r="XEI346"/>
      <c r="XEJ346"/>
      <c r="XEK346"/>
      <c r="XEL346"/>
      <c r="XEM346"/>
      <c r="XEN346"/>
      <c r="XEO346"/>
      <c r="XEP346"/>
      <c r="XEQ346"/>
      <c r="XER346"/>
      <c r="XES346"/>
      <c r="XET346"/>
      <c r="XEU346"/>
      <c r="XEV346"/>
      <c r="XEW346"/>
      <c r="XEX346"/>
      <c r="XEY346"/>
      <c r="XEZ346"/>
      <c r="XFA346"/>
      <c r="XFB346"/>
      <c r="XFC346"/>
      <c r="XFD346"/>
    </row>
    <row r="347" s="41" customFormat="1" spans="1:16384">
      <c r="A347" s="49">
        <v>58</v>
      </c>
      <c r="B347" s="59" t="s">
        <v>475</v>
      </c>
      <c r="C347" s="59" t="s">
        <v>480</v>
      </c>
      <c r="D347" s="59">
        <v>11383</v>
      </c>
      <c r="E347" s="59">
        <v>712</v>
      </c>
      <c r="F347" s="50" t="s">
        <v>477</v>
      </c>
      <c r="G347" s="50" t="s">
        <v>24</v>
      </c>
      <c r="H347" s="59">
        <v>3</v>
      </c>
      <c r="I347" s="49">
        <v>0</v>
      </c>
      <c r="J347" s="49">
        <f t="shared" si="35"/>
        <v>-3</v>
      </c>
      <c r="K347" s="49">
        <v>-50</v>
      </c>
      <c r="L347" s="59">
        <v>5</v>
      </c>
      <c r="M347" s="49">
        <f>VLOOKUP(D:D,[4]Sheet1!$E$1:$F$65536,2,0)</f>
        <v>7</v>
      </c>
      <c r="N347" s="56">
        <f t="shared" si="36"/>
        <v>1.4</v>
      </c>
      <c r="O347" s="59"/>
      <c r="P347" s="59">
        <v>4</v>
      </c>
      <c r="Q347" s="59">
        <v>0.2</v>
      </c>
      <c r="R347" s="59">
        <v>1</v>
      </c>
      <c r="S347" s="59">
        <v>5.2</v>
      </c>
      <c r="T347" s="59">
        <f>VLOOKUP(D:D,[5]Sheet1!$G$1:$H$65536,2,0)</f>
        <v>6</v>
      </c>
      <c r="U347" s="60">
        <f t="shared" si="37"/>
        <v>0.8</v>
      </c>
      <c r="V347" s="49"/>
      <c r="XET347"/>
      <c r="XEU347"/>
      <c r="XEV347"/>
      <c r="XEW347"/>
      <c r="XEX347"/>
      <c r="XEY347"/>
      <c r="XEZ347"/>
      <c r="XFA347"/>
      <c r="XFB347"/>
      <c r="XFC347"/>
      <c r="XFD347"/>
    </row>
    <row r="348" s="41" customFormat="1" spans="1:16384">
      <c r="A348" s="49">
        <v>59</v>
      </c>
      <c r="B348" s="59" t="s">
        <v>475</v>
      </c>
      <c r="C348" s="59" t="s">
        <v>481</v>
      </c>
      <c r="D348" s="59">
        <v>11487</v>
      </c>
      <c r="E348" s="59">
        <v>712</v>
      </c>
      <c r="F348" s="50" t="s">
        <v>477</v>
      </c>
      <c r="G348" s="50" t="s">
        <v>24</v>
      </c>
      <c r="H348" s="59">
        <v>2</v>
      </c>
      <c r="I348" s="49">
        <v>0</v>
      </c>
      <c r="J348" s="49">
        <f t="shared" si="35"/>
        <v>-2</v>
      </c>
      <c r="K348" s="49">
        <v>-50</v>
      </c>
      <c r="L348" s="59">
        <v>4</v>
      </c>
      <c r="M348" s="49">
        <f>VLOOKUP(D:D,[4]Sheet1!$E$1:$F$65536,2,0)</f>
        <v>2</v>
      </c>
      <c r="N348" s="56">
        <f t="shared" si="36"/>
        <v>0.5</v>
      </c>
      <c r="O348" s="49">
        <v>-30</v>
      </c>
      <c r="P348" s="59">
        <v>2</v>
      </c>
      <c r="Q348" s="59">
        <v>0.2</v>
      </c>
      <c r="R348" s="59">
        <v>1</v>
      </c>
      <c r="S348" s="59">
        <v>3.2</v>
      </c>
      <c r="T348" s="59">
        <f>VLOOKUP(D:D,[5]Sheet1!$G$1:$H$65536,2,0)</f>
        <v>4</v>
      </c>
      <c r="U348" s="60">
        <f t="shared" si="37"/>
        <v>0.8</v>
      </c>
      <c r="V348" s="49"/>
      <c r="XET348"/>
      <c r="XEU348"/>
      <c r="XEV348"/>
      <c r="XEW348"/>
      <c r="XEX348"/>
      <c r="XEY348"/>
      <c r="XEZ348"/>
      <c r="XFA348"/>
      <c r="XFB348"/>
      <c r="XFC348"/>
      <c r="XFD348"/>
    </row>
    <row r="349" customFormat="1" spans="1:22">
      <c r="A349" s="51">
        <v>60</v>
      </c>
      <c r="B349" s="84" t="s">
        <v>403</v>
      </c>
      <c r="C349" s="84" t="s">
        <v>482</v>
      </c>
      <c r="D349" s="84">
        <v>11395</v>
      </c>
      <c r="E349" s="84">
        <v>743</v>
      </c>
      <c r="F349" s="52" t="s">
        <v>483</v>
      </c>
      <c r="G349" s="52" t="s">
        <v>24</v>
      </c>
      <c r="H349" s="59">
        <v>1.6</v>
      </c>
      <c r="I349" s="49">
        <v>0</v>
      </c>
      <c r="J349" s="49">
        <f t="shared" si="35"/>
        <v>-1.6</v>
      </c>
      <c r="K349" s="49">
        <v>-50</v>
      </c>
      <c r="L349" s="59">
        <v>3.2</v>
      </c>
      <c r="M349" s="49">
        <f>VLOOKUP(D:D,[4]Sheet1!$E$1:$F$65536,2,0)</f>
        <v>4</v>
      </c>
      <c r="N349" s="56">
        <f t="shared" si="36"/>
        <v>1.25</v>
      </c>
      <c r="O349" s="59"/>
      <c r="P349" s="84">
        <v>2.2</v>
      </c>
      <c r="Q349" s="84">
        <v>0.5</v>
      </c>
      <c r="R349" s="84">
        <v>1.6</v>
      </c>
      <c r="S349" s="84">
        <v>4.3</v>
      </c>
      <c r="T349" s="59">
        <v>0</v>
      </c>
      <c r="U349" s="60">
        <f t="shared" si="37"/>
        <v>-4.3</v>
      </c>
      <c r="V349" s="49">
        <f>U349*3</f>
        <v>-12.9</v>
      </c>
    </row>
    <row r="350" customFormat="1" spans="1:22">
      <c r="A350" s="51">
        <v>61</v>
      </c>
      <c r="B350" s="84" t="s">
        <v>403</v>
      </c>
      <c r="C350" s="84" t="s">
        <v>484</v>
      </c>
      <c r="D350" s="84">
        <v>11640</v>
      </c>
      <c r="E350" s="84">
        <v>743</v>
      </c>
      <c r="F350" s="52" t="s">
        <v>483</v>
      </c>
      <c r="G350" s="52" t="s">
        <v>24</v>
      </c>
      <c r="H350" s="59">
        <v>1.4</v>
      </c>
      <c r="I350" s="49">
        <f>SUM(I3:I349)</f>
        <v>498</v>
      </c>
      <c r="J350" s="49">
        <f t="shared" si="35"/>
        <v>496.6</v>
      </c>
      <c r="K350" s="49"/>
      <c r="L350" s="59">
        <v>2.8</v>
      </c>
      <c r="M350" s="49">
        <v>0</v>
      </c>
      <c r="N350" s="56">
        <f t="shared" si="36"/>
        <v>0</v>
      </c>
      <c r="O350" s="49">
        <v>-30</v>
      </c>
      <c r="P350" s="84">
        <v>1.8</v>
      </c>
      <c r="Q350" s="84">
        <v>0.5</v>
      </c>
      <c r="R350" s="84">
        <v>1.4</v>
      </c>
      <c r="S350" s="84">
        <v>3.7</v>
      </c>
      <c r="T350" s="59">
        <v>0</v>
      </c>
      <c r="U350" s="60">
        <f t="shared" si="37"/>
        <v>-3.7</v>
      </c>
      <c r="V350" s="49">
        <f>U350*3</f>
        <v>-11.1</v>
      </c>
    </row>
    <row r="351" s="41" customFormat="1" spans="1:16384">
      <c r="A351" s="42"/>
      <c r="F351" s="43"/>
      <c r="G351" s="43"/>
      <c r="U351" s="42"/>
      <c r="V351" s="42"/>
      <c r="XET351"/>
      <c r="XEU351"/>
      <c r="XEV351"/>
      <c r="XEW351"/>
      <c r="XEX351"/>
      <c r="XEY351"/>
      <c r="XEZ351"/>
      <c r="XFA351"/>
      <c r="XFB351"/>
      <c r="XFC351"/>
      <c r="XFD351"/>
    </row>
    <row r="352" s="41" customFormat="1" spans="1:16384">
      <c r="A352" s="42"/>
      <c r="F352" s="43"/>
      <c r="G352" s="43"/>
      <c r="U352" s="42"/>
      <c r="V352" s="42"/>
      <c r="XET352"/>
      <c r="XEU352"/>
      <c r="XEV352"/>
      <c r="XEW352"/>
      <c r="XEX352"/>
      <c r="XEY352"/>
      <c r="XEZ352"/>
      <c r="XFA352"/>
      <c r="XFB352"/>
      <c r="XFC352"/>
      <c r="XFD352"/>
    </row>
    <row r="353" s="41" customFormat="1" spans="1:16384">
      <c r="A353" s="42"/>
      <c r="F353" s="43"/>
      <c r="G353" s="43"/>
      <c r="U353" s="42"/>
      <c r="V353" s="42"/>
      <c r="XET353"/>
      <c r="XEU353"/>
      <c r="XEV353"/>
      <c r="XEW353"/>
      <c r="XEX353"/>
      <c r="XEY353"/>
      <c r="XEZ353"/>
      <c r="XFA353"/>
      <c r="XFB353"/>
      <c r="XFC353"/>
      <c r="XFD353"/>
    </row>
    <row r="354" s="41" customFormat="1" spans="1:16384">
      <c r="A354" s="42"/>
      <c r="F354" s="43"/>
      <c r="G354" s="43"/>
      <c r="U354" s="42"/>
      <c r="V354" s="42"/>
      <c r="XET354"/>
      <c r="XEU354"/>
      <c r="XEV354"/>
      <c r="XEW354"/>
      <c r="XEX354"/>
      <c r="XEY354"/>
      <c r="XEZ354"/>
      <c r="XFA354"/>
      <c r="XFB354"/>
      <c r="XFC354"/>
      <c r="XFD354"/>
    </row>
    <row r="355" s="41" customFormat="1" spans="1:16384">
      <c r="A355" s="42"/>
      <c r="F355" s="43"/>
      <c r="G355" s="43"/>
      <c r="U355" s="42"/>
      <c r="V355" s="42"/>
      <c r="XET355"/>
      <c r="XEU355"/>
      <c r="XEV355"/>
      <c r="XEW355"/>
      <c r="XEX355"/>
      <c r="XEY355"/>
      <c r="XEZ355"/>
      <c r="XFA355"/>
      <c r="XFB355"/>
      <c r="XFC355"/>
      <c r="XFD355"/>
    </row>
    <row r="356" s="41" customFormat="1" spans="1:16384">
      <c r="A356" s="42"/>
      <c r="F356" s="43"/>
      <c r="G356" s="43"/>
      <c r="U356" s="42"/>
      <c r="V356" s="42"/>
      <c r="XET356"/>
      <c r="XEU356"/>
      <c r="XEV356"/>
      <c r="XEW356"/>
      <c r="XEX356"/>
      <c r="XEY356"/>
      <c r="XEZ356"/>
      <c r="XFA356"/>
      <c r="XFB356"/>
      <c r="XFC356"/>
      <c r="XFD356"/>
    </row>
    <row r="357" s="41" customFormat="1" spans="1:16384">
      <c r="A357" s="42"/>
      <c r="F357" s="43"/>
      <c r="G357" s="43"/>
      <c r="U357" s="42"/>
      <c r="V357" s="42"/>
      <c r="XET357"/>
      <c r="XEU357"/>
      <c r="XEV357"/>
      <c r="XEW357"/>
      <c r="XEX357"/>
      <c r="XEY357"/>
      <c r="XEZ357"/>
      <c r="XFA357"/>
      <c r="XFB357"/>
      <c r="XFC357"/>
      <c r="XFD357"/>
    </row>
    <row r="358" s="41" customFormat="1" spans="1:16384">
      <c r="A358" s="42"/>
      <c r="F358" s="43"/>
      <c r="G358" s="43"/>
      <c r="U358" s="42"/>
      <c r="V358" s="42"/>
      <c r="XET358"/>
      <c r="XEU358"/>
      <c r="XEV358"/>
      <c r="XEW358"/>
      <c r="XEX358"/>
      <c r="XEY358"/>
      <c r="XEZ358"/>
      <c r="XFA358"/>
      <c r="XFB358"/>
      <c r="XFC358"/>
      <c r="XFD358"/>
    </row>
  </sheetData>
  <mergeCells count="2">
    <mergeCell ref="A1:G1"/>
    <mergeCell ref="P1:S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2" workbookViewId="0">
      <selection activeCell="J5" sqref="J5:J7"/>
    </sheetView>
  </sheetViews>
  <sheetFormatPr defaultColWidth="9" defaultRowHeight="13.5"/>
  <cols>
    <col min="1" max="1" width="5" style="6" customWidth="1"/>
    <col min="2" max="2" width="11.625" style="22" customWidth="1"/>
    <col min="3" max="4" width="9" style="22" customWidth="1"/>
    <col min="5" max="7" width="9" style="22"/>
    <col min="8" max="8" width="6.75" style="22" customWidth="1"/>
    <col min="9" max="9" width="9.625" style="6" customWidth="1"/>
    <col min="10" max="10" width="17" style="22" customWidth="1"/>
    <col min="11" max="11" width="33.125" customWidth="1"/>
    <col min="12" max="12" width="11.5" hidden="1" customWidth="1"/>
    <col min="13" max="13" width="12" customWidth="1"/>
  </cols>
  <sheetData>
    <row r="1" s="20" customFormat="1" ht="44" customHeight="1" spans="1:13">
      <c r="A1" s="23" t="s">
        <v>485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="20" customFormat="1" ht="44" customHeight="1" spans="1:13">
      <c r="A2" s="24" t="s">
        <v>1</v>
      </c>
      <c r="B2" s="24" t="s">
        <v>486</v>
      </c>
      <c r="C2" s="24"/>
      <c r="D2" s="24"/>
      <c r="E2" s="24" t="s">
        <v>487</v>
      </c>
      <c r="F2" s="24" t="s">
        <v>488</v>
      </c>
      <c r="G2" s="24" t="s">
        <v>489</v>
      </c>
      <c r="H2" s="24" t="s">
        <v>490</v>
      </c>
      <c r="I2" s="24" t="s">
        <v>491</v>
      </c>
      <c r="J2" s="24" t="s">
        <v>492</v>
      </c>
      <c r="K2" s="24" t="s">
        <v>493</v>
      </c>
      <c r="L2" s="36" t="s">
        <v>494</v>
      </c>
      <c r="M2" s="36" t="s">
        <v>495</v>
      </c>
    </row>
    <row r="3" s="20" customFormat="1" ht="62" customHeight="1" spans="1:13">
      <c r="A3" s="25">
        <v>1</v>
      </c>
      <c r="B3" s="26">
        <v>148955</v>
      </c>
      <c r="C3" s="26" t="s">
        <v>496</v>
      </c>
      <c r="D3" s="26" t="str">
        <f>B3&amp;C3</f>
        <v>148955,</v>
      </c>
      <c r="E3" s="26" t="s">
        <v>497</v>
      </c>
      <c r="F3" s="26" t="s">
        <v>498</v>
      </c>
      <c r="G3" s="26" t="s">
        <v>499</v>
      </c>
      <c r="H3" s="26">
        <v>198</v>
      </c>
      <c r="I3" s="26">
        <v>756</v>
      </c>
      <c r="J3" s="26" t="s">
        <v>500</v>
      </c>
      <c r="K3" s="37" t="s">
        <v>501</v>
      </c>
      <c r="L3" s="36" t="s">
        <v>502</v>
      </c>
      <c r="M3" s="36" t="s">
        <v>503</v>
      </c>
    </row>
    <row r="4" ht="62" customHeight="1" spans="1:13">
      <c r="A4" s="25">
        <v>2</v>
      </c>
      <c r="B4" s="26">
        <v>139577</v>
      </c>
      <c r="C4" s="26" t="s">
        <v>496</v>
      </c>
      <c r="D4" s="26" t="str">
        <f>B4&amp;C4</f>
        <v>139577,</v>
      </c>
      <c r="E4" s="26" t="s">
        <v>504</v>
      </c>
      <c r="F4" s="26" t="s">
        <v>505</v>
      </c>
      <c r="G4" s="26" t="s">
        <v>506</v>
      </c>
      <c r="H4" s="26">
        <v>48</v>
      </c>
      <c r="I4" s="26">
        <v>1000</v>
      </c>
      <c r="J4" s="26" t="s">
        <v>507</v>
      </c>
      <c r="K4" s="37" t="s">
        <v>508</v>
      </c>
      <c r="L4" s="36" t="s">
        <v>502</v>
      </c>
      <c r="M4" s="36" t="s">
        <v>503</v>
      </c>
    </row>
    <row r="5" ht="62" customHeight="1" spans="1:13">
      <c r="A5" s="25">
        <v>3</v>
      </c>
      <c r="B5" s="27">
        <v>139954</v>
      </c>
      <c r="C5" s="26" t="s">
        <v>496</v>
      </c>
      <c r="D5" s="26" t="str">
        <f>B5&amp;C5</f>
        <v>139954,</v>
      </c>
      <c r="E5" s="27" t="s">
        <v>509</v>
      </c>
      <c r="F5" s="27" t="s">
        <v>510</v>
      </c>
      <c r="G5" s="27" t="s">
        <v>511</v>
      </c>
      <c r="H5" s="28">
        <v>198</v>
      </c>
      <c r="I5" s="31">
        <v>637</v>
      </c>
      <c r="J5" s="31" t="s">
        <v>512</v>
      </c>
      <c r="K5" s="31" t="s">
        <v>513</v>
      </c>
      <c r="L5" s="31"/>
      <c r="M5" s="36" t="s">
        <v>503</v>
      </c>
    </row>
    <row r="6" ht="62" customHeight="1" spans="1:13">
      <c r="A6" s="25">
        <v>4</v>
      </c>
      <c r="B6" s="29">
        <v>175235</v>
      </c>
      <c r="C6" s="26" t="s">
        <v>496</v>
      </c>
      <c r="D6" s="26" t="str">
        <f>B6&amp;C6</f>
        <v>175235,</v>
      </c>
      <c r="E6" s="27" t="s">
        <v>514</v>
      </c>
      <c r="F6" s="27" t="s">
        <v>515</v>
      </c>
      <c r="G6" s="27" t="s">
        <v>516</v>
      </c>
      <c r="H6" s="28">
        <v>128</v>
      </c>
      <c r="I6" s="31">
        <v>111</v>
      </c>
      <c r="J6" s="31"/>
      <c r="K6" s="31" t="s">
        <v>517</v>
      </c>
      <c r="L6" s="31"/>
      <c r="M6" s="36" t="s">
        <v>503</v>
      </c>
    </row>
    <row r="7" s="21" customFormat="1" ht="62" customHeight="1" spans="1:13">
      <c r="A7" s="25">
        <v>5</v>
      </c>
      <c r="B7" s="30">
        <v>178962</v>
      </c>
      <c r="C7" s="26"/>
      <c r="D7" s="26" t="str">
        <f>B7&amp;C7</f>
        <v>178962</v>
      </c>
      <c r="E7" s="31" t="s">
        <v>518</v>
      </c>
      <c r="F7" s="30" t="s">
        <v>519</v>
      </c>
      <c r="G7" s="28" t="s">
        <v>520</v>
      </c>
      <c r="H7" s="32">
        <v>398</v>
      </c>
      <c r="I7" s="31">
        <v>410</v>
      </c>
      <c r="J7" s="31"/>
      <c r="K7" s="31" t="s">
        <v>521</v>
      </c>
      <c r="L7" s="31"/>
      <c r="M7" s="36" t="s">
        <v>503</v>
      </c>
    </row>
    <row r="8" ht="32" customHeight="1" spans="1:13">
      <c r="A8" s="33" t="s">
        <v>522</v>
      </c>
      <c r="B8" s="34"/>
      <c r="C8" s="35"/>
      <c r="D8" s="35"/>
      <c r="E8" s="35"/>
      <c r="F8" s="35"/>
      <c r="G8" s="35"/>
      <c r="H8" s="35">
        <f>SUM(H5:H7)</f>
        <v>724</v>
      </c>
      <c r="I8" s="35">
        <f>SUM(I5:I7)</f>
        <v>1158</v>
      </c>
      <c r="J8" s="35"/>
      <c r="K8" s="38"/>
      <c r="L8" s="38"/>
      <c r="M8" s="36" t="s">
        <v>503</v>
      </c>
    </row>
    <row r="10" spans="1:13">
      <c r="A10" s="6" t="s">
        <v>523</v>
      </c>
      <c r="B10" s="6"/>
      <c r="I10" s="6" t="s">
        <v>524</v>
      </c>
      <c r="K10" s="39" t="s">
        <v>525</v>
      </c>
      <c r="L10" s="39"/>
      <c r="M10" s="39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9"/>
  <sheetViews>
    <sheetView workbookViewId="0">
      <selection activeCell="J1" sqref="J$1:J$1048576"/>
    </sheetView>
  </sheetViews>
  <sheetFormatPr defaultColWidth="9" defaultRowHeight="13.5"/>
  <cols>
    <col min="1" max="1" width="3.75" style="2" customWidth="1"/>
    <col min="2" max="2" width="6.75" style="2" customWidth="1"/>
    <col min="3" max="3" width="30.625" style="3" customWidth="1"/>
    <col min="4" max="4" width="11" style="3" hidden="1" customWidth="1"/>
    <col min="5" max="5" width="5.75" style="4" hidden="1" customWidth="1"/>
    <col min="6" max="6" width="7.25" style="2" hidden="1" customWidth="1"/>
    <col min="7" max="7" width="10.125" style="5" hidden="1" customWidth="1"/>
    <col min="8" max="8" width="9" style="6" hidden="1" customWidth="1"/>
    <col min="9" max="10" width="14.375" customWidth="1"/>
    <col min="11" max="14" width="12.625" customWidth="1"/>
    <col min="15" max="15" width="9" style="6"/>
  </cols>
  <sheetData>
    <row r="1" ht="37" customHeight="1" spans="1:15">
      <c r="A1" s="7" t="s">
        <v>526</v>
      </c>
      <c r="B1" s="7"/>
      <c r="C1" s="7"/>
      <c r="D1" s="8"/>
      <c r="E1" s="8"/>
      <c r="F1" s="8"/>
      <c r="G1" s="8"/>
      <c r="H1" s="9"/>
      <c r="I1" s="9"/>
      <c r="J1" s="9"/>
      <c r="K1" s="9"/>
      <c r="L1" s="14"/>
      <c r="M1" s="6"/>
      <c r="N1" s="6"/>
      <c r="O1" s="14"/>
    </row>
    <row r="2" s="1" customFormat="1" ht="27.75" spans="1:15">
      <c r="A2" s="10" t="s">
        <v>1</v>
      </c>
      <c r="B2" s="10" t="s">
        <v>527</v>
      </c>
      <c r="C2" s="10" t="s">
        <v>528</v>
      </c>
      <c r="D2" s="10" t="s">
        <v>529</v>
      </c>
      <c r="E2" s="10" t="s">
        <v>530</v>
      </c>
      <c r="F2" s="10" t="s">
        <v>531</v>
      </c>
      <c r="G2" s="10" t="s">
        <v>532</v>
      </c>
      <c r="H2" s="11" t="s">
        <v>497</v>
      </c>
      <c r="I2" s="15" t="s">
        <v>8</v>
      </c>
      <c r="J2" s="15" t="s">
        <v>9</v>
      </c>
      <c r="K2" s="15" t="s">
        <v>12</v>
      </c>
      <c r="L2" s="16" t="s">
        <v>533</v>
      </c>
      <c r="M2" s="16" t="s">
        <v>534</v>
      </c>
      <c r="N2" s="16" t="s">
        <v>535</v>
      </c>
      <c r="O2" s="17" t="s">
        <v>17</v>
      </c>
    </row>
    <row r="3" spans="1:15">
      <c r="A3" s="12">
        <v>1</v>
      </c>
      <c r="B3" s="12">
        <v>307</v>
      </c>
      <c r="C3" s="12" t="s">
        <v>325</v>
      </c>
      <c r="D3" s="12" t="s">
        <v>536</v>
      </c>
      <c r="E3" s="12">
        <v>21</v>
      </c>
      <c r="F3" s="13" t="s">
        <v>537</v>
      </c>
      <c r="G3" s="13">
        <f>VLOOKUP(B:B,[1]查询时间段分门店销售明细!$B$1:$J$65536,9,0)</f>
        <v>4</v>
      </c>
      <c r="H3" s="9">
        <v>35</v>
      </c>
      <c r="I3" s="9">
        <v>31</v>
      </c>
      <c r="J3" s="9">
        <f>VLOOKUP(B:B,[3]Sheet2!$G$1:$H$65536,2,0)</f>
        <v>29</v>
      </c>
      <c r="K3" s="9">
        <v>60</v>
      </c>
      <c r="L3" s="9">
        <f>VLOOKUP(B:B,[2]查询时间段分门店销售汇总!$B$1:$E$65536,4,0)</f>
        <v>35</v>
      </c>
      <c r="M3" s="18">
        <v>3</v>
      </c>
      <c r="N3" s="9">
        <f>VLOOKUP(B:B,[2]查询时间段分门店销售汇总!$B$1:$G$65536,6,0)</f>
        <v>25</v>
      </c>
      <c r="O3" s="9">
        <f t="shared" ref="O3:O66" si="0">L3+M3+N3</f>
        <v>63</v>
      </c>
    </row>
    <row r="4" spans="1:15">
      <c r="A4" s="12">
        <v>2</v>
      </c>
      <c r="B4" s="12">
        <v>337</v>
      </c>
      <c r="C4" s="12" t="s">
        <v>538</v>
      </c>
      <c r="D4" s="12" t="s">
        <v>222</v>
      </c>
      <c r="E4" s="12">
        <v>5</v>
      </c>
      <c r="F4" s="13" t="s">
        <v>539</v>
      </c>
      <c r="G4" s="13">
        <f>VLOOKUP(B:B,[1]查询时间段分门店销售明细!$B$1:$J$65536,9,0)</f>
        <v>2</v>
      </c>
      <c r="H4" s="9">
        <f t="shared" ref="H4:H67" si="1">E4+G4</f>
        <v>7</v>
      </c>
      <c r="I4" s="9">
        <v>10</v>
      </c>
      <c r="J4" s="9">
        <f>VLOOKUP(B:B,[3]Sheet2!$G$1:$H$65536,2,0)</f>
        <v>7</v>
      </c>
      <c r="K4" s="9">
        <v>24</v>
      </c>
      <c r="L4" s="9">
        <f>VLOOKUP(B:B,[2]查询时间段分门店销售汇总!$B$1:$E$65536,4,0)</f>
        <v>15</v>
      </c>
      <c r="M4" s="9">
        <f>VLOOKUP(B:B,[2]查询时间段分门店销售汇总!$B$1:$F$65536,5,0)</f>
        <v>2</v>
      </c>
      <c r="N4" s="9">
        <f>VLOOKUP(B:B,[2]查询时间段分门店销售汇总!$B$1:$G$65536,6,0)</f>
        <v>10</v>
      </c>
      <c r="O4" s="9">
        <f t="shared" si="0"/>
        <v>27</v>
      </c>
    </row>
    <row r="5" spans="1:15">
      <c r="A5" s="12">
        <v>3</v>
      </c>
      <c r="B5" s="12">
        <v>343</v>
      </c>
      <c r="C5" s="12" t="s">
        <v>540</v>
      </c>
      <c r="D5" s="12" t="s">
        <v>541</v>
      </c>
      <c r="E5" s="12">
        <v>5</v>
      </c>
      <c r="F5" s="13" t="s">
        <v>539</v>
      </c>
      <c r="G5" s="13">
        <f>VLOOKUP(B:B,[1]查询时间段分门店销售明细!$B$1:$J$65536,9,0)</f>
        <v>5</v>
      </c>
      <c r="H5" s="9">
        <f t="shared" si="1"/>
        <v>10</v>
      </c>
      <c r="I5" s="9">
        <v>13</v>
      </c>
      <c r="J5" s="9">
        <f>VLOOKUP(B:B,[3]Sheet2!$G$1:$H$65536,2,0)</f>
        <v>0</v>
      </c>
      <c r="K5" s="9">
        <v>26</v>
      </c>
      <c r="L5" s="9">
        <f>VLOOKUP(B:B,[2]查询时间段分门店销售汇总!$B$1:$E$65536,4,0)</f>
        <v>20</v>
      </c>
      <c r="M5" s="9">
        <f>VLOOKUP(B:B,[2]查询时间段分门店销售汇总!$B$1:$F$65536,5,0)</f>
        <v>2</v>
      </c>
      <c r="N5" s="9">
        <f>VLOOKUP(B:B,[2]查询时间段分门店销售汇总!$B$1:$G$65536,6,0)</f>
        <v>10</v>
      </c>
      <c r="O5" s="9">
        <f t="shared" si="0"/>
        <v>32</v>
      </c>
    </row>
    <row r="6" spans="1:15">
      <c r="A6" s="12">
        <v>4</v>
      </c>
      <c r="B6" s="12">
        <v>341</v>
      </c>
      <c r="C6" s="12" t="s">
        <v>542</v>
      </c>
      <c r="D6" s="12" t="s">
        <v>543</v>
      </c>
      <c r="E6" s="12">
        <v>7</v>
      </c>
      <c r="F6" s="13" t="s">
        <v>539</v>
      </c>
      <c r="G6" s="13"/>
      <c r="H6" s="9">
        <f t="shared" si="1"/>
        <v>7</v>
      </c>
      <c r="I6" s="9">
        <v>8</v>
      </c>
      <c r="J6" s="9">
        <f>VLOOKUP(B:B,[3]Sheet2!$G$1:$H$65536,2,0)</f>
        <v>9</v>
      </c>
      <c r="K6" s="9">
        <v>28</v>
      </c>
      <c r="L6" s="9">
        <f>VLOOKUP(B:B,[2]查询时间段分门店销售汇总!$B$1:$E$65536,4,0)</f>
        <v>20</v>
      </c>
      <c r="M6" s="9">
        <f>VLOOKUP(B:B,[2]查询时间段分门店销售汇总!$B$1:$F$65536,5,0)</f>
        <v>2</v>
      </c>
      <c r="N6" s="9">
        <f>VLOOKUP(B:B,[2]查询时间段分门店销售汇总!$B$1:$G$65536,6,0)</f>
        <v>10</v>
      </c>
      <c r="O6" s="9">
        <f t="shared" si="0"/>
        <v>32</v>
      </c>
    </row>
    <row r="7" spans="1:15">
      <c r="A7" s="12">
        <v>5</v>
      </c>
      <c r="B7" s="12">
        <v>712</v>
      </c>
      <c r="C7" s="12" t="s">
        <v>544</v>
      </c>
      <c r="D7" s="12" t="s">
        <v>475</v>
      </c>
      <c r="E7" s="12">
        <v>6</v>
      </c>
      <c r="F7" s="13" t="s">
        <v>539</v>
      </c>
      <c r="G7" s="13">
        <f>VLOOKUP(B:B,[1]查询时间段分门店销售明细!$B$1:$J$65536,9,0)</f>
        <v>7</v>
      </c>
      <c r="H7" s="9">
        <f t="shared" si="1"/>
        <v>13</v>
      </c>
      <c r="I7" s="9">
        <v>16</v>
      </c>
      <c r="J7" s="9">
        <f>VLOOKUP(B:B,[3]Sheet2!$G$1:$H$65536,2,0)</f>
        <v>11</v>
      </c>
      <c r="K7" s="9">
        <v>24</v>
      </c>
      <c r="L7" s="9">
        <f>VLOOKUP(B:B,[2]查询时间段分门店销售汇总!$B$1:$E$65536,4,0)</f>
        <v>15</v>
      </c>
      <c r="M7" s="9">
        <f>VLOOKUP(B:B,[2]查询时间段分门店销售汇总!$B$1:$F$65536,5,0)</f>
        <v>1</v>
      </c>
      <c r="N7" s="9">
        <f>VLOOKUP(B:B,[2]查询时间段分门店销售汇总!$B$1:$G$65536,6,0)</f>
        <v>8</v>
      </c>
      <c r="O7" s="9">
        <f t="shared" si="0"/>
        <v>24</v>
      </c>
    </row>
    <row r="8" spans="1:15">
      <c r="A8" s="12">
        <v>6</v>
      </c>
      <c r="B8" s="12">
        <v>581</v>
      </c>
      <c r="C8" s="12" t="s">
        <v>545</v>
      </c>
      <c r="D8" s="12" t="s">
        <v>541</v>
      </c>
      <c r="E8" s="12">
        <v>5</v>
      </c>
      <c r="F8" s="13" t="s">
        <v>546</v>
      </c>
      <c r="G8" s="13"/>
      <c r="H8" s="9">
        <f t="shared" si="1"/>
        <v>5</v>
      </c>
      <c r="I8" s="9">
        <v>6</v>
      </c>
      <c r="J8" s="9">
        <v>0</v>
      </c>
      <c r="K8" s="9">
        <v>20</v>
      </c>
      <c r="L8" s="9">
        <f>VLOOKUP(B:B,[2]查询时间段分门店销售汇总!$B$1:$E$65536,4,0)</f>
        <v>10</v>
      </c>
      <c r="M8" s="9">
        <f>VLOOKUP(B:B,[2]查询时间段分门店销售汇总!$B$1:$F$65536,5,0)</f>
        <v>2</v>
      </c>
      <c r="N8" s="9">
        <f>VLOOKUP(B:B,[2]查询时间段分门店销售汇总!$B$1:$G$65536,6,0)</f>
        <v>6</v>
      </c>
      <c r="O8" s="9">
        <f t="shared" si="0"/>
        <v>18</v>
      </c>
    </row>
    <row r="9" spans="1:15">
      <c r="A9" s="12">
        <v>7</v>
      </c>
      <c r="B9" s="12">
        <v>571</v>
      </c>
      <c r="C9" s="12" t="s">
        <v>547</v>
      </c>
      <c r="D9" s="12" t="s">
        <v>475</v>
      </c>
      <c r="E9" s="12">
        <v>3</v>
      </c>
      <c r="F9" s="13" t="s">
        <v>539</v>
      </c>
      <c r="G9" s="13">
        <f>VLOOKUP(B:B,[1]查询时间段分门店销售明细!$B$1:$J$65536,9,0)</f>
        <v>12</v>
      </c>
      <c r="H9" s="9">
        <f t="shared" si="1"/>
        <v>15</v>
      </c>
      <c r="I9" s="9">
        <v>25</v>
      </c>
      <c r="J9" s="9">
        <f>VLOOKUP(B:B,[3]Sheet2!$G$1:$H$65536,2,0)</f>
        <v>34</v>
      </c>
      <c r="K9" s="9">
        <v>20</v>
      </c>
      <c r="L9" s="9">
        <f>VLOOKUP(B:B,[2]查询时间段分门店销售汇总!$B$1:$E$65536,4,0)</f>
        <v>10</v>
      </c>
      <c r="M9" s="9">
        <f>VLOOKUP(B:B,[2]查询时间段分门店销售汇总!$B$1:$F$65536,5,0)</f>
        <v>2</v>
      </c>
      <c r="N9" s="9">
        <f>VLOOKUP(B:B,[2]查询时间段分门店销售汇总!$B$1:$G$65536,6,0)</f>
        <v>6</v>
      </c>
      <c r="O9" s="9">
        <f t="shared" si="0"/>
        <v>18</v>
      </c>
    </row>
    <row r="10" spans="1:15">
      <c r="A10" s="12">
        <v>8</v>
      </c>
      <c r="B10" s="12">
        <v>750</v>
      </c>
      <c r="C10" s="12" t="s">
        <v>421</v>
      </c>
      <c r="D10" s="12" t="s">
        <v>475</v>
      </c>
      <c r="E10" s="12">
        <v>4</v>
      </c>
      <c r="F10" s="13" t="s">
        <v>539</v>
      </c>
      <c r="G10" s="13">
        <f>VLOOKUP(B:B,[1]查询时间段分门店销售明细!$B$1:$J$65536,9,0)</f>
        <v>8</v>
      </c>
      <c r="H10" s="9">
        <f t="shared" si="1"/>
        <v>12</v>
      </c>
      <c r="I10" s="9">
        <v>17</v>
      </c>
      <c r="J10" s="9">
        <f>VLOOKUP(B:B,[3]Sheet2!$G$1:$H$65536,2,0)</f>
        <v>29</v>
      </c>
      <c r="K10" s="9">
        <v>16</v>
      </c>
      <c r="L10" s="9">
        <f>VLOOKUP(B:B,[2]查询时间段分门店销售汇总!$B$1:$E$65536,4,0)</f>
        <v>10</v>
      </c>
      <c r="M10" s="9">
        <f>VLOOKUP(B:B,[2]查询时间段分门店销售汇总!$B$1:$F$65536,5,0)</f>
        <v>2</v>
      </c>
      <c r="N10" s="9">
        <f>VLOOKUP(B:B,[2]查询时间段分门店销售汇总!$B$1:$G$65536,6,0)</f>
        <v>6</v>
      </c>
      <c r="O10" s="9">
        <f t="shared" si="0"/>
        <v>18</v>
      </c>
    </row>
    <row r="11" spans="1:15">
      <c r="A11" s="12">
        <v>9</v>
      </c>
      <c r="B11" s="12">
        <v>707</v>
      </c>
      <c r="C11" s="12" t="s">
        <v>548</v>
      </c>
      <c r="D11" s="12" t="s">
        <v>475</v>
      </c>
      <c r="E11" s="12">
        <v>4</v>
      </c>
      <c r="F11" s="13" t="s">
        <v>546</v>
      </c>
      <c r="G11" s="13">
        <f>VLOOKUP(B:B,[1]查询时间段分门店销售明细!$B$1:$J$65536,9,0)</f>
        <v>1</v>
      </c>
      <c r="H11" s="9">
        <f t="shared" si="1"/>
        <v>5</v>
      </c>
      <c r="I11" s="9">
        <v>8</v>
      </c>
      <c r="J11" s="9">
        <f>VLOOKUP(B:B,[3]Sheet2!$G$1:$H$65536,2,0)</f>
        <v>3</v>
      </c>
      <c r="K11" s="9">
        <v>16</v>
      </c>
      <c r="L11" s="9">
        <f>VLOOKUP(B:B,[2]查询时间段分门店销售汇总!$B$1:$E$65536,4,0)</f>
        <v>8</v>
      </c>
      <c r="M11" s="9">
        <f>VLOOKUP(B:B,[2]查询时间段分门店销售汇总!$B$1:$F$65536,5,0)</f>
        <v>1</v>
      </c>
      <c r="N11" s="9">
        <f>VLOOKUP(B:B,[2]查询时间段分门店销售汇总!$B$1:$G$65536,6,0)</f>
        <v>6</v>
      </c>
      <c r="O11" s="9">
        <f t="shared" si="0"/>
        <v>15</v>
      </c>
    </row>
    <row r="12" spans="1:15">
      <c r="A12" s="12">
        <v>10</v>
      </c>
      <c r="B12" s="12">
        <v>387</v>
      </c>
      <c r="C12" s="12" t="s">
        <v>549</v>
      </c>
      <c r="D12" s="12" t="s">
        <v>475</v>
      </c>
      <c r="E12" s="12">
        <v>3</v>
      </c>
      <c r="F12" s="13" t="s">
        <v>539</v>
      </c>
      <c r="G12" s="13">
        <f>VLOOKUP(B:B,[1]查询时间段分门店销售明细!$B$1:$J$65536,9,0)</f>
        <v>11</v>
      </c>
      <c r="H12" s="9">
        <f t="shared" si="1"/>
        <v>14</v>
      </c>
      <c r="I12" s="9">
        <v>23</v>
      </c>
      <c r="J12" s="9">
        <f>VLOOKUP(B:B,[3]Sheet2!$G$1:$H$65536,2,0)</f>
        <v>15</v>
      </c>
      <c r="K12" s="9">
        <v>12</v>
      </c>
      <c r="L12" s="9">
        <f>VLOOKUP(B:B,[2]查询时间段分门店销售汇总!$B$1:$E$65536,4,0)</f>
        <v>15</v>
      </c>
      <c r="M12" s="9">
        <f>VLOOKUP(B:B,[2]查询时间段分门店销售汇总!$B$1:$F$65536,5,0)</f>
        <v>2</v>
      </c>
      <c r="N12" s="9">
        <f>VLOOKUP(B:B,[2]查询时间段分门店销售汇总!$B$1:$G$65536,6,0)</f>
        <v>8</v>
      </c>
      <c r="O12" s="9">
        <f t="shared" si="0"/>
        <v>25</v>
      </c>
    </row>
    <row r="13" spans="1:15">
      <c r="A13" s="12">
        <v>11</v>
      </c>
      <c r="B13" s="12">
        <v>582</v>
      </c>
      <c r="C13" s="12" t="s">
        <v>550</v>
      </c>
      <c r="D13" s="12" t="s">
        <v>541</v>
      </c>
      <c r="E13" s="12">
        <v>5</v>
      </c>
      <c r="F13" s="13" t="s">
        <v>539</v>
      </c>
      <c r="G13" s="13">
        <f>VLOOKUP(B:B,[1]查询时间段分门店销售明细!$B$1:$J$65536,9,0)</f>
        <v>5</v>
      </c>
      <c r="H13" s="9">
        <f t="shared" si="1"/>
        <v>10</v>
      </c>
      <c r="I13" s="9">
        <v>13</v>
      </c>
      <c r="J13" s="9">
        <f>VLOOKUP(B:B,[3]Sheet2!$G$1:$H$65536,2,0)</f>
        <v>12</v>
      </c>
      <c r="K13" s="9">
        <v>20</v>
      </c>
      <c r="L13" s="9">
        <f>VLOOKUP(B:B,[2]查询时间段分门店销售汇总!$B$1:$E$65536,4,0)</f>
        <v>20</v>
      </c>
      <c r="M13" s="9">
        <f>VLOOKUP(B:B,[2]查询时间段分门店销售汇总!$B$1:$F$65536,5,0)</f>
        <v>2</v>
      </c>
      <c r="N13" s="9">
        <f>VLOOKUP(B:B,[2]查询时间段分门店销售汇总!$B$1:$G$65536,6,0)</f>
        <v>10</v>
      </c>
      <c r="O13" s="9">
        <f t="shared" si="0"/>
        <v>32</v>
      </c>
    </row>
    <row r="14" spans="1:15">
      <c r="A14" s="12">
        <v>12</v>
      </c>
      <c r="B14" s="12">
        <v>514</v>
      </c>
      <c r="C14" s="12" t="s">
        <v>551</v>
      </c>
      <c r="D14" s="12" t="s">
        <v>543</v>
      </c>
      <c r="E14" s="12">
        <v>4</v>
      </c>
      <c r="F14" s="13" t="s">
        <v>546</v>
      </c>
      <c r="G14" s="13"/>
      <c r="H14" s="9">
        <f t="shared" si="1"/>
        <v>4</v>
      </c>
      <c r="I14" s="9">
        <v>5</v>
      </c>
      <c r="J14" s="9">
        <v>0</v>
      </c>
      <c r="K14" s="9">
        <v>16</v>
      </c>
      <c r="L14" s="9">
        <f>VLOOKUP(B:B,[2]查询时间段分门店销售汇总!$B$1:$E$65536,4,0)</f>
        <v>5</v>
      </c>
      <c r="M14" s="9">
        <f>VLOOKUP(B:B,[2]查询时间段分门店销售汇总!$B$1:$F$65536,5,0)</f>
        <v>1</v>
      </c>
      <c r="N14" s="9">
        <f>VLOOKUP(B:B,[2]查询时间段分门店销售汇总!$B$1:$G$65536,6,0)</f>
        <v>4</v>
      </c>
      <c r="O14" s="9">
        <f t="shared" si="0"/>
        <v>10</v>
      </c>
    </row>
    <row r="15" spans="1:15">
      <c r="A15" s="12">
        <v>13</v>
      </c>
      <c r="B15" s="12">
        <v>359</v>
      </c>
      <c r="C15" s="12" t="s">
        <v>552</v>
      </c>
      <c r="D15" s="12" t="s">
        <v>541</v>
      </c>
      <c r="E15" s="12">
        <v>4</v>
      </c>
      <c r="F15" s="13" t="s">
        <v>546</v>
      </c>
      <c r="G15" s="13"/>
      <c r="H15" s="9">
        <f t="shared" si="1"/>
        <v>4</v>
      </c>
      <c r="I15" s="9">
        <v>5</v>
      </c>
      <c r="J15" s="9">
        <f>VLOOKUP(B:B,[3]Sheet2!$G$1:$H$65536,2,0)</f>
        <v>5</v>
      </c>
      <c r="K15" s="9">
        <v>16</v>
      </c>
      <c r="L15" s="9">
        <f>VLOOKUP(B:B,[2]查询时间段分门店销售汇总!$B$1:$E$65536,4,0)</f>
        <v>10</v>
      </c>
      <c r="M15" s="9">
        <f>VLOOKUP(B:B,[2]查询时间段分门店销售汇总!$B$1:$F$65536,5,0)</f>
        <v>1</v>
      </c>
      <c r="N15" s="9">
        <f>VLOOKUP(B:B,[2]查询时间段分门店销售汇总!$B$1:$G$65536,6,0)</f>
        <v>6</v>
      </c>
      <c r="O15" s="9">
        <f t="shared" si="0"/>
        <v>17</v>
      </c>
    </row>
    <row r="16" spans="1:15">
      <c r="A16" s="12">
        <v>14</v>
      </c>
      <c r="B16" s="12">
        <v>726</v>
      </c>
      <c r="C16" s="12" t="s">
        <v>553</v>
      </c>
      <c r="D16" s="12" t="s">
        <v>541</v>
      </c>
      <c r="E16" s="12">
        <v>4</v>
      </c>
      <c r="F16" s="13" t="s">
        <v>546</v>
      </c>
      <c r="G16" s="13">
        <f>VLOOKUP(B:B,[1]查询时间段分门店销售明细!$B$1:$J$65536,9,0)</f>
        <v>14</v>
      </c>
      <c r="H16" s="9">
        <f t="shared" si="1"/>
        <v>18</v>
      </c>
      <c r="I16" s="9">
        <v>29</v>
      </c>
      <c r="J16" s="9">
        <f>VLOOKUP(B:B,[3]Sheet2!$G$1:$H$65536,2,0)</f>
        <v>5</v>
      </c>
      <c r="K16" s="9">
        <v>16</v>
      </c>
      <c r="L16" s="9">
        <f>VLOOKUP(B:B,[2]查询时间段分门店销售汇总!$B$1:$E$65536,4,0)</f>
        <v>8</v>
      </c>
      <c r="M16" s="9">
        <f>VLOOKUP(B:B,[2]查询时间段分门店销售汇总!$B$1:$F$65536,5,0)</f>
        <v>1</v>
      </c>
      <c r="N16" s="9">
        <f>VLOOKUP(B:B,[2]查询时间段分门店销售汇总!$B$1:$G$65536,6,0)</f>
        <v>6</v>
      </c>
      <c r="O16" s="9">
        <f t="shared" si="0"/>
        <v>15</v>
      </c>
    </row>
    <row r="17" spans="1:15">
      <c r="A17" s="12">
        <v>15</v>
      </c>
      <c r="B17" s="12">
        <v>578</v>
      </c>
      <c r="C17" s="12" t="s">
        <v>554</v>
      </c>
      <c r="D17" s="12" t="s">
        <v>222</v>
      </c>
      <c r="E17" s="12">
        <v>3</v>
      </c>
      <c r="F17" s="13" t="s">
        <v>546</v>
      </c>
      <c r="G17" s="13">
        <f>VLOOKUP(B:B,[1]查询时间段分门店销售明细!$B$1:$J$65536,9,0)</f>
        <v>1</v>
      </c>
      <c r="H17" s="9">
        <f t="shared" si="1"/>
        <v>4</v>
      </c>
      <c r="I17" s="9">
        <v>7</v>
      </c>
      <c r="J17" s="9">
        <f>VLOOKUP(B:B,[3]Sheet2!$G$1:$H$65536,2,0)</f>
        <v>8</v>
      </c>
      <c r="K17" s="9">
        <v>12</v>
      </c>
      <c r="L17" s="9">
        <f>VLOOKUP(B:B,[2]查询时间段分门店销售汇总!$B$1:$E$65536,4,0)</f>
        <v>8</v>
      </c>
      <c r="M17" s="9">
        <f>VLOOKUP(B:B,[2]查询时间段分门店销售汇总!$B$1:$F$65536,5,0)</f>
        <v>2</v>
      </c>
      <c r="N17" s="9">
        <f>VLOOKUP(B:B,[2]查询时间段分门店销售汇总!$B$1:$G$65536,6,0)</f>
        <v>6</v>
      </c>
      <c r="O17" s="9">
        <f t="shared" si="0"/>
        <v>16</v>
      </c>
    </row>
    <row r="18" spans="1:15">
      <c r="A18" s="12">
        <v>16</v>
      </c>
      <c r="B18" s="12">
        <v>365</v>
      </c>
      <c r="C18" s="12" t="s">
        <v>555</v>
      </c>
      <c r="D18" s="12" t="s">
        <v>541</v>
      </c>
      <c r="E18" s="12">
        <v>3</v>
      </c>
      <c r="F18" s="13" t="s">
        <v>546</v>
      </c>
      <c r="G18" s="13">
        <f>VLOOKUP(B:B,[1]查询时间段分门店销售明细!$B$1:$J$65536,9,0)</f>
        <v>4</v>
      </c>
      <c r="H18" s="9">
        <f t="shared" si="1"/>
        <v>7</v>
      </c>
      <c r="I18" s="9">
        <v>10</v>
      </c>
      <c r="J18" s="9">
        <f>VLOOKUP(B:B,[3]Sheet2!$G$1:$H$65536,2,0)</f>
        <v>-3</v>
      </c>
      <c r="K18" s="9">
        <v>12</v>
      </c>
      <c r="L18" s="9">
        <f>VLOOKUP(B:B,[2]查询时间段分门店销售汇总!$B$1:$E$65536,4,0)</f>
        <v>8</v>
      </c>
      <c r="M18" s="9">
        <f>VLOOKUP(B:B,[2]查询时间段分门店销售汇总!$B$1:$F$65536,5,0)</f>
        <v>1</v>
      </c>
      <c r="N18" s="9">
        <f>VLOOKUP(B:B,[2]查询时间段分门店销售汇总!$B$1:$G$65536,6,0)</f>
        <v>4</v>
      </c>
      <c r="O18" s="9">
        <f t="shared" si="0"/>
        <v>13</v>
      </c>
    </row>
    <row r="19" spans="1:15">
      <c r="A19" s="12">
        <v>17</v>
      </c>
      <c r="B19" s="12">
        <v>373</v>
      </c>
      <c r="C19" s="12" t="s">
        <v>556</v>
      </c>
      <c r="D19" s="12" t="s">
        <v>222</v>
      </c>
      <c r="E19" s="12">
        <v>4</v>
      </c>
      <c r="F19" s="13" t="s">
        <v>557</v>
      </c>
      <c r="G19" s="13"/>
      <c r="H19" s="9">
        <f t="shared" si="1"/>
        <v>4</v>
      </c>
      <c r="I19" s="9">
        <v>5</v>
      </c>
      <c r="J19" s="9">
        <v>0</v>
      </c>
      <c r="K19" s="9">
        <v>9</v>
      </c>
      <c r="L19" s="9">
        <f>VLOOKUP(B:B,[2]查询时间段分门店销售汇总!$B$1:$E$65536,4,0)</f>
        <v>6</v>
      </c>
      <c r="M19" s="9">
        <f>VLOOKUP(B:B,[2]查询时间段分门店销售汇总!$B$1:$F$65536,5,0)</f>
        <v>1</v>
      </c>
      <c r="N19" s="9">
        <f>VLOOKUP(B:B,[2]查询时间段分门店销售汇总!$B$1:$G$65536,6,0)</f>
        <v>3</v>
      </c>
      <c r="O19" s="9">
        <f t="shared" si="0"/>
        <v>10</v>
      </c>
    </row>
    <row r="20" spans="1:15">
      <c r="A20" s="12">
        <v>18</v>
      </c>
      <c r="B20" s="12">
        <v>513</v>
      </c>
      <c r="C20" s="12" t="s">
        <v>558</v>
      </c>
      <c r="D20" s="12" t="s">
        <v>541</v>
      </c>
      <c r="E20" s="12">
        <v>3</v>
      </c>
      <c r="F20" s="13" t="s">
        <v>546</v>
      </c>
      <c r="G20" s="13">
        <f>VLOOKUP(B:B,[1]查询时间段分门店销售明细!$B$1:$J$65536,9,0)</f>
        <v>13</v>
      </c>
      <c r="H20" s="9">
        <f t="shared" si="1"/>
        <v>16</v>
      </c>
      <c r="I20" s="9">
        <v>27</v>
      </c>
      <c r="J20" s="9">
        <f>VLOOKUP(B:B,[3]Sheet2!$G$1:$H$65536,2,0)</f>
        <v>14</v>
      </c>
      <c r="K20" s="9">
        <v>12</v>
      </c>
      <c r="L20" s="9">
        <f>VLOOKUP(B:B,[2]查询时间段分门店销售汇总!$B$1:$E$65536,4,0)</f>
        <v>8</v>
      </c>
      <c r="M20" s="9">
        <f>VLOOKUP(B:B,[2]查询时间段分门店销售汇总!$B$1:$F$65536,5,0)</f>
        <v>1</v>
      </c>
      <c r="N20" s="9">
        <f>VLOOKUP(B:B,[2]查询时间段分门店销售汇总!$B$1:$G$65536,6,0)</f>
        <v>6</v>
      </c>
      <c r="O20" s="9">
        <f t="shared" si="0"/>
        <v>15</v>
      </c>
    </row>
    <row r="21" spans="1:15">
      <c r="A21" s="12">
        <v>19</v>
      </c>
      <c r="B21" s="12">
        <v>546</v>
      </c>
      <c r="C21" s="12" t="s">
        <v>559</v>
      </c>
      <c r="D21" s="12" t="s">
        <v>475</v>
      </c>
      <c r="E21" s="12">
        <v>4</v>
      </c>
      <c r="F21" s="13" t="s">
        <v>546</v>
      </c>
      <c r="G21" s="13">
        <f>VLOOKUP(B:B,[1]查询时间段分门店销售明细!$B$1:$J$65536,9,0)</f>
        <v>3</v>
      </c>
      <c r="H21" s="9">
        <f t="shared" si="1"/>
        <v>7</v>
      </c>
      <c r="I21" s="9">
        <v>10</v>
      </c>
      <c r="J21" s="9">
        <f>VLOOKUP(B:B,[3]Sheet2!$G$1:$H$65536,2,0)</f>
        <v>6</v>
      </c>
      <c r="K21" s="9">
        <v>16</v>
      </c>
      <c r="L21" s="9">
        <f>VLOOKUP(B:B,[2]查询时间段分门店销售汇总!$B$1:$E$65536,4,0)</f>
        <v>8</v>
      </c>
      <c r="M21" s="9">
        <f>VLOOKUP(B:B,[2]查询时间段分门店销售汇总!$B$1:$F$65536,5,0)</f>
        <v>1</v>
      </c>
      <c r="N21" s="9">
        <f>VLOOKUP(B:B,[2]查询时间段分门店销售汇总!$B$1:$G$65536,6,0)</f>
        <v>4</v>
      </c>
      <c r="O21" s="9">
        <f t="shared" si="0"/>
        <v>13</v>
      </c>
    </row>
    <row r="22" spans="1:15">
      <c r="A22" s="12">
        <v>20</v>
      </c>
      <c r="B22" s="12">
        <v>746</v>
      </c>
      <c r="C22" s="12" t="s">
        <v>560</v>
      </c>
      <c r="D22" s="12" t="s">
        <v>543</v>
      </c>
      <c r="E22" s="12">
        <v>4</v>
      </c>
      <c r="F22" s="13" t="s">
        <v>561</v>
      </c>
      <c r="G22" s="13"/>
      <c r="H22" s="9">
        <f t="shared" si="1"/>
        <v>4</v>
      </c>
      <c r="I22" s="9">
        <v>5</v>
      </c>
      <c r="J22" s="9">
        <v>0</v>
      </c>
      <c r="K22" s="9">
        <v>8</v>
      </c>
      <c r="L22" s="9">
        <f>VLOOKUP(B:B,[2]查询时间段分门店销售汇总!$B$1:$E$65536,4,0)</f>
        <v>6</v>
      </c>
      <c r="M22" s="9">
        <f>VLOOKUP(B:B,[2]查询时间段分门店销售汇总!$B$1:$F$65536,5,0)</f>
        <v>1</v>
      </c>
      <c r="N22" s="9">
        <f>VLOOKUP(B:B,[2]查询时间段分门店销售汇总!$B$1:$G$65536,6,0)</f>
        <v>3</v>
      </c>
      <c r="O22" s="9">
        <f t="shared" si="0"/>
        <v>10</v>
      </c>
    </row>
    <row r="23" spans="1:15">
      <c r="A23" s="12">
        <v>21</v>
      </c>
      <c r="B23" s="12">
        <v>515</v>
      </c>
      <c r="C23" s="12" t="s">
        <v>562</v>
      </c>
      <c r="D23" s="12" t="s">
        <v>222</v>
      </c>
      <c r="E23" s="12">
        <v>4</v>
      </c>
      <c r="F23" s="13" t="s">
        <v>557</v>
      </c>
      <c r="G23" s="13">
        <f>VLOOKUP(B:B,[1]查询时间段分门店销售明细!$B$1:$J$65536,9,0)</f>
        <v>2</v>
      </c>
      <c r="H23" s="9">
        <f t="shared" si="1"/>
        <v>6</v>
      </c>
      <c r="I23" s="9">
        <v>9</v>
      </c>
      <c r="J23" s="9">
        <f>VLOOKUP(B:B,[3]Sheet2!$G$1:$H$65536,2,0)</f>
        <v>9</v>
      </c>
      <c r="K23" s="9">
        <v>8</v>
      </c>
      <c r="L23" s="9">
        <f>VLOOKUP(B:B,[2]查询时间段分门店销售汇总!$B$1:$E$65536,4,0)</f>
        <v>6</v>
      </c>
      <c r="M23" s="9">
        <f>VLOOKUP(B:B,[2]查询时间段分门店销售汇总!$B$1:$F$65536,5,0)</f>
        <v>1</v>
      </c>
      <c r="N23" s="9">
        <f>VLOOKUP(B:B,[2]查询时间段分门店销售汇总!$B$1:$G$65536,6,0)</f>
        <v>3</v>
      </c>
      <c r="O23" s="9">
        <f t="shared" si="0"/>
        <v>10</v>
      </c>
    </row>
    <row r="24" spans="1:15">
      <c r="A24" s="12">
        <v>22</v>
      </c>
      <c r="B24" s="12">
        <v>730</v>
      </c>
      <c r="C24" s="12" t="s">
        <v>563</v>
      </c>
      <c r="D24" s="12" t="s">
        <v>541</v>
      </c>
      <c r="E24" s="12">
        <v>4</v>
      </c>
      <c r="F24" s="13" t="s">
        <v>546</v>
      </c>
      <c r="G24" s="13"/>
      <c r="H24" s="9">
        <f t="shared" si="1"/>
        <v>4</v>
      </c>
      <c r="I24" s="9">
        <v>5</v>
      </c>
      <c r="J24" s="9">
        <f>VLOOKUP(B:B,[3]Sheet2!$G$1:$H$65536,2,0)</f>
        <v>4</v>
      </c>
      <c r="K24" s="9">
        <v>16</v>
      </c>
      <c r="L24" s="9">
        <f>VLOOKUP(B:B,[2]查询时间段分门店销售汇总!$B$1:$E$65536,4,0)</f>
        <v>8</v>
      </c>
      <c r="M24" s="9">
        <f>VLOOKUP(B:B,[2]查询时间段分门店销售汇总!$B$1:$F$65536,5,0)</f>
        <v>1</v>
      </c>
      <c r="N24" s="9">
        <f>VLOOKUP(B:B,[2]查询时间段分门店销售汇总!$B$1:$G$65536,6,0)</f>
        <v>6</v>
      </c>
      <c r="O24" s="9">
        <f t="shared" si="0"/>
        <v>15</v>
      </c>
    </row>
    <row r="25" spans="1:15">
      <c r="A25" s="12">
        <v>23</v>
      </c>
      <c r="B25" s="12">
        <v>308</v>
      </c>
      <c r="C25" s="12" t="s">
        <v>318</v>
      </c>
      <c r="D25" s="12" t="s">
        <v>222</v>
      </c>
      <c r="E25" s="12">
        <v>5</v>
      </c>
      <c r="F25" s="13" t="s">
        <v>546</v>
      </c>
      <c r="G25" s="13">
        <f>VLOOKUP(B:B,[1]查询时间段分门店销售明细!$B$1:$J$65536,9,0)</f>
        <v>10</v>
      </c>
      <c r="H25" s="9">
        <f t="shared" si="1"/>
        <v>15</v>
      </c>
      <c r="I25" s="9">
        <v>21</v>
      </c>
      <c r="J25" s="9">
        <f>VLOOKUP(B:B,[3]Sheet2!$G$1:$H$65536,2,0)</f>
        <v>8</v>
      </c>
      <c r="K25" s="9">
        <v>20</v>
      </c>
      <c r="L25" s="9">
        <f>VLOOKUP(B:B,[2]查询时间段分门店销售汇总!$B$1:$E$65536,4,0)</f>
        <v>10</v>
      </c>
      <c r="M25" s="9">
        <f>VLOOKUP(B:B,[2]查询时间段分门店销售汇总!$B$1:$F$65536,5,0)</f>
        <v>2</v>
      </c>
      <c r="N25" s="9">
        <f>VLOOKUP(B:B,[2]查询时间段分门店销售汇总!$B$1:$G$65536,6,0)</f>
        <v>6</v>
      </c>
      <c r="O25" s="9">
        <f t="shared" si="0"/>
        <v>18</v>
      </c>
    </row>
    <row r="26" spans="1:15">
      <c r="A26" s="12">
        <v>24</v>
      </c>
      <c r="B26" s="12">
        <v>517</v>
      </c>
      <c r="C26" s="12" t="s">
        <v>564</v>
      </c>
      <c r="D26" s="12" t="s">
        <v>222</v>
      </c>
      <c r="E26" s="12">
        <v>4</v>
      </c>
      <c r="F26" s="13" t="s">
        <v>539</v>
      </c>
      <c r="G26" s="13">
        <f>VLOOKUP(B:B,[1]查询时间段分门店销售明细!$B$1:$J$65536,9,0)</f>
        <v>9</v>
      </c>
      <c r="H26" s="9">
        <f t="shared" si="1"/>
        <v>13</v>
      </c>
      <c r="I26" s="9">
        <v>19</v>
      </c>
      <c r="J26" s="9">
        <f>VLOOKUP(B:B,[3]Sheet2!$G$1:$H$65536,2,0)</f>
        <v>11</v>
      </c>
      <c r="K26" s="9">
        <v>20</v>
      </c>
      <c r="L26" s="9">
        <f>VLOOKUP(B:B,[2]查询时间段分门店销售汇总!$B$1:$E$65536,4,0)</f>
        <v>10</v>
      </c>
      <c r="M26" s="9">
        <f>VLOOKUP(B:B,[2]查询时间段分门店销售汇总!$B$1:$F$65536,5,0)</f>
        <v>2</v>
      </c>
      <c r="N26" s="9">
        <f>VLOOKUP(B:B,[2]查询时间段分门店销售汇总!$B$1:$G$65536,6,0)</f>
        <v>8</v>
      </c>
      <c r="O26" s="9">
        <f t="shared" si="0"/>
        <v>20</v>
      </c>
    </row>
    <row r="27" spans="1:15">
      <c r="A27" s="12">
        <v>25</v>
      </c>
      <c r="B27" s="12">
        <v>585</v>
      </c>
      <c r="C27" s="12" t="s">
        <v>565</v>
      </c>
      <c r="D27" s="12" t="s">
        <v>541</v>
      </c>
      <c r="E27" s="12">
        <v>4</v>
      </c>
      <c r="F27" s="13" t="s">
        <v>546</v>
      </c>
      <c r="G27" s="13">
        <f>VLOOKUP(B:B,[1]查询时间段分门店销售明细!$B$1:$J$65536,9,0)</f>
        <v>6</v>
      </c>
      <c r="H27" s="9">
        <f t="shared" si="1"/>
        <v>10</v>
      </c>
      <c r="I27" s="9">
        <v>13</v>
      </c>
      <c r="J27" s="9">
        <f>VLOOKUP(B:B,[3]Sheet2!$G$1:$H$65536,2,0)</f>
        <v>18</v>
      </c>
      <c r="K27" s="9">
        <v>16</v>
      </c>
      <c r="L27" s="9">
        <f>VLOOKUP(B:B,[2]查询时间段分门店销售汇总!$B$1:$E$65536,4,0)</f>
        <v>8</v>
      </c>
      <c r="M27" s="9">
        <f>VLOOKUP(B:B,[2]查询时间段分门店销售汇总!$B$1:$F$65536,5,0)</f>
        <v>1</v>
      </c>
      <c r="N27" s="9">
        <f>VLOOKUP(B:B,[2]查询时间段分门店销售汇总!$B$1:$G$65536,6,0)</f>
        <v>4</v>
      </c>
      <c r="O27" s="9">
        <f t="shared" si="0"/>
        <v>13</v>
      </c>
    </row>
    <row r="28" spans="1:15">
      <c r="A28" s="12">
        <v>26</v>
      </c>
      <c r="B28" s="12">
        <v>385</v>
      </c>
      <c r="C28" s="12" t="s">
        <v>566</v>
      </c>
      <c r="D28" s="12" t="s">
        <v>543</v>
      </c>
      <c r="E28" s="12">
        <v>4</v>
      </c>
      <c r="F28" s="13" t="s">
        <v>539</v>
      </c>
      <c r="G28" s="13">
        <f>VLOOKUP(B:B,[1]查询时间段分门店销售明细!$B$1:$J$65536,9,0)</f>
        <v>1</v>
      </c>
      <c r="H28" s="9">
        <f t="shared" si="1"/>
        <v>5</v>
      </c>
      <c r="I28" s="9">
        <v>6</v>
      </c>
      <c r="J28" s="9">
        <f>VLOOKUP(B:B,[3]Sheet2!$G$1:$H$65536,2,0)</f>
        <v>1</v>
      </c>
      <c r="K28" s="9">
        <v>20</v>
      </c>
      <c r="L28" s="9">
        <f>VLOOKUP(B:B,[2]查询时间段分门店销售汇总!$B$1:$E$65536,4,0)</f>
        <v>8</v>
      </c>
      <c r="M28" s="9">
        <f>VLOOKUP(B:B,[2]查询时间段分门店销售汇总!$B$1:$F$65536,5,0)</f>
        <v>1</v>
      </c>
      <c r="N28" s="9">
        <f>VLOOKUP(B:B,[2]查询时间段分门店销售汇总!$B$1:$G$65536,6,0)</f>
        <v>4</v>
      </c>
      <c r="O28" s="9">
        <f t="shared" si="0"/>
        <v>13</v>
      </c>
    </row>
    <row r="29" spans="1:15">
      <c r="A29" s="12">
        <v>27</v>
      </c>
      <c r="B29" s="12">
        <v>744</v>
      </c>
      <c r="C29" s="12" t="s">
        <v>567</v>
      </c>
      <c r="D29" s="12" t="s">
        <v>222</v>
      </c>
      <c r="E29" s="12">
        <v>4</v>
      </c>
      <c r="F29" s="13" t="s">
        <v>546</v>
      </c>
      <c r="G29" s="13"/>
      <c r="H29" s="9">
        <f t="shared" si="1"/>
        <v>4</v>
      </c>
      <c r="I29" s="9">
        <v>5</v>
      </c>
      <c r="J29" s="9">
        <f>VLOOKUP(B:B,[3]Sheet2!$G$1:$H$65536,2,0)</f>
        <v>5</v>
      </c>
      <c r="K29" s="9">
        <v>16</v>
      </c>
      <c r="L29" s="9">
        <f>VLOOKUP(B:B,[2]查询时间段分门店销售汇总!$B$1:$E$65536,4,0)</f>
        <v>8</v>
      </c>
      <c r="M29" s="9">
        <f>VLOOKUP(B:B,[2]查询时间段分门店销售汇总!$B$1:$F$65536,5,0)</f>
        <v>1</v>
      </c>
      <c r="N29" s="9">
        <f>VLOOKUP(B:B,[2]查询时间段分门店销售汇总!$B$1:$G$65536,6,0)</f>
        <v>6</v>
      </c>
      <c r="O29" s="9">
        <f t="shared" si="0"/>
        <v>15</v>
      </c>
    </row>
    <row r="30" spans="1:15">
      <c r="A30" s="12">
        <v>28</v>
      </c>
      <c r="B30" s="12">
        <v>724</v>
      </c>
      <c r="C30" s="12" t="s">
        <v>568</v>
      </c>
      <c r="D30" s="12" t="s">
        <v>475</v>
      </c>
      <c r="E30" s="12">
        <v>4</v>
      </c>
      <c r="F30" s="13" t="s">
        <v>546</v>
      </c>
      <c r="G30" s="13"/>
      <c r="H30" s="9">
        <f t="shared" si="1"/>
        <v>4</v>
      </c>
      <c r="I30" s="9">
        <v>5</v>
      </c>
      <c r="J30" s="9">
        <f>VLOOKUP(B:B,[3]Sheet2!$G$1:$H$65536,2,0)</f>
        <v>4</v>
      </c>
      <c r="K30" s="9">
        <v>16</v>
      </c>
      <c r="L30" s="9">
        <f>VLOOKUP(B:B,[2]查询时间段分门店销售汇总!$B$1:$E$65536,4,0)</f>
        <v>8</v>
      </c>
      <c r="M30" s="9">
        <f>VLOOKUP(B:B,[2]查询时间段分门店销售汇总!$B$1:$F$65536,5,0)</f>
        <v>1</v>
      </c>
      <c r="N30" s="9">
        <f>VLOOKUP(B:B,[2]查询时间段分门店销售汇总!$B$1:$G$65536,6,0)</f>
        <v>6</v>
      </c>
      <c r="O30" s="9">
        <f t="shared" si="0"/>
        <v>15</v>
      </c>
    </row>
    <row r="31" spans="1:15">
      <c r="A31" s="12">
        <v>29</v>
      </c>
      <c r="B31" s="12">
        <v>391</v>
      </c>
      <c r="C31" s="12" t="s">
        <v>569</v>
      </c>
      <c r="D31" s="12" t="s">
        <v>222</v>
      </c>
      <c r="E31" s="12">
        <v>3</v>
      </c>
      <c r="F31" s="13" t="s">
        <v>557</v>
      </c>
      <c r="G31" s="13">
        <f>VLOOKUP(B:B,[1]查询时间段分门店销售明细!$B$1:$J$65536,9,0)</f>
        <v>5</v>
      </c>
      <c r="H31" s="9">
        <f t="shared" si="1"/>
        <v>8</v>
      </c>
      <c r="I31" s="9">
        <v>11</v>
      </c>
      <c r="J31" s="9">
        <f>VLOOKUP(B:B,[3]Sheet2!$G$1:$H$65536,2,0)</f>
        <v>5</v>
      </c>
      <c r="K31" s="9">
        <v>8</v>
      </c>
      <c r="L31" s="9">
        <f>VLOOKUP(B:B,[2]查询时间段分门店销售汇总!$B$1:$E$65536,4,0)</f>
        <v>4</v>
      </c>
      <c r="M31" s="9">
        <f>VLOOKUP(B:B,[2]查询时间段分门店销售汇总!$B$1:$F$65536,5,0)</f>
        <v>1</v>
      </c>
      <c r="N31" s="9">
        <f>VLOOKUP(B:B,[2]查询时间段分门店销售汇总!$B$1:$G$65536,6,0)</f>
        <v>3</v>
      </c>
      <c r="O31" s="9">
        <f t="shared" si="0"/>
        <v>8</v>
      </c>
    </row>
    <row r="32" spans="1:15">
      <c r="A32" s="12">
        <v>30</v>
      </c>
      <c r="B32" s="12">
        <v>709</v>
      </c>
      <c r="C32" s="12" t="s">
        <v>570</v>
      </c>
      <c r="D32" s="12" t="s">
        <v>541</v>
      </c>
      <c r="E32" s="12">
        <v>4</v>
      </c>
      <c r="F32" s="13" t="s">
        <v>557</v>
      </c>
      <c r="G32" s="13"/>
      <c r="H32" s="9">
        <f t="shared" si="1"/>
        <v>4</v>
      </c>
      <c r="I32" s="9">
        <v>5</v>
      </c>
      <c r="J32" s="9">
        <f>VLOOKUP(B:B,[3]Sheet2!$G$1:$H$65536,2,0)</f>
        <v>18</v>
      </c>
      <c r="K32" s="9">
        <v>8</v>
      </c>
      <c r="L32" s="9">
        <f>VLOOKUP(B:B,[2]查询时间段分门店销售汇总!$B$1:$E$65536,4,0)</f>
        <v>4</v>
      </c>
      <c r="M32" s="9">
        <f>VLOOKUP(B:B,[2]查询时间段分门店销售汇总!$B$1:$F$65536,5,0)</f>
        <v>1</v>
      </c>
      <c r="N32" s="9">
        <f>VLOOKUP(B:B,[2]查询时间段分门店销售汇总!$B$1:$G$65536,6,0)</f>
        <v>3</v>
      </c>
      <c r="O32" s="9">
        <f t="shared" si="0"/>
        <v>8</v>
      </c>
    </row>
    <row r="33" spans="1:15">
      <c r="A33" s="12">
        <v>31</v>
      </c>
      <c r="B33" s="12">
        <v>355</v>
      </c>
      <c r="C33" s="12" t="s">
        <v>571</v>
      </c>
      <c r="D33" s="12" t="s">
        <v>222</v>
      </c>
      <c r="E33" s="12">
        <v>4</v>
      </c>
      <c r="F33" s="13" t="s">
        <v>546</v>
      </c>
      <c r="G33" s="13">
        <f>VLOOKUP(B:B,[1]查询时间段分门店销售明细!$B$1:$J$65536,9,0)</f>
        <v>5</v>
      </c>
      <c r="H33" s="9">
        <f t="shared" si="1"/>
        <v>9</v>
      </c>
      <c r="I33" s="9">
        <v>11</v>
      </c>
      <c r="J33" s="9">
        <f>VLOOKUP(B:B,[3]Sheet2!$G$1:$H$65536,2,0)</f>
        <v>11</v>
      </c>
      <c r="K33" s="9">
        <v>16</v>
      </c>
      <c r="L33" s="9">
        <f>VLOOKUP(B:B,[2]查询时间段分门店销售汇总!$B$1:$E$65536,4,0)</f>
        <v>8</v>
      </c>
      <c r="M33" s="9">
        <f>VLOOKUP(B:B,[2]查询时间段分门店销售汇总!$B$1:$F$65536,5,0)</f>
        <v>1</v>
      </c>
      <c r="N33" s="9">
        <f>VLOOKUP(B:B,[2]查询时间段分门店销售汇总!$B$1:$G$65536,6,0)</f>
        <v>5</v>
      </c>
      <c r="O33" s="9">
        <f t="shared" si="0"/>
        <v>14</v>
      </c>
    </row>
    <row r="34" spans="1:15">
      <c r="A34" s="12">
        <v>32</v>
      </c>
      <c r="B34" s="12">
        <v>541</v>
      </c>
      <c r="C34" s="12" t="s">
        <v>572</v>
      </c>
      <c r="D34" s="12" t="s">
        <v>475</v>
      </c>
      <c r="E34" s="12">
        <v>3</v>
      </c>
      <c r="F34" s="13" t="s">
        <v>539</v>
      </c>
      <c r="G34" s="13">
        <f>VLOOKUP(B:B,[1]查询时间段分门店销售明细!$B$1:$J$65536,9,0)</f>
        <v>9</v>
      </c>
      <c r="H34" s="9">
        <f t="shared" si="1"/>
        <v>12</v>
      </c>
      <c r="I34" s="9">
        <v>19</v>
      </c>
      <c r="J34" s="9">
        <v>0</v>
      </c>
      <c r="K34" s="9">
        <v>12</v>
      </c>
      <c r="L34" s="9">
        <f>VLOOKUP(B:B,[2]查询时间段分门店销售汇总!$B$1:$E$65536,4,0)</f>
        <v>8</v>
      </c>
      <c r="M34" s="9">
        <f>VLOOKUP(B:B,[2]查询时间段分门店销售汇总!$B$1:$F$65536,5,0)</f>
        <v>2</v>
      </c>
      <c r="N34" s="9">
        <f>VLOOKUP(B:B,[2]查询时间段分门店销售汇总!$B$1:$G$65536,6,0)</f>
        <v>6</v>
      </c>
      <c r="O34" s="9">
        <f t="shared" si="0"/>
        <v>16</v>
      </c>
    </row>
    <row r="35" spans="1:15">
      <c r="A35" s="12">
        <v>33</v>
      </c>
      <c r="B35" s="12">
        <v>349</v>
      </c>
      <c r="C35" s="12" t="s">
        <v>573</v>
      </c>
      <c r="D35" s="12" t="s">
        <v>222</v>
      </c>
      <c r="E35" s="12">
        <v>4</v>
      </c>
      <c r="F35" s="13" t="s">
        <v>557</v>
      </c>
      <c r="G35" s="13">
        <f>VLOOKUP(B:B,[1]查询时间段分门店销售明细!$B$1:$J$65536,9,0)</f>
        <v>5</v>
      </c>
      <c r="H35" s="9">
        <f t="shared" si="1"/>
        <v>9</v>
      </c>
      <c r="I35" s="9">
        <v>11</v>
      </c>
      <c r="J35" s="9">
        <f>VLOOKUP(B:B,[3]Sheet2!$G$1:$H$65536,2,0)</f>
        <v>1</v>
      </c>
      <c r="K35" s="9">
        <v>8</v>
      </c>
      <c r="L35" s="9">
        <f>VLOOKUP(B:B,[2]查询时间段分门店销售汇总!$B$1:$E$65536,4,0)</f>
        <v>4</v>
      </c>
      <c r="M35" s="9">
        <f>VLOOKUP(B:B,[2]查询时间段分门店销售汇总!$B$1:$F$65536,5,0)</f>
        <v>1</v>
      </c>
      <c r="N35" s="9">
        <f>VLOOKUP(B:B,[2]查询时间段分门店销售汇总!$B$1:$G$65536,6,0)</f>
        <v>3</v>
      </c>
      <c r="O35" s="9">
        <f t="shared" si="0"/>
        <v>8</v>
      </c>
    </row>
    <row r="36" spans="1:15">
      <c r="A36" s="12">
        <v>34</v>
      </c>
      <c r="B36" s="12">
        <v>742</v>
      </c>
      <c r="C36" s="12" t="s">
        <v>574</v>
      </c>
      <c r="D36" s="12" t="s">
        <v>222</v>
      </c>
      <c r="E36" s="12">
        <v>4</v>
      </c>
      <c r="F36" s="13" t="s">
        <v>546</v>
      </c>
      <c r="G36" s="13"/>
      <c r="H36" s="9">
        <f t="shared" si="1"/>
        <v>4</v>
      </c>
      <c r="I36" s="9">
        <v>5</v>
      </c>
      <c r="J36" s="9">
        <f>VLOOKUP(B:B,[3]Sheet2!$G$1:$H$65536,2,0)</f>
        <v>1</v>
      </c>
      <c r="K36" s="9">
        <v>16</v>
      </c>
      <c r="L36" s="9">
        <f>VLOOKUP(B:B,[2]查询时间段分门店销售汇总!$B$1:$E$65536,4,0)</f>
        <v>8</v>
      </c>
      <c r="M36" s="9">
        <f>VLOOKUP(B:B,[2]查询时间段分门店销售汇总!$B$1:$F$65536,5,0)</f>
        <v>1</v>
      </c>
      <c r="N36" s="9">
        <f>VLOOKUP(B:B,[2]查询时间段分门店销售汇总!$B$1:$G$65536,6,0)</f>
        <v>6</v>
      </c>
      <c r="O36" s="9">
        <f t="shared" si="0"/>
        <v>15</v>
      </c>
    </row>
    <row r="37" spans="1:15">
      <c r="A37" s="12">
        <v>35</v>
      </c>
      <c r="B37" s="12">
        <v>721</v>
      </c>
      <c r="C37" s="12" t="s">
        <v>575</v>
      </c>
      <c r="D37" s="12" t="s">
        <v>543</v>
      </c>
      <c r="E37" s="12">
        <v>4</v>
      </c>
      <c r="F37" s="13" t="s">
        <v>561</v>
      </c>
      <c r="G37" s="13"/>
      <c r="H37" s="9">
        <f t="shared" si="1"/>
        <v>4</v>
      </c>
      <c r="I37" s="9">
        <v>5</v>
      </c>
      <c r="J37" s="9">
        <f>VLOOKUP(B:B,[3]Sheet2!$G$1:$H$65536,2,0)</f>
        <v>1</v>
      </c>
      <c r="K37" s="9">
        <v>8</v>
      </c>
      <c r="L37" s="9">
        <f>VLOOKUP(B:B,[2]查询时间段分门店销售汇总!$B$1:$E$65536,4,0)</f>
        <v>4</v>
      </c>
      <c r="M37" s="9">
        <f>VLOOKUP(B:B,[2]查询时间段分门店销售汇总!$B$1:$F$65536,5,0)</f>
        <v>1</v>
      </c>
      <c r="N37" s="9">
        <f>VLOOKUP(B:B,[2]查询时间段分门店销售汇总!$B$1:$G$65536,6,0)</f>
        <v>3</v>
      </c>
      <c r="O37" s="9">
        <f t="shared" si="0"/>
        <v>8</v>
      </c>
    </row>
    <row r="38" spans="1:15">
      <c r="A38" s="12">
        <v>36</v>
      </c>
      <c r="B38" s="12">
        <v>598</v>
      </c>
      <c r="C38" s="12" t="s">
        <v>576</v>
      </c>
      <c r="D38" s="12" t="s">
        <v>475</v>
      </c>
      <c r="E38" s="12">
        <v>3</v>
      </c>
      <c r="F38" s="13" t="s">
        <v>557</v>
      </c>
      <c r="G38" s="13">
        <f>VLOOKUP(B:B,[1]查询时间段分门店销售明细!$B$1:$J$65536,9,0)</f>
        <v>4</v>
      </c>
      <c r="H38" s="9">
        <f t="shared" si="1"/>
        <v>7</v>
      </c>
      <c r="I38" s="9">
        <v>9</v>
      </c>
      <c r="J38" s="9">
        <f>VLOOKUP(B:B,[3]Sheet2!$G$1:$H$65536,2,0)</f>
        <v>3</v>
      </c>
      <c r="K38" s="9">
        <v>6</v>
      </c>
      <c r="L38" s="9">
        <f>VLOOKUP(B:B,[2]查询时间段分门店销售汇总!$B$1:$E$65536,4,0)</f>
        <v>6</v>
      </c>
      <c r="M38" s="9">
        <f>VLOOKUP(B:B,[2]查询时间段分门店销售汇总!$B$1:$F$65536,5,0)</f>
        <v>1</v>
      </c>
      <c r="N38" s="9">
        <f>VLOOKUP(B:B,[2]查询时间段分门店销售汇总!$B$1:$G$65536,6,0)</f>
        <v>3</v>
      </c>
      <c r="O38" s="9">
        <f t="shared" si="0"/>
        <v>10</v>
      </c>
    </row>
    <row r="39" spans="1:15">
      <c r="A39" s="12">
        <v>37</v>
      </c>
      <c r="B39" s="12">
        <v>367</v>
      </c>
      <c r="C39" s="12" t="s">
        <v>577</v>
      </c>
      <c r="D39" s="12" t="s">
        <v>578</v>
      </c>
      <c r="E39" s="12">
        <v>4</v>
      </c>
      <c r="F39" s="13" t="s">
        <v>561</v>
      </c>
      <c r="G39" s="13">
        <f>VLOOKUP(B:B,[1]查询时间段分门店销售明细!$B$1:$J$65536,9,0)</f>
        <v>1</v>
      </c>
      <c r="H39" s="9">
        <f t="shared" si="1"/>
        <v>5</v>
      </c>
      <c r="I39" s="9">
        <v>8</v>
      </c>
      <c r="J39" s="9">
        <f>VLOOKUP(B:B,[3]Sheet2!$G$1:$H$65536,2,0)</f>
        <v>1</v>
      </c>
      <c r="K39" s="9">
        <v>8</v>
      </c>
      <c r="L39" s="9">
        <f>VLOOKUP(B:B,[2]查询时间段分门店销售汇总!$B$1:$E$65536,4,0)</f>
        <v>4</v>
      </c>
      <c r="M39" s="9">
        <f>VLOOKUP(B:B,[2]查询时间段分门店销售汇总!$B$1:$F$65536,5,0)</f>
        <v>1</v>
      </c>
      <c r="N39" s="9">
        <f>VLOOKUP(B:B,[2]查询时间段分门店销售汇总!$B$1:$G$65536,6,0)</f>
        <v>3</v>
      </c>
      <c r="O39" s="9">
        <f t="shared" si="0"/>
        <v>8</v>
      </c>
    </row>
    <row r="40" spans="1:15">
      <c r="A40" s="12">
        <v>38</v>
      </c>
      <c r="B40" s="12">
        <v>399</v>
      </c>
      <c r="C40" s="12" t="s">
        <v>579</v>
      </c>
      <c r="D40" s="12" t="s">
        <v>475</v>
      </c>
      <c r="E40" s="12">
        <v>2</v>
      </c>
      <c r="F40" s="13" t="s">
        <v>557</v>
      </c>
      <c r="G40" s="13">
        <f>VLOOKUP(B:B,[1]查询时间段分门店销售明细!$B$1:$J$65536,9,0)</f>
        <v>8</v>
      </c>
      <c r="H40" s="9">
        <f t="shared" si="1"/>
        <v>10</v>
      </c>
      <c r="I40" s="9">
        <v>17</v>
      </c>
      <c r="J40" s="9">
        <f>VLOOKUP(B:B,[3]Sheet2!$G$1:$H$65536,2,0)</f>
        <v>12</v>
      </c>
      <c r="K40" s="9">
        <v>6</v>
      </c>
      <c r="L40" s="9">
        <f>VLOOKUP(B:B,[2]查询时间段分门店销售汇总!$B$1:$E$65536,4,0)</f>
        <v>8</v>
      </c>
      <c r="M40" s="9">
        <f>VLOOKUP(B:B,[2]查询时间段分门店销售汇总!$B$1:$F$65536,5,0)</f>
        <v>1</v>
      </c>
      <c r="N40" s="9">
        <f>VLOOKUP(B:B,[2]查询时间段分门店销售汇总!$B$1:$G$65536,6,0)</f>
        <v>3</v>
      </c>
      <c r="O40" s="9">
        <f t="shared" si="0"/>
        <v>12</v>
      </c>
    </row>
    <row r="41" spans="1:15">
      <c r="A41" s="12">
        <v>39</v>
      </c>
      <c r="B41" s="12">
        <v>379</v>
      </c>
      <c r="C41" s="12" t="s">
        <v>580</v>
      </c>
      <c r="D41" s="12" t="s">
        <v>541</v>
      </c>
      <c r="E41" s="12">
        <v>3</v>
      </c>
      <c r="F41" s="13" t="s">
        <v>557</v>
      </c>
      <c r="G41" s="13"/>
      <c r="H41" s="9">
        <f t="shared" si="1"/>
        <v>3</v>
      </c>
      <c r="I41" s="9">
        <v>4</v>
      </c>
      <c r="J41" s="9">
        <f>VLOOKUP(B:B,[3]Sheet2!$G$1:$H$65536,2,0)</f>
        <v>6</v>
      </c>
      <c r="K41" s="9">
        <v>6</v>
      </c>
      <c r="L41" s="9">
        <f>VLOOKUP(B:B,[2]查询时间段分门店销售汇总!$B$1:$E$65536,4,0)</f>
        <v>4</v>
      </c>
      <c r="M41" s="9">
        <f>VLOOKUP(B:B,[2]查询时间段分门店销售汇总!$B$1:$F$65536,5,0)</f>
        <v>1</v>
      </c>
      <c r="N41" s="9">
        <f>VLOOKUP(B:B,[2]查询时间段分门店销售汇总!$B$1:$G$65536,6,0)</f>
        <v>3</v>
      </c>
      <c r="O41" s="9">
        <f t="shared" si="0"/>
        <v>8</v>
      </c>
    </row>
    <row r="42" spans="1:15">
      <c r="A42" s="12">
        <v>40</v>
      </c>
      <c r="B42" s="12">
        <v>511</v>
      </c>
      <c r="C42" s="12" t="s">
        <v>581</v>
      </c>
      <c r="D42" s="12" t="s">
        <v>222</v>
      </c>
      <c r="E42" s="12">
        <v>5</v>
      </c>
      <c r="F42" s="13" t="s">
        <v>582</v>
      </c>
      <c r="G42" s="13"/>
      <c r="H42" s="9">
        <f t="shared" si="1"/>
        <v>5</v>
      </c>
      <c r="I42" s="9">
        <v>6</v>
      </c>
      <c r="J42" s="9">
        <f>VLOOKUP(B:B,[3]Sheet2!$G$1:$H$65536,2,0)</f>
        <v>6</v>
      </c>
      <c r="K42" s="9">
        <v>15</v>
      </c>
      <c r="L42" s="9">
        <f>VLOOKUP(B:B,[2]查询时间段分门店销售汇总!$B$1:$E$65536,4,0)</f>
        <v>6</v>
      </c>
      <c r="M42" s="9">
        <f>VLOOKUP(B:B,[2]查询时间段分门店销售汇总!$B$1:$F$65536,5,0)</f>
        <v>1</v>
      </c>
      <c r="N42" s="9">
        <f>VLOOKUP(B:B,[2]查询时间段分门店销售汇总!$B$1:$G$65536,6,0)</f>
        <v>3</v>
      </c>
      <c r="O42" s="9">
        <f t="shared" si="0"/>
        <v>10</v>
      </c>
    </row>
    <row r="43" spans="1:15">
      <c r="A43" s="12">
        <v>41</v>
      </c>
      <c r="B43" s="12">
        <v>54</v>
      </c>
      <c r="C43" s="12" t="s">
        <v>336</v>
      </c>
      <c r="D43" s="12" t="s">
        <v>578</v>
      </c>
      <c r="E43" s="12">
        <v>4</v>
      </c>
      <c r="F43" s="13" t="s">
        <v>557</v>
      </c>
      <c r="G43" s="13"/>
      <c r="H43" s="9">
        <f t="shared" si="1"/>
        <v>4</v>
      </c>
      <c r="I43" s="9">
        <v>5</v>
      </c>
      <c r="J43" s="9">
        <f>VLOOKUP(B:B,[3]Sheet2!$G$1:$H$65536,2,0)</f>
        <v>13</v>
      </c>
      <c r="K43" s="9">
        <v>8</v>
      </c>
      <c r="L43" s="9">
        <f>VLOOKUP(B:B,[2]查询时间段分门店销售汇总!$B$1:$E$65536,4,0)</f>
        <v>10</v>
      </c>
      <c r="M43" s="9">
        <f>VLOOKUP(B:B,[2]查询时间段分门店销售汇总!$B$1:$F$65536,5,0)</f>
        <v>1</v>
      </c>
      <c r="N43" s="9">
        <f>VLOOKUP(B:B,[2]查询时间段分门店销售汇总!$B$1:$G$65536,6,0)</f>
        <v>4</v>
      </c>
      <c r="O43" s="9">
        <f t="shared" si="0"/>
        <v>15</v>
      </c>
    </row>
    <row r="44" spans="1:15">
      <c r="A44" s="12">
        <v>42</v>
      </c>
      <c r="B44" s="12">
        <v>52</v>
      </c>
      <c r="C44" s="12" t="s">
        <v>383</v>
      </c>
      <c r="D44" s="12" t="s">
        <v>578</v>
      </c>
      <c r="E44" s="12">
        <v>4</v>
      </c>
      <c r="F44" s="13" t="s">
        <v>557</v>
      </c>
      <c r="G44" s="13"/>
      <c r="H44" s="9">
        <f t="shared" si="1"/>
        <v>4</v>
      </c>
      <c r="I44" s="9">
        <v>5</v>
      </c>
      <c r="J44" s="9">
        <v>0</v>
      </c>
      <c r="K44" s="9">
        <v>8</v>
      </c>
      <c r="L44" s="9">
        <f>VLOOKUP(B:B,[2]查询时间段分门店销售汇总!$B$1:$E$65536,4,0)</f>
        <v>10</v>
      </c>
      <c r="M44" s="9">
        <f>VLOOKUP(B:B,[2]查询时间段分门店销售汇总!$B$1:$F$65536,5,0)</f>
        <v>1</v>
      </c>
      <c r="N44" s="9">
        <f>VLOOKUP(B:B,[2]查询时间段分门店销售汇总!$B$1:$G$65536,6,0)</f>
        <v>4</v>
      </c>
      <c r="O44" s="9">
        <f t="shared" si="0"/>
        <v>15</v>
      </c>
    </row>
    <row r="45" spans="1:15">
      <c r="A45" s="12">
        <v>43</v>
      </c>
      <c r="B45" s="12">
        <v>573</v>
      </c>
      <c r="C45" s="12" t="s">
        <v>583</v>
      </c>
      <c r="D45" s="12" t="s">
        <v>475</v>
      </c>
      <c r="E45" s="12">
        <v>2</v>
      </c>
      <c r="F45" s="13" t="s">
        <v>582</v>
      </c>
      <c r="G45" s="13"/>
      <c r="H45" s="9">
        <f t="shared" si="1"/>
        <v>2</v>
      </c>
      <c r="I45" s="9">
        <v>3</v>
      </c>
      <c r="J45" s="9">
        <f>VLOOKUP(B:B,[3]Sheet2!$G$1:$H$65536,2,0)</f>
        <v>3</v>
      </c>
      <c r="K45" s="9">
        <v>4</v>
      </c>
      <c r="L45" s="9">
        <f>VLOOKUP(B:B,[2]查询时间段分门店销售汇总!$B$1:$E$65536,4,0)</f>
        <v>4</v>
      </c>
      <c r="M45" s="9">
        <f>VLOOKUP(B:B,[2]查询时间段分门店销售汇总!$B$1:$F$65536,5,0)</f>
        <v>1</v>
      </c>
      <c r="N45" s="9">
        <f>VLOOKUP(B:B,[2]查询时间段分门店销售汇总!$B$1:$G$65536,6,0)</f>
        <v>3</v>
      </c>
      <c r="O45" s="9">
        <f t="shared" si="0"/>
        <v>8</v>
      </c>
    </row>
    <row r="46" spans="1:15">
      <c r="A46" s="12">
        <v>44</v>
      </c>
      <c r="B46" s="12">
        <v>745</v>
      </c>
      <c r="C46" s="12" t="s">
        <v>584</v>
      </c>
      <c r="D46" s="12" t="s">
        <v>541</v>
      </c>
      <c r="E46" s="12">
        <v>3</v>
      </c>
      <c r="F46" s="13" t="s">
        <v>582</v>
      </c>
      <c r="G46" s="13">
        <f>VLOOKUP(B:B,[1]查询时间段分门店销售明细!$B$1:$J$65536,9,0)</f>
        <v>1</v>
      </c>
      <c r="H46" s="9">
        <f t="shared" si="1"/>
        <v>4</v>
      </c>
      <c r="I46" s="9">
        <v>7</v>
      </c>
      <c r="J46" s="9">
        <v>0</v>
      </c>
      <c r="K46" s="9">
        <v>6</v>
      </c>
      <c r="L46" s="9">
        <f>VLOOKUP(B:B,[2]查询时间段分门店销售汇总!$B$1:$E$65536,4,0)</f>
        <v>4</v>
      </c>
      <c r="M46" s="9">
        <f>VLOOKUP(B:B,[2]查询时间段分门店销售汇总!$B$1:$F$65536,5,0)</f>
        <v>1</v>
      </c>
      <c r="N46" s="9">
        <f>VLOOKUP(B:B,[2]查询时间段分门店销售汇总!$B$1:$G$65536,6,0)</f>
        <v>3</v>
      </c>
      <c r="O46" s="9">
        <f t="shared" si="0"/>
        <v>8</v>
      </c>
    </row>
    <row r="47" spans="1:15">
      <c r="A47" s="12">
        <v>45</v>
      </c>
      <c r="B47" s="12">
        <v>377</v>
      </c>
      <c r="C47" s="12" t="s">
        <v>585</v>
      </c>
      <c r="D47" s="12" t="s">
        <v>475</v>
      </c>
      <c r="E47" s="12">
        <v>3</v>
      </c>
      <c r="F47" s="13" t="s">
        <v>557</v>
      </c>
      <c r="G47" s="13">
        <f>VLOOKUP(B:B,[1]查询时间段分门店销售明细!$B$1:$J$65536,9,0)</f>
        <v>1</v>
      </c>
      <c r="H47" s="9">
        <f t="shared" si="1"/>
        <v>4</v>
      </c>
      <c r="I47" s="9">
        <v>7</v>
      </c>
      <c r="J47" s="9">
        <f>VLOOKUP(B:B,[3]Sheet2!$G$1:$H$65536,2,0)</f>
        <v>18</v>
      </c>
      <c r="K47" s="9">
        <v>6</v>
      </c>
      <c r="L47" s="9">
        <f>VLOOKUP(B:B,[2]查询时间段分门店销售汇总!$B$1:$E$65536,4,0)</f>
        <v>6</v>
      </c>
      <c r="M47" s="9">
        <f>VLOOKUP(B:B,[2]查询时间段分门店销售汇总!$B$1:$F$65536,5,0)</f>
        <v>1</v>
      </c>
      <c r="N47" s="9">
        <f>VLOOKUP(B:B,[2]查询时间段分门店销售汇总!$B$1:$G$65536,6,0)</f>
        <v>3</v>
      </c>
      <c r="O47" s="9">
        <f t="shared" si="0"/>
        <v>10</v>
      </c>
    </row>
    <row r="48" spans="1:15">
      <c r="A48" s="12">
        <v>46</v>
      </c>
      <c r="B48" s="12">
        <v>743</v>
      </c>
      <c r="C48" s="12" t="s">
        <v>586</v>
      </c>
      <c r="D48" s="12" t="s">
        <v>475</v>
      </c>
      <c r="E48" s="12">
        <v>3</v>
      </c>
      <c r="F48" s="13" t="s">
        <v>587</v>
      </c>
      <c r="G48" s="13"/>
      <c r="H48" s="9">
        <f t="shared" si="1"/>
        <v>3</v>
      </c>
      <c r="I48" s="9">
        <f>E48+0</f>
        <v>3</v>
      </c>
      <c r="J48" s="9">
        <v>0</v>
      </c>
      <c r="K48" s="9">
        <v>6</v>
      </c>
      <c r="L48" s="9">
        <f>VLOOKUP(B:B,[2]查询时间段分门店销售汇总!$B$1:$E$65536,4,0)</f>
        <v>4</v>
      </c>
      <c r="M48" s="9">
        <f>VLOOKUP(B:B,[2]查询时间段分门店销售汇总!$B$1:$F$65536,5,0)</f>
        <v>1</v>
      </c>
      <c r="N48" s="9">
        <f>VLOOKUP(B:B,[2]查询时间段分门店销售汇总!$B$1:$G$65536,6,0)</f>
        <v>3</v>
      </c>
      <c r="O48" s="9">
        <f t="shared" si="0"/>
        <v>8</v>
      </c>
    </row>
    <row r="49" spans="1:15">
      <c r="A49" s="12">
        <v>47</v>
      </c>
      <c r="B49" s="12">
        <v>347</v>
      </c>
      <c r="C49" s="12" t="s">
        <v>588</v>
      </c>
      <c r="D49" s="12" t="s">
        <v>541</v>
      </c>
      <c r="E49" s="12">
        <v>3</v>
      </c>
      <c r="F49" s="13" t="s">
        <v>561</v>
      </c>
      <c r="G49" s="13"/>
      <c r="H49" s="9">
        <f t="shared" si="1"/>
        <v>3</v>
      </c>
      <c r="I49" s="9">
        <v>4</v>
      </c>
      <c r="J49" s="9">
        <f>VLOOKUP(B:B,[3]Sheet2!$G$1:$H$65536,2,0)</f>
        <v>6</v>
      </c>
      <c r="K49" s="9">
        <v>6</v>
      </c>
      <c r="L49" s="9">
        <f>VLOOKUP(B:B,[2]查询时间段分门店销售汇总!$B$1:$E$65536,4,0)</f>
        <v>5</v>
      </c>
      <c r="M49" s="9">
        <f>VLOOKUP(B:B,[2]查询时间段分门店销售汇总!$B$1:$F$65536,5,0)</f>
        <v>1</v>
      </c>
      <c r="N49" s="9">
        <f>VLOOKUP(B:B,[2]查询时间段分门店销售汇总!$B$1:$G$65536,6,0)</f>
        <v>4</v>
      </c>
      <c r="O49" s="9">
        <f t="shared" si="0"/>
        <v>10</v>
      </c>
    </row>
    <row r="50" spans="1:15">
      <c r="A50" s="12">
        <v>48</v>
      </c>
      <c r="B50" s="12">
        <v>717</v>
      </c>
      <c r="C50" s="12" t="s">
        <v>589</v>
      </c>
      <c r="D50" s="12" t="s">
        <v>543</v>
      </c>
      <c r="E50" s="12">
        <v>3</v>
      </c>
      <c r="F50" s="13" t="s">
        <v>561</v>
      </c>
      <c r="G50" s="13">
        <f>VLOOKUP(B:B,[1]查询时间段分门店销售明细!$B$1:$J$65536,9,0)</f>
        <v>1</v>
      </c>
      <c r="H50" s="9">
        <f t="shared" si="1"/>
        <v>4</v>
      </c>
      <c r="I50" s="9">
        <v>7</v>
      </c>
      <c r="J50" s="9">
        <f>VLOOKUP(B:B,[3]Sheet2!$G$1:$H$65536,2,0)</f>
        <v>1</v>
      </c>
      <c r="K50" s="9">
        <v>6</v>
      </c>
      <c r="L50" s="9">
        <f>VLOOKUP(B:B,[2]查询时间段分门店销售汇总!$B$1:$E$65536,4,0)</f>
        <v>4</v>
      </c>
      <c r="M50" s="9">
        <f>VLOOKUP(B:B,[2]查询时间段分门店销售汇总!$B$1:$F$65536,5,0)</f>
        <v>1</v>
      </c>
      <c r="N50" s="9">
        <f>VLOOKUP(B:B,[2]查询时间段分门店销售汇总!$B$1:$G$65536,6,0)</f>
        <v>3</v>
      </c>
      <c r="O50" s="9">
        <f t="shared" si="0"/>
        <v>8</v>
      </c>
    </row>
    <row r="51" spans="1:15">
      <c r="A51" s="12">
        <v>49</v>
      </c>
      <c r="B51" s="12">
        <v>587</v>
      </c>
      <c r="C51" s="12" t="s">
        <v>590</v>
      </c>
      <c r="D51" s="12" t="s">
        <v>578</v>
      </c>
      <c r="E51" s="12">
        <v>4</v>
      </c>
      <c r="F51" s="13" t="s">
        <v>557</v>
      </c>
      <c r="G51" s="13">
        <f>VLOOKUP(B:B,[1]查询时间段分门店销售明细!$B$1:$J$65536,9,0)</f>
        <v>6</v>
      </c>
      <c r="H51" s="9">
        <f t="shared" si="1"/>
        <v>10</v>
      </c>
      <c r="I51" s="9">
        <v>13</v>
      </c>
      <c r="J51" s="9">
        <f>VLOOKUP(B:B,[3]Sheet2!$G$1:$H$65536,2,0)</f>
        <v>8</v>
      </c>
      <c r="K51" s="9">
        <v>8</v>
      </c>
      <c r="L51" s="9">
        <f>VLOOKUP(B:B,[2]查询时间段分门店销售汇总!$B$1:$E$65536,4,0)</f>
        <v>4</v>
      </c>
      <c r="M51" s="9">
        <f>VLOOKUP(B:B,[2]查询时间段分门店销售汇总!$B$1:$F$65536,5,0)</f>
        <v>1</v>
      </c>
      <c r="N51" s="9">
        <f>VLOOKUP(B:B,[2]查询时间段分门店销售汇总!$B$1:$G$65536,6,0)</f>
        <v>3</v>
      </c>
      <c r="O51" s="9">
        <f t="shared" si="0"/>
        <v>8</v>
      </c>
    </row>
    <row r="52" spans="1:15">
      <c r="A52" s="12">
        <v>50</v>
      </c>
      <c r="B52" s="12">
        <v>747</v>
      </c>
      <c r="C52" s="12" t="s">
        <v>591</v>
      </c>
      <c r="D52" s="12" t="s">
        <v>222</v>
      </c>
      <c r="E52" s="12">
        <v>3</v>
      </c>
      <c r="F52" s="13" t="s">
        <v>587</v>
      </c>
      <c r="G52" s="13">
        <f>VLOOKUP(B:B,[1]查询时间段分门店销售明细!$B$1:$J$65536,9,0)</f>
        <v>5</v>
      </c>
      <c r="H52" s="9">
        <f t="shared" si="1"/>
        <v>8</v>
      </c>
      <c r="I52" s="9">
        <v>11</v>
      </c>
      <c r="J52" s="9">
        <f>VLOOKUP(B:B,[3]Sheet2!$G$1:$H$65536,2,0)</f>
        <v>4</v>
      </c>
      <c r="K52" s="9">
        <v>7</v>
      </c>
      <c r="L52" s="9">
        <f>VLOOKUP(B:B,[2]查询时间段分门店销售汇总!$B$1:$E$65536,4,0)</f>
        <v>4</v>
      </c>
      <c r="M52" s="9">
        <f>VLOOKUP(B:B,[2]查询时间段分门店销售汇总!$B$1:$F$65536,5,0)</f>
        <v>1</v>
      </c>
      <c r="N52" s="9">
        <f>VLOOKUP(B:B,[2]查询时间段分门店销售汇总!$B$1:$G$65536,6,0)</f>
        <v>3</v>
      </c>
      <c r="O52" s="9">
        <f t="shared" si="0"/>
        <v>8</v>
      </c>
    </row>
    <row r="53" spans="1:15">
      <c r="A53" s="12">
        <v>51</v>
      </c>
      <c r="B53" s="12">
        <v>591</v>
      </c>
      <c r="C53" s="12" t="s">
        <v>592</v>
      </c>
      <c r="D53" s="12" t="s">
        <v>543</v>
      </c>
      <c r="E53" s="12">
        <v>4</v>
      </c>
      <c r="F53" s="13" t="s">
        <v>561</v>
      </c>
      <c r="G53" s="13"/>
      <c r="H53" s="9">
        <f t="shared" si="1"/>
        <v>4</v>
      </c>
      <c r="I53" s="9">
        <v>5</v>
      </c>
      <c r="J53" s="9">
        <f>VLOOKUP(B:B,[3]Sheet2!$G$1:$H$65536,2,0)</f>
        <v>4</v>
      </c>
      <c r="K53" s="9">
        <v>8</v>
      </c>
      <c r="L53" s="9">
        <f>VLOOKUP(B:B,[2]查询时间段分门店销售汇总!$B$1:$E$65536,4,0)</f>
        <v>4</v>
      </c>
      <c r="M53" s="9">
        <f>VLOOKUP(B:B,[2]查询时间段分门店销售汇总!$B$1:$F$65536,5,0)</f>
        <v>1</v>
      </c>
      <c r="N53" s="9">
        <f>VLOOKUP(B:B,[2]查询时间段分门店销售汇总!$B$1:$G$65536,6,0)</f>
        <v>3</v>
      </c>
      <c r="O53" s="9">
        <f t="shared" si="0"/>
        <v>8</v>
      </c>
    </row>
    <row r="54" spans="1:15">
      <c r="A54" s="12">
        <v>52</v>
      </c>
      <c r="B54" s="12">
        <v>727</v>
      </c>
      <c r="C54" s="12" t="s">
        <v>593</v>
      </c>
      <c r="D54" s="12" t="s">
        <v>541</v>
      </c>
      <c r="E54" s="12">
        <v>3</v>
      </c>
      <c r="F54" s="13" t="s">
        <v>582</v>
      </c>
      <c r="G54" s="13"/>
      <c r="H54" s="9">
        <f t="shared" si="1"/>
        <v>3</v>
      </c>
      <c r="I54" s="9">
        <v>4</v>
      </c>
      <c r="J54" s="9">
        <f>VLOOKUP(B:B,[3]Sheet2!$G$1:$H$65536,2,0)</f>
        <v>6</v>
      </c>
      <c r="K54" s="9">
        <v>6</v>
      </c>
      <c r="L54" s="9">
        <f>VLOOKUP(B:B,[2]查询时间段分门店销售汇总!$B$1:$E$65536,4,0)</f>
        <v>6</v>
      </c>
      <c r="M54" s="9">
        <f>VLOOKUP(B:B,[2]查询时间段分门店销售汇总!$B$1:$F$65536,5,0)</f>
        <v>1</v>
      </c>
      <c r="N54" s="9">
        <f>VLOOKUP(B:B,[2]查询时间段分门店销售汇总!$B$1:$G$65536,6,0)</f>
        <v>3</v>
      </c>
      <c r="O54" s="9">
        <f t="shared" si="0"/>
        <v>10</v>
      </c>
    </row>
    <row r="55" spans="1:15">
      <c r="A55" s="12">
        <v>53</v>
      </c>
      <c r="B55" s="12">
        <v>748</v>
      </c>
      <c r="C55" s="12" t="s">
        <v>152</v>
      </c>
      <c r="D55" s="12" t="s">
        <v>543</v>
      </c>
      <c r="E55" s="12">
        <v>2</v>
      </c>
      <c r="F55" s="13" t="s">
        <v>594</v>
      </c>
      <c r="G55" s="13"/>
      <c r="H55" s="9">
        <f t="shared" si="1"/>
        <v>2</v>
      </c>
      <c r="I55" s="9">
        <f t="shared" ref="I55:I60" si="2">E55+0</f>
        <v>2</v>
      </c>
      <c r="J55" s="9">
        <f>VLOOKUP(B:B,[3]Sheet2!$G$1:$H$65536,2,0)</f>
        <v>3</v>
      </c>
      <c r="K55" s="9">
        <v>8</v>
      </c>
      <c r="L55" s="9">
        <f>VLOOKUP(B:B,[2]查询时间段分门店销售汇总!$B$1:$E$65536,4,0)</f>
        <v>4</v>
      </c>
      <c r="M55" s="9">
        <f>VLOOKUP(B:B,[2]查询时间段分门店销售汇总!$B$1:$F$65536,5,0)</f>
        <v>1</v>
      </c>
      <c r="N55" s="9">
        <f>VLOOKUP(B:B,[2]查询时间段分门店销售汇总!$B$1:$G$65536,6,0)</f>
        <v>3</v>
      </c>
      <c r="O55" s="9">
        <f t="shared" si="0"/>
        <v>8</v>
      </c>
    </row>
    <row r="56" spans="1:15">
      <c r="A56" s="12">
        <v>54</v>
      </c>
      <c r="B56" s="12">
        <v>584</v>
      </c>
      <c r="C56" s="12" t="s">
        <v>595</v>
      </c>
      <c r="D56" s="12" t="s">
        <v>475</v>
      </c>
      <c r="E56" s="12">
        <v>3</v>
      </c>
      <c r="F56" s="13" t="s">
        <v>587</v>
      </c>
      <c r="G56" s="13"/>
      <c r="H56" s="9">
        <f t="shared" si="1"/>
        <v>3</v>
      </c>
      <c r="I56" s="9">
        <f t="shared" si="2"/>
        <v>3</v>
      </c>
      <c r="J56" s="9">
        <v>0</v>
      </c>
      <c r="K56" s="9">
        <v>6</v>
      </c>
      <c r="L56" s="9">
        <f>VLOOKUP(B:B,[2]查询时间段分门店销售汇总!$B$1:$E$65536,4,0)</f>
        <v>4</v>
      </c>
      <c r="M56" s="9">
        <f>VLOOKUP(B:B,[2]查询时间段分门店销售汇总!$B$1:$F$65536,5,0)</f>
        <v>1</v>
      </c>
      <c r="N56" s="9">
        <f>VLOOKUP(B:B,[2]查询时间段分门店销售汇总!$B$1:$G$65536,6,0)</f>
        <v>3</v>
      </c>
      <c r="O56" s="9">
        <f t="shared" si="0"/>
        <v>8</v>
      </c>
    </row>
    <row r="57" spans="1:15">
      <c r="A57" s="12">
        <v>55</v>
      </c>
      <c r="B57" s="12">
        <v>329</v>
      </c>
      <c r="C57" s="12" t="s">
        <v>349</v>
      </c>
      <c r="D57" s="12" t="s">
        <v>578</v>
      </c>
      <c r="E57" s="12">
        <v>4</v>
      </c>
      <c r="F57" s="13" t="s">
        <v>546</v>
      </c>
      <c r="G57" s="13">
        <f>VLOOKUP(B:B,[1]查询时间段分门店销售明细!$B$1:$J$65536,9,0)</f>
        <v>8</v>
      </c>
      <c r="H57" s="9">
        <f t="shared" si="1"/>
        <v>12</v>
      </c>
      <c r="I57" s="9">
        <v>17</v>
      </c>
      <c r="J57" s="9">
        <f>VLOOKUP(B:B,[3]Sheet2!$G$1:$H$65536,2,0)</f>
        <v>26</v>
      </c>
      <c r="K57" s="9">
        <v>16</v>
      </c>
      <c r="L57" s="9">
        <f>VLOOKUP(B:B,[2]查询时间段分门店销售汇总!$B$1:$E$65536,4,0)</f>
        <v>10</v>
      </c>
      <c r="M57" s="9">
        <f>VLOOKUP(B:B,[2]查询时间段分门店销售汇总!$B$1:$F$65536,5,0)</f>
        <v>2</v>
      </c>
      <c r="N57" s="9">
        <f>VLOOKUP(B:B,[2]查询时间段分门店销售汇总!$B$1:$G$65536,6,0)</f>
        <v>5</v>
      </c>
      <c r="O57" s="9">
        <f t="shared" si="0"/>
        <v>17</v>
      </c>
    </row>
    <row r="58" spans="1:15">
      <c r="A58" s="12">
        <v>56</v>
      </c>
      <c r="B58" s="12">
        <v>737</v>
      </c>
      <c r="C58" s="12" t="s">
        <v>596</v>
      </c>
      <c r="D58" s="12" t="s">
        <v>475</v>
      </c>
      <c r="E58" s="12">
        <v>3</v>
      </c>
      <c r="F58" s="13" t="s">
        <v>582</v>
      </c>
      <c r="G58" s="13"/>
      <c r="H58" s="9">
        <f t="shared" si="1"/>
        <v>3</v>
      </c>
      <c r="I58" s="9">
        <v>4</v>
      </c>
      <c r="J58" s="9">
        <f>VLOOKUP(B:B,[3]Sheet2!$G$1:$H$65536,2,0)</f>
        <v>5</v>
      </c>
      <c r="K58" s="9">
        <v>6</v>
      </c>
      <c r="L58" s="9">
        <f>VLOOKUP(B:B,[2]查询时间段分门店销售汇总!$B$1:$E$65536,4,0)</f>
        <v>4</v>
      </c>
      <c r="M58" s="9">
        <f>VLOOKUP(B:B,[2]查询时间段分门店销售汇总!$B$1:$F$65536,5,0)</f>
        <v>1</v>
      </c>
      <c r="N58" s="9">
        <f>VLOOKUP(B:B,[2]查询时间段分门店销售汇总!$B$1:$G$65536,6,0)</f>
        <v>3</v>
      </c>
      <c r="O58" s="9">
        <f t="shared" si="0"/>
        <v>8</v>
      </c>
    </row>
    <row r="59" spans="1:15">
      <c r="A59" s="12">
        <v>57</v>
      </c>
      <c r="B59" s="12">
        <v>754</v>
      </c>
      <c r="C59" s="12" t="s">
        <v>597</v>
      </c>
      <c r="D59" s="12" t="s">
        <v>578</v>
      </c>
      <c r="E59" s="12">
        <v>4</v>
      </c>
      <c r="F59" s="13" t="s">
        <v>587</v>
      </c>
      <c r="G59" s="13"/>
      <c r="H59" s="9">
        <f t="shared" si="1"/>
        <v>4</v>
      </c>
      <c r="I59" s="9">
        <f t="shared" si="2"/>
        <v>4</v>
      </c>
      <c r="J59" s="9">
        <f>VLOOKUP(B:B,[3]Sheet2!$G$1:$H$65536,2,0)</f>
        <v>2</v>
      </c>
      <c r="K59" s="9">
        <v>8</v>
      </c>
      <c r="L59" s="9">
        <f>VLOOKUP(B:B,[2]查询时间段分门店销售汇总!$B$1:$E$65536,4,0)</f>
        <v>4</v>
      </c>
      <c r="M59" s="9">
        <f>VLOOKUP(B:B,[2]查询时间段分门店销售汇总!$B$1:$F$65536,5,0)</f>
        <v>1</v>
      </c>
      <c r="N59" s="9">
        <f>VLOOKUP(B:B,[2]查询时间段分门店销售汇总!$B$1:$G$65536,6,0)</f>
        <v>3</v>
      </c>
      <c r="O59" s="9">
        <f t="shared" si="0"/>
        <v>8</v>
      </c>
    </row>
    <row r="60" spans="1:15">
      <c r="A60" s="12">
        <v>58</v>
      </c>
      <c r="B60" s="12">
        <v>733</v>
      </c>
      <c r="C60" s="12" t="s">
        <v>598</v>
      </c>
      <c r="D60" s="12" t="s">
        <v>475</v>
      </c>
      <c r="E60" s="12">
        <v>3</v>
      </c>
      <c r="F60" s="13" t="s">
        <v>587</v>
      </c>
      <c r="G60" s="13"/>
      <c r="H60" s="9">
        <f t="shared" si="1"/>
        <v>3</v>
      </c>
      <c r="I60" s="9">
        <f t="shared" si="2"/>
        <v>3</v>
      </c>
      <c r="J60" s="9">
        <v>0</v>
      </c>
      <c r="K60" s="9">
        <v>6</v>
      </c>
      <c r="L60" s="9">
        <f>VLOOKUP(B:B,[2]查询时间段分门店销售汇总!$B$1:$E$65536,4,0)</f>
        <v>4</v>
      </c>
      <c r="M60" s="9">
        <f>VLOOKUP(B:B,[2]查询时间段分门店销售汇总!$B$1:$F$65536,5,0)</f>
        <v>1</v>
      </c>
      <c r="N60" s="9">
        <f>VLOOKUP(B:B,[2]查询时间段分门店销售汇总!$B$1:$G$65536,6,0)</f>
        <v>3</v>
      </c>
      <c r="O60" s="9">
        <f t="shared" si="0"/>
        <v>8</v>
      </c>
    </row>
    <row r="61" spans="1:15">
      <c r="A61" s="12">
        <v>59</v>
      </c>
      <c r="B61" s="12">
        <v>704</v>
      </c>
      <c r="C61" s="12" t="s">
        <v>599</v>
      </c>
      <c r="D61" s="12" t="s">
        <v>578</v>
      </c>
      <c r="E61" s="12">
        <v>3</v>
      </c>
      <c r="F61" s="13" t="s">
        <v>582</v>
      </c>
      <c r="G61" s="13">
        <f>VLOOKUP(B:B,[1]查询时间段分门店销售明细!$B$1:$J$65536,9,0)</f>
        <v>3</v>
      </c>
      <c r="H61" s="9">
        <f t="shared" si="1"/>
        <v>6</v>
      </c>
      <c r="I61" s="9">
        <v>9</v>
      </c>
      <c r="J61" s="9">
        <f>VLOOKUP(B:B,[3]Sheet2!$G$1:$H$65536,2,0)</f>
        <v>4</v>
      </c>
      <c r="K61" s="9">
        <v>6</v>
      </c>
      <c r="L61" s="9">
        <f>VLOOKUP(B:B,[2]查询时间段分门店销售汇总!$B$1:$E$65536,4,0)</f>
        <v>3</v>
      </c>
      <c r="M61" s="9">
        <f>VLOOKUP(B:B,[2]查询时间段分门店销售汇总!$B$1:$F$65536,5,0)</f>
        <v>1</v>
      </c>
      <c r="N61" s="9">
        <f>VLOOKUP(B:B,[2]查询时间段分门店销售汇总!$B$1:$G$65536,6,0)</f>
        <v>3</v>
      </c>
      <c r="O61" s="9">
        <f t="shared" si="0"/>
        <v>7</v>
      </c>
    </row>
    <row r="62" spans="1:15">
      <c r="A62" s="12">
        <v>60</v>
      </c>
      <c r="B62" s="12">
        <v>371</v>
      </c>
      <c r="C62" s="12" t="s">
        <v>600</v>
      </c>
      <c r="D62" s="12" t="s">
        <v>543</v>
      </c>
      <c r="E62" s="12">
        <v>3</v>
      </c>
      <c r="F62" s="13" t="s">
        <v>587</v>
      </c>
      <c r="G62" s="13"/>
      <c r="H62" s="9">
        <f t="shared" si="1"/>
        <v>3</v>
      </c>
      <c r="I62" s="9">
        <f t="shared" ref="I62:I69" si="3">E62+0</f>
        <v>3</v>
      </c>
      <c r="J62" s="9">
        <v>0</v>
      </c>
      <c r="K62" s="9">
        <v>6</v>
      </c>
      <c r="L62" s="9">
        <f>VLOOKUP(B:B,[2]查询时间段分门店销售汇总!$B$1:$E$65536,4,0)</f>
        <v>4</v>
      </c>
      <c r="M62" s="9">
        <f>VLOOKUP(B:B,[2]查询时间段分门店销售汇总!$B$1:$F$65536,5,0)</f>
        <v>1</v>
      </c>
      <c r="N62" s="9">
        <f>VLOOKUP(B:B,[2]查询时间段分门店销售汇总!$B$1:$G$65536,6,0)</f>
        <v>3</v>
      </c>
      <c r="O62" s="9">
        <f t="shared" si="0"/>
        <v>8</v>
      </c>
    </row>
    <row r="63" spans="1:15">
      <c r="A63" s="12">
        <v>61</v>
      </c>
      <c r="B63" s="12">
        <v>740</v>
      </c>
      <c r="C63" s="12" t="s">
        <v>601</v>
      </c>
      <c r="D63" s="12" t="s">
        <v>475</v>
      </c>
      <c r="E63" s="12">
        <v>2</v>
      </c>
      <c r="F63" s="13" t="s">
        <v>594</v>
      </c>
      <c r="G63" s="13">
        <f>VLOOKUP(B:B,[1]查询时间段分门店销售明细!$B$1:$J$65536,9,0)</f>
        <v>6</v>
      </c>
      <c r="H63" s="9">
        <f t="shared" si="1"/>
        <v>8</v>
      </c>
      <c r="I63" s="9">
        <v>13</v>
      </c>
      <c r="J63" s="9">
        <f>VLOOKUP(B:B,[3]Sheet2!$G$1:$H$65536,2,0)</f>
        <v>10</v>
      </c>
      <c r="K63" s="9">
        <v>4</v>
      </c>
      <c r="L63" s="9">
        <f>VLOOKUP(B:B,[2]查询时间段分门店销售汇总!$B$1:$E$65536,4,0)</f>
        <v>4</v>
      </c>
      <c r="M63" s="9">
        <f>VLOOKUP(B:B,[2]查询时间段分门店销售汇总!$B$1:$F$65536,5,0)</f>
        <v>1</v>
      </c>
      <c r="N63" s="9">
        <f>VLOOKUP(B:B,[2]查询时间段分门店销售汇总!$B$1:$G$65536,6,0)</f>
        <v>3</v>
      </c>
      <c r="O63" s="9">
        <f t="shared" si="0"/>
        <v>8</v>
      </c>
    </row>
    <row r="64" spans="1:15">
      <c r="A64" s="12">
        <v>62</v>
      </c>
      <c r="B64" s="12">
        <v>539</v>
      </c>
      <c r="C64" s="12" t="s">
        <v>602</v>
      </c>
      <c r="D64" s="12" t="s">
        <v>543</v>
      </c>
      <c r="E64" s="12">
        <v>3</v>
      </c>
      <c r="F64" s="13" t="s">
        <v>587</v>
      </c>
      <c r="G64" s="13"/>
      <c r="H64" s="9">
        <f t="shared" si="1"/>
        <v>3</v>
      </c>
      <c r="I64" s="9">
        <f t="shared" si="3"/>
        <v>3</v>
      </c>
      <c r="J64" s="9">
        <f>VLOOKUP(B:B,[3]Sheet2!$G$1:$H$65536,2,0)</f>
        <v>3</v>
      </c>
      <c r="K64" s="9">
        <v>6</v>
      </c>
      <c r="L64" s="9">
        <f>VLOOKUP(B:B,[2]查询时间段分门店销售汇总!$B$1:$E$65536,4,0)</f>
        <v>4</v>
      </c>
      <c r="M64" s="9">
        <f>VLOOKUP(B:B,[2]查询时间段分门店销售汇总!$B$1:$F$65536,5,0)</f>
        <v>1</v>
      </c>
      <c r="N64" s="9">
        <f>VLOOKUP(B:B,[2]查询时间段分门店销售汇总!$B$1:$G$65536,6,0)</f>
        <v>3</v>
      </c>
      <c r="O64" s="9">
        <f t="shared" si="0"/>
        <v>8</v>
      </c>
    </row>
    <row r="65" spans="1:15">
      <c r="A65" s="12">
        <v>63</v>
      </c>
      <c r="B65" s="12">
        <v>339</v>
      </c>
      <c r="C65" s="12" t="s">
        <v>603</v>
      </c>
      <c r="D65" s="12" t="s">
        <v>541</v>
      </c>
      <c r="E65" s="12">
        <v>2</v>
      </c>
      <c r="F65" s="13" t="s">
        <v>561</v>
      </c>
      <c r="G65" s="13">
        <f>VLOOKUP(B:B,[1]查询时间段分门店销售明细!$B$1:$J$65536,9,0)</f>
        <v>5</v>
      </c>
      <c r="H65" s="9">
        <f t="shared" si="1"/>
        <v>7</v>
      </c>
      <c r="I65" s="9">
        <v>11</v>
      </c>
      <c r="J65" s="9">
        <f>VLOOKUP(B:B,[3]Sheet2!$G$1:$H$65536,2,0)</f>
        <v>6</v>
      </c>
      <c r="K65" s="9">
        <v>4</v>
      </c>
      <c r="L65" s="9">
        <f>VLOOKUP(B:B,[2]查询时间段分门店销售汇总!$B$1:$E$65536,4,0)</f>
        <v>4</v>
      </c>
      <c r="M65" s="9">
        <f>VLOOKUP(B:B,[2]查询时间段分门店销售汇总!$B$1:$F$65536,5,0)</f>
        <v>1</v>
      </c>
      <c r="N65" s="9">
        <f>VLOOKUP(B:B,[2]查询时间段分门店销售汇总!$B$1:$G$65536,6,0)</f>
        <v>3</v>
      </c>
      <c r="O65" s="9">
        <f t="shared" si="0"/>
        <v>8</v>
      </c>
    </row>
    <row r="66" spans="1:15">
      <c r="A66" s="12">
        <v>64</v>
      </c>
      <c r="B66" s="12">
        <v>572</v>
      </c>
      <c r="C66" s="12" t="s">
        <v>604</v>
      </c>
      <c r="D66" s="12" t="s">
        <v>222</v>
      </c>
      <c r="E66" s="12">
        <v>4</v>
      </c>
      <c r="F66" s="13" t="s">
        <v>557</v>
      </c>
      <c r="G66" s="13"/>
      <c r="H66" s="9">
        <f t="shared" si="1"/>
        <v>4</v>
      </c>
      <c r="I66" s="9">
        <v>5</v>
      </c>
      <c r="J66" s="9">
        <f>VLOOKUP(B:B,[3]Sheet2!$G$1:$H$65536,2,0)</f>
        <v>12</v>
      </c>
      <c r="K66" s="9">
        <v>8</v>
      </c>
      <c r="L66" s="9">
        <f>VLOOKUP(B:B,[2]查询时间段分门店销售汇总!$B$1:$E$65536,4,0)</f>
        <v>6</v>
      </c>
      <c r="M66" s="9">
        <f>VLOOKUP(B:B,[2]查询时间段分门店销售汇总!$B$1:$F$65536,5,0)</f>
        <v>1</v>
      </c>
      <c r="N66" s="9">
        <f>VLOOKUP(B:B,[2]查询时间段分门店销售汇总!$B$1:$G$65536,6,0)</f>
        <v>3</v>
      </c>
      <c r="O66" s="9">
        <f t="shared" si="0"/>
        <v>10</v>
      </c>
    </row>
    <row r="67" spans="1:15">
      <c r="A67" s="12">
        <v>65</v>
      </c>
      <c r="B67" s="12">
        <v>720</v>
      </c>
      <c r="C67" s="12" t="s">
        <v>605</v>
      </c>
      <c r="D67" s="12" t="s">
        <v>543</v>
      </c>
      <c r="E67" s="12">
        <v>3</v>
      </c>
      <c r="F67" s="13" t="s">
        <v>594</v>
      </c>
      <c r="G67" s="13"/>
      <c r="H67" s="9">
        <f t="shared" si="1"/>
        <v>3</v>
      </c>
      <c r="I67" s="9">
        <f t="shared" si="3"/>
        <v>3</v>
      </c>
      <c r="J67" s="9">
        <f>VLOOKUP(B:B,[3]Sheet2!$G$1:$H$65536,2,0)</f>
        <v>4</v>
      </c>
      <c r="K67" s="9">
        <v>6</v>
      </c>
      <c r="L67" s="9">
        <f>VLOOKUP(B:B,[2]查询时间段分门店销售汇总!$B$1:$E$65536,4,0)</f>
        <v>4</v>
      </c>
      <c r="M67" s="9">
        <f>VLOOKUP(B:B,[2]查询时间段分门店销售汇总!$B$1:$F$65536,5,0)</f>
        <v>1</v>
      </c>
      <c r="N67" s="9">
        <f>VLOOKUP(B:B,[2]查询时间段分门店销售汇总!$B$1:$G$65536,6,0)</f>
        <v>3</v>
      </c>
      <c r="O67" s="9">
        <f t="shared" ref="O67:O99" si="4">L67+M67+N67</f>
        <v>8</v>
      </c>
    </row>
    <row r="68" spans="1:15">
      <c r="A68" s="12">
        <v>66</v>
      </c>
      <c r="B68" s="12">
        <v>594</v>
      </c>
      <c r="C68" s="12" t="s">
        <v>606</v>
      </c>
      <c r="D68" s="12" t="s">
        <v>543</v>
      </c>
      <c r="E68" s="12">
        <v>2</v>
      </c>
      <c r="F68" s="13" t="s">
        <v>594</v>
      </c>
      <c r="G68" s="13"/>
      <c r="H68" s="9">
        <f t="shared" ref="H68:H98" si="5">E68+G68</f>
        <v>2</v>
      </c>
      <c r="I68" s="9">
        <f t="shared" si="3"/>
        <v>2</v>
      </c>
      <c r="J68" s="9">
        <v>0</v>
      </c>
      <c r="K68" s="9">
        <v>4</v>
      </c>
      <c r="L68" s="9">
        <f>VLOOKUP(B:B,[2]查询时间段分门店销售汇总!$B$1:$E$65536,4,0)</f>
        <v>4</v>
      </c>
      <c r="M68" s="9">
        <f>VLOOKUP(B:B,[2]查询时间段分门店销售汇总!$B$1:$F$65536,5,0)</f>
        <v>1</v>
      </c>
      <c r="N68" s="9">
        <f>VLOOKUP(B:B,[2]查询时间段分门店销售汇总!$B$1:$G$65536,6,0)</f>
        <v>3</v>
      </c>
      <c r="O68" s="9">
        <f t="shared" si="4"/>
        <v>8</v>
      </c>
    </row>
    <row r="69" spans="1:15">
      <c r="A69" s="12">
        <v>67</v>
      </c>
      <c r="B69" s="12">
        <v>56</v>
      </c>
      <c r="C69" s="12" t="s">
        <v>346</v>
      </c>
      <c r="D69" s="12" t="s">
        <v>578</v>
      </c>
      <c r="E69" s="12">
        <v>3</v>
      </c>
      <c r="F69" s="13" t="s">
        <v>587</v>
      </c>
      <c r="G69" s="13"/>
      <c r="H69" s="9">
        <f t="shared" si="5"/>
        <v>3</v>
      </c>
      <c r="I69" s="9">
        <f t="shared" si="3"/>
        <v>3</v>
      </c>
      <c r="J69" s="9">
        <f>VLOOKUP(B:B,[3]Sheet2!$G$1:$H$65536,2,0)</f>
        <v>7</v>
      </c>
      <c r="K69" s="9">
        <v>6</v>
      </c>
      <c r="L69" s="9">
        <f>VLOOKUP(B:B,[2]查询时间段分门店销售汇总!$B$1:$E$65536,4,0)</f>
        <v>4</v>
      </c>
      <c r="M69" s="9">
        <f>VLOOKUP(B:B,[2]查询时间段分门店销售汇总!$B$1:$F$65536,5,0)</f>
        <v>1</v>
      </c>
      <c r="N69" s="9">
        <f>VLOOKUP(B:B,[2]查询时间段分门店销售汇总!$B$1:$G$65536,6,0)</f>
        <v>3</v>
      </c>
      <c r="O69" s="9">
        <f t="shared" si="4"/>
        <v>8</v>
      </c>
    </row>
    <row r="70" spans="1:15">
      <c r="A70" s="12">
        <v>68</v>
      </c>
      <c r="B70" s="12">
        <v>351</v>
      </c>
      <c r="C70" s="12" t="s">
        <v>607</v>
      </c>
      <c r="D70" s="12" t="s">
        <v>578</v>
      </c>
      <c r="E70" s="12">
        <v>3</v>
      </c>
      <c r="F70" s="13" t="s">
        <v>557</v>
      </c>
      <c r="G70" s="13"/>
      <c r="H70" s="9">
        <f t="shared" si="5"/>
        <v>3</v>
      </c>
      <c r="I70" s="9">
        <v>4</v>
      </c>
      <c r="J70" s="9">
        <f>VLOOKUP(B:B,[3]Sheet2!$G$1:$H$65536,2,0)</f>
        <v>4</v>
      </c>
      <c r="K70" s="9">
        <v>6</v>
      </c>
      <c r="L70" s="9">
        <f>VLOOKUP(B:B,[2]查询时间段分门店销售汇总!$B$1:$E$65536,4,0)</f>
        <v>4</v>
      </c>
      <c r="M70" s="9">
        <f>VLOOKUP(B:B,[2]查询时间段分门店销售汇总!$B$1:$F$65536,5,0)</f>
        <v>1</v>
      </c>
      <c r="N70" s="9">
        <f>VLOOKUP(B:B,[2]查询时间段分门店销售汇总!$B$1:$G$65536,6,0)</f>
        <v>3</v>
      </c>
      <c r="O70" s="9">
        <f t="shared" si="4"/>
        <v>8</v>
      </c>
    </row>
    <row r="71" spans="1:15">
      <c r="A71" s="12">
        <v>69</v>
      </c>
      <c r="B71" s="12">
        <v>549</v>
      </c>
      <c r="C71" s="12" t="s">
        <v>608</v>
      </c>
      <c r="D71" s="12" t="s">
        <v>543</v>
      </c>
      <c r="E71" s="12">
        <v>3</v>
      </c>
      <c r="F71" s="13" t="s">
        <v>587</v>
      </c>
      <c r="G71" s="13"/>
      <c r="H71" s="9">
        <f t="shared" si="5"/>
        <v>3</v>
      </c>
      <c r="I71" s="9">
        <f t="shared" ref="I71:I75" si="6">E71+0</f>
        <v>3</v>
      </c>
      <c r="J71" s="9">
        <v>0</v>
      </c>
      <c r="K71" s="9">
        <v>12</v>
      </c>
      <c r="L71" s="9">
        <f>VLOOKUP(B:B,[2]查询时间段分门店销售汇总!$B$1:$E$65536,4,0)</f>
        <v>4</v>
      </c>
      <c r="M71" s="9">
        <f>VLOOKUP(B:B,[2]查询时间段分门店销售汇总!$B$1:$F$65536,5,0)</f>
        <v>1</v>
      </c>
      <c r="N71" s="9">
        <f>VLOOKUP(B:B,[2]查询时间段分门店销售汇总!$B$1:$G$65536,6,0)</f>
        <v>3</v>
      </c>
      <c r="O71" s="9">
        <f t="shared" si="4"/>
        <v>8</v>
      </c>
    </row>
    <row r="72" spans="1:15">
      <c r="A72" s="12">
        <v>70</v>
      </c>
      <c r="B72" s="12">
        <v>545</v>
      </c>
      <c r="C72" s="12" t="s">
        <v>609</v>
      </c>
      <c r="D72" s="12" t="s">
        <v>475</v>
      </c>
      <c r="E72" s="12">
        <v>2</v>
      </c>
      <c r="F72" s="13" t="s">
        <v>594</v>
      </c>
      <c r="G72" s="13">
        <f>VLOOKUP(B:B,[1]查询时间段分门店销售明细!$B$1:$J$65536,9,0)</f>
        <v>7</v>
      </c>
      <c r="H72" s="9">
        <f t="shared" si="5"/>
        <v>9</v>
      </c>
      <c r="I72" s="9">
        <v>15</v>
      </c>
      <c r="J72" s="9">
        <f>VLOOKUP(B:B,[3]Sheet2!$G$1:$H$65536,2,0)</f>
        <v>9</v>
      </c>
      <c r="K72" s="9">
        <v>4</v>
      </c>
      <c r="L72" s="9">
        <f>VLOOKUP(B:B,[2]查询时间段分门店销售汇总!$B$1:$E$65536,4,0)</f>
        <v>4</v>
      </c>
      <c r="M72" s="9">
        <f>VLOOKUP(B:B,[2]查询时间段分门店销售汇总!$B$1:$F$65536,5,0)</f>
        <v>1</v>
      </c>
      <c r="N72" s="9">
        <f>VLOOKUP(B:B,[2]查询时间段分门店销售汇总!$B$1:$G$65536,6,0)</f>
        <v>3</v>
      </c>
      <c r="O72" s="9">
        <f t="shared" si="4"/>
        <v>8</v>
      </c>
    </row>
    <row r="73" spans="1:15">
      <c r="A73" s="12">
        <v>71</v>
      </c>
      <c r="B73" s="12">
        <v>706</v>
      </c>
      <c r="C73" s="12" t="s">
        <v>610</v>
      </c>
      <c r="D73" s="12" t="s">
        <v>578</v>
      </c>
      <c r="E73" s="12">
        <v>2</v>
      </c>
      <c r="F73" s="13" t="s">
        <v>594</v>
      </c>
      <c r="G73" s="13"/>
      <c r="H73" s="9">
        <f t="shared" si="5"/>
        <v>2</v>
      </c>
      <c r="I73" s="9">
        <f t="shared" si="6"/>
        <v>2</v>
      </c>
      <c r="J73" s="9">
        <v>0</v>
      </c>
      <c r="K73" s="9">
        <v>4</v>
      </c>
      <c r="L73" s="9">
        <f>VLOOKUP(B:B,[2]查询时间段分门店销售汇总!$B$1:$E$65536,4,0)</f>
        <v>4</v>
      </c>
      <c r="M73" s="9">
        <f>VLOOKUP(B:B,[2]查询时间段分门店销售汇总!$B$1:$F$65536,5,0)</f>
        <v>1</v>
      </c>
      <c r="N73" s="9">
        <f>VLOOKUP(B:B,[2]查询时间段分门店销售汇总!$B$1:$G$65536,6,0)</f>
        <v>3</v>
      </c>
      <c r="O73" s="9">
        <f t="shared" si="4"/>
        <v>8</v>
      </c>
    </row>
    <row r="74" spans="1:15">
      <c r="A74" s="12">
        <v>72</v>
      </c>
      <c r="B74" s="12">
        <v>716</v>
      </c>
      <c r="C74" s="12" t="s">
        <v>611</v>
      </c>
      <c r="D74" s="12" t="s">
        <v>543</v>
      </c>
      <c r="E74" s="12">
        <v>3</v>
      </c>
      <c r="F74" s="13" t="s">
        <v>587</v>
      </c>
      <c r="G74" s="13"/>
      <c r="H74" s="9">
        <f t="shared" si="5"/>
        <v>3</v>
      </c>
      <c r="I74" s="9">
        <f t="shared" si="6"/>
        <v>3</v>
      </c>
      <c r="J74" s="9">
        <v>0</v>
      </c>
      <c r="K74" s="9">
        <v>13</v>
      </c>
      <c r="L74" s="9">
        <f>VLOOKUP(B:B,[2]查询时间段分门店销售汇总!$B$1:$E$65536,4,0)</f>
        <v>4</v>
      </c>
      <c r="M74" s="9">
        <f>VLOOKUP(B:B,[2]查询时间段分门店销售汇总!$B$1:$F$65536,5,0)</f>
        <v>1</v>
      </c>
      <c r="N74" s="9">
        <f>VLOOKUP(B:B,[2]查询时间段分门店销售汇总!$B$1:$G$65536,6,0)</f>
        <v>3</v>
      </c>
      <c r="O74" s="9">
        <f t="shared" si="4"/>
        <v>8</v>
      </c>
    </row>
    <row r="75" spans="1:15">
      <c r="A75" s="12">
        <v>73</v>
      </c>
      <c r="B75" s="12">
        <v>752</v>
      </c>
      <c r="C75" s="12" t="s">
        <v>612</v>
      </c>
      <c r="D75" s="12" t="s">
        <v>541</v>
      </c>
      <c r="E75" s="12">
        <v>3</v>
      </c>
      <c r="F75" s="13" t="s">
        <v>594</v>
      </c>
      <c r="G75" s="13"/>
      <c r="H75" s="9">
        <f t="shared" si="5"/>
        <v>3</v>
      </c>
      <c r="I75" s="9">
        <f t="shared" si="6"/>
        <v>3</v>
      </c>
      <c r="J75" s="9">
        <f>VLOOKUP(B:B,[3]Sheet2!$G$1:$H$65536,2,0)</f>
        <v>6</v>
      </c>
      <c r="K75" s="9">
        <v>6</v>
      </c>
      <c r="L75" s="9">
        <f>VLOOKUP(B:B,[2]查询时间段分门店销售汇总!$B$1:$E$65536,4,0)</f>
        <v>4</v>
      </c>
      <c r="M75" s="9">
        <f>VLOOKUP(B:B,[2]查询时间段分门店销售汇总!$B$1:$F$65536,5,0)</f>
        <v>1</v>
      </c>
      <c r="N75" s="9">
        <f>VLOOKUP(B:B,[2]查询时间段分门店销售汇总!$B$1:$G$65536,6,0)</f>
        <v>3</v>
      </c>
      <c r="O75" s="9">
        <f t="shared" si="4"/>
        <v>8</v>
      </c>
    </row>
    <row r="76" spans="1:15">
      <c r="A76" s="12">
        <v>74</v>
      </c>
      <c r="B76" s="12">
        <v>741</v>
      </c>
      <c r="C76" s="12" t="s">
        <v>613</v>
      </c>
      <c r="D76" s="12" t="s">
        <v>541</v>
      </c>
      <c r="E76" s="12">
        <v>1</v>
      </c>
      <c r="F76" s="13" t="s">
        <v>594</v>
      </c>
      <c r="G76" s="13">
        <f>VLOOKUP(B:B,[1]查询时间段分门店销售明细!$B$1:$J$65536,9,0)</f>
        <v>6</v>
      </c>
      <c r="H76" s="9">
        <f t="shared" si="5"/>
        <v>7</v>
      </c>
      <c r="I76" s="9">
        <v>13</v>
      </c>
      <c r="J76" s="9">
        <v>0</v>
      </c>
      <c r="K76" s="9">
        <v>2</v>
      </c>
      <c r="L76" s="9">
        <f>VLOOKUP(B:B,[2]查询时间段分门店销售汇总!$B$1:$E$65536,4,0)</f>
        <v>4</v>
      </c>
      <c r="M76" s="9">
        <f>VLOOKUP(B:B,[2]查询时间段分门店销售汇总!$B$1:$F$65536,5,0)</f>
        <v>1</v>
      </c>
      <c r="N76" s="9">
        <f>VLOOKUP(B:B,[2]查询时间段分门店销售汇总!$B$1:$G$65536,6,0)</f>
        <v>3</v>
      </c>
      <c r="O76" s="9">
        <f t="shared" si="4"/>
        <v>8</v>
      </c>
    </row>
    <row r="77" spans="1:15">
      <c r="A77" s="12">
        <v>75</v>
      </c>
      <c r="B77" s="12">
        <v>710</v>
      </c>
      <c r="C77" s="12" t="s">
        <v>614</v>
      </c>
      <c r="D77" s="12" t="s">
        <v>578</v>
      </c>
      <c r="E77" s="12">
        <v>2</v>
      </c>
      <c r="F77" s="13" t="s">
        <v>594</v>
      </c>
      <c r="G77" s="13"/>
      <c r="H77" s="9">
        <f t="shared" si="5"/>
        <v>2</v>
      </c>
      <c r="I77" s="9">
        <f t="shared" ref="I77:I84" si="7">E77+0</f>
        <v>2</v>
      </c>
      <c r="J77" s="9">
        <v>0</v>
      </c>
      <c r="K77" s="9">
        <v>4</v>
      </c>
      <c r="L77" s="9">
        <f>VLOOKUP(B:B,[2]查询时间段分门店销售汇总!$B$1:$E$65536,4,0)</f>
        <v>4</v>
      </c>
      <c r="M77" s="9">
        <f>VLOOKUP(B:B,[2]查询时间段分门店销售汇总!$B$1:$F$65536,5,0)</f>
        <v>1</v>
      </c>
      <c r="N77" s="9">
        <f>VLOOKUP(B:B,[2]查询时间段分门店销售汇总!$B$1:$G$65536,6,0)</f>
        <v>3</v>
      </c>
      <c r="O77" s="9">
        <f t="shared" si="4"/>
        <v>8</v>
      </c>
    </row>
    <row r="78" spans="1:15">
      <c r="A78" s="12">
        <v>76</v>
      </c>
      <c r="B78" s="12">
        <v>732</v>
      </c>
      <c r="C78" s="12" t="s">
        <v>615</v>
      </c>
      <c r="D78" s="12" t="s">
        <v>543</v>
      </c>
      <c r="E78" s="12">
        <v>2</v>
      </c>
      <c r="F78" s="13" t="s">
        <v>587</v>
      </c>
      <c r="G78" s="13"/>
      <c r="H78" s="9">
        <f t="shared" si="5"/>
        <v>2</v>
      </c>
      <c r="I78" s="9">
        <f t="shared" si="7"/>
        <v>2</v>
      </c>
      <c r="J78" s="9">
        <v>0</v>
      </c>
      <c r="K78" s="9">
        <v>4</v>
      </c>
      <c r="L78" s="9">
        <f>VLOOKUP(B:B,[2]查询时间段分门店销售汇总!$B$1:$E$65536,4,0)</f>
        <v>4</v>
      </c>
      <c r="M78" s="9">
        <f>VLOOKUP(B:B,[2]查询时间段分门店销售汇总!$B$1:$F$65536,5,0)</f>
        <v>1</v>
      </c>
      <c r="N78" s="9">
        <f>VLOOKUP(B:B,[2]查询时间段分门店销售汇总!$B$1:$G$65536,6,0)</f>
        <v>3</v>
      </c>
      <c r="O78" s="9">
        <f t="shared" si="4"/>
        <v>8</v>
      </c>
    </row>
    <row r="79" spans="1:15">
      <c r="A79" s="12">
        <v>77</v>
      </c>
      <c r="B79" s="12">
        <v>357</v>
      </c>
      <c r="C79" s="12" t="s">
        <v>616</v>
      </c>
      <c r="D79" s="12" t="s">
        <v>541</v>
      </c>
      <c r="E79" s="12">
        <v>4</v>
      </c>
      <c r="F79" s="13" t="s">
        <v>557</v>
      </c>
      <c r="G79" s="13"/>
      <c r="H79" s="9">
        <f t="shared" si="5"/>
        <v>4</v>
      </c>
      <c r="I79" s="9">
        <v>5</v>
      </c>
      <c r="J79" s="9">
        <v>0</v>
      </c>
      <c r="K79" s="9">
        <v>8</v>
      </c>
      <c r="L79" s="9">
        <f>VLOOKUP(B:B,[2]查询时间段分门店销售汇总!$B$1:$E$65536,4,0)</f>
        <v>6</v>
      </c>
      <c r="M79" s="9">
        <f>VLOOKUP(B:B,[2]查询时间段分门店销售汇总!$B$1:$F$65536,5,0)</f>
        <v>1</v>
      </c>
      <c r="N79" s="9">
        <f>VLOOKUP(B:B,[2]查询时间段分门店销售汇总!$B$1:$G$65536,6,0)</f>
        <v>3</v>
      </c>
      <c r="O79" s="9">
        <f t="shared" si="4"/>
        <v>10</v>
      </c>
    </row>
    <row r="80" spans="1:15">
      <c r="A80" s="12">
        <v>78</v>
      </c>
      <c r="B80" s="12">
        <v>570</v>
      </c>
      <c r="C80" s="12" t="s">
        <v>617</v>
      </c>
      <c r="D80" s="12" t="s">
        <v>541</v>
      </c>
      <c r="E80" s="12">
        <v>3</v>
      </c>
      <c r="F80" s="13" t="s">
        <v>582</v>
      </c>
      <c r="G80" s="13"/>
      <c r="H80" s="9">
        <f t="shared" si="5"/>
        <v>3</v>
      </c>
      <c r="I80" s="9">
        <v>4</v>
      </c>
      <c r="J80" s="9">
        <v>0</v>
      </c>
      <c r="K80" s="9">
        <v>6</v>
      </c>
      <c r="L80" s="9">
        <f>VLOOKUP(B:B,[2]查询时间段分门店销售汇总!$B$1:$E$65536,4,0)</f>
        <v>4</v>
      </c>
      <c r="M80" s="9">
        <f>VLOOKUP(B:B,[2]查询时间段分门店销售汇总!$B$1:$F$65536,5,0)</f>
        <v>1</v>
      </c>
      <c r="N80" s="9">
        <f>VLOOKUP(B:B,[2]查询时间段分门店销售汇总!$B$1:$G$65536,6,0)</f>
        <v>3</v>
      </c>
      <c r="O80" s="9">
        <f t="shared" si="4"/>
        <v>8</v>
      </c>
    </row>
    <row r="81" spans="1:15">
      <c r="A81" s="12">
        <v>79</v>
      </c>
      <c r="B81" s="12">
        <v>738</v>
      </c>
      <c r="C81" s="12" t="s">
        <v>618</v>
      </c>
      <c r="D81" s="12" t="s">
        <v>578</v>
      </c>
      <c r="E81" s="12">
        <v>3</v>
      </c>
      <c r="F81" s="13" t="s">
        <v>587</v>
      </c>
      <c r="G81" s="13"/>
      <c r="H81" s="9">
        <f t="shared" si="5"/>
        <v>3</v>
      </c>
      <c r="I81" s="9">
        <f t="shared" si="7"/>
        <v>3</v>
      </c>
      <c r="J81" s="9">
        <f>VLOOKUP(B:B,[3]Sheet2!$G$1:$H$65536,2,0)</f>
        <v>1</v>
      </c>
      <c r="K81" s="9">
        <v>6</v>
      </c>
      <c r="L81" s="9">
        <f>VLOOKUP(B:B,[2]查询时间段分门店销售汇总!$B$1:$E$65536,4,0)</f>
        <v>4</v>
      </c>
      <c r="M81" s="9">
        <f>VLOOKUP(B:B,[2]查询时间段分门店销售汇总!$B$1:$F$65536,5,0)</f>
        <v>1</v>
      </c>
      <c r="N81" s="9">
        <f>VLOOKUP(B:B,[2]查询时间段分门店销售汇总!$B$1:$G$65536,6,0)</f>
        <v>3</v>
      </c>
      <c r="O81" s="9">
        <f t="shared" si="4"/>
        <v>8</v>
      </c>
    </row>
    <row r="82" spans="1:15">
      <c r="A82" s="12">
        <v>80</v>
      </c>
      <c r="B82" s="12">
        <v>723</v>
      </c>
      <c r="C82" s="12" t="s">
        <v>619</v>
      </c>
      <c r="D82" s="12" t="s">
        <v>222</v>
      </c>
      <c r="E82" s="12">
        <v>3</v>
      </c>
      <c r="F82" s="13" t="s">
        <v>594</v>
      </c>
      <c r="G82" s="13"/>
      <c r="H82" s="9">
        <f t="shared" si="5"/>
        <v>3</v>
      </c>
      <c r="I82" s="9">
        <f t="shared" si="7"/>
        <v>3</v>
      </c>
      <c r="J82" s="9">
        <v>0</v>
      </c>
      <c r="K82" s="9">
        <v>6</v>
      </c>
      <c r="L82" s="9">
        <f>VLOOKUP(B:B,[2]查询时间段分门店销售汇总!$B$1:$E$65536,4,0)</f>
        <v>4</v>
      </c>
      <c r="M82" s="9">
        <f>VLOOKUP(B:B,[2]查询时间段分门店销售汇总!$B$1:$F$65536,5,0)</f>
        <v>1</v>
      </c>
      <c r="N82" s="9">
        <f>VLOOKUP(B:B,[2]查询时间段分门店销售汇总!$B$1:$G$65536,6,0)</f>
        <v>3</v>
      </c>
      <c r="O82" s="9">
        <f t="shared" si="4"/>
        <v>8</v>
      </c>
    </row>
    <row r="83" spans="1:15">
      <c r="A83" s="12">
        <v>81</v>
      </c>
      <c r="B83" s="12">
        <v>755</v>
      </c>
      <c r="C83" s="12" t="s">
        <v>620</v>
      </c>
      <c r="D83" s="12" t="s">
        <v>578</v>
      </c>
      <c r="E83" s="12">
        <v>3</v>
      </c>
      <c r="F83" s="13" t="s">
        <v>594</v>
      </c>
      <c r="G83" s="13"/>
      <c r="H83" s="9">
        <f t="shared" si="5"/>
        <v>3</v>
      </c>
      <c r="I83" s="9">
        <f t="shared" si="7"/>
        <v>3</v>
      </c>
      <c r="J83" s="9">
        <v>0</v>
      </c>
      <c r="K83" s="9">
        <v>6</v>
      </c>
      <c r="L83" s="9">
        <f>VLOOKUP(B:B,[2]查询时间段分门店销售汇总!$B$1:$E$65536,4,0)</f>
        <v>4</v>
      </c>
      <c r="M83" s="9">
        <f>VLOOKUP(B:B,[2]查询时间段分门店销售汇总!$B$1:$F$65536,5,0)</f>
        <v>1</v>
      </c>
      <c r="N83" s="9">
        <f>VLOOKUP(B:B,[2]查询时间段分门店销售汇总!$B$1:$G$65536,6,0)</f>
        <v>3</v>
      </c>
      <c r="O83" s="9">
        <f t="shared" si="4"/>
        <v>8</v>
      </c>
    </row>
    <row r="84" spans="1:15">
      <c r="A84" s="12">
        <v>82</v>
      </c>
      <c r="B84" s="12">
        <v>753</v>
      </c>
      <c r="C84" s="12" t="s">
        <v>621</v>
      </c>
      <c r="D84" s="12" t="s">
        <v>475</v>
      </c>
      <c r="E84" s="12">
        <v>2</v>
      </c>
      <c r="F84" s="13" t="s">
        <v>594</v>
      </c>
      <c r="G84" s="13"/>
      <c r="H84" s="9">
        <f t="shared" si="5"/>
        <v>2</v>
      </c>
      <c r="I84" s="9">
        <f t="shared" si="7"/>
        <v>2</v>
      </c>
      <c r="J84" s="9">
        <v>0</v>
      </c>
      <c r="K84" s="9">
        <v>4</v>
      </c>
      <c r="L84" s="9">
        <f>VLOOKUP(B:B,[2]查询时间段分门店销售汇总!$B$1:$E$65536,4,0)</f>
        <v>4</v>
      </c>
      <c r="M84" s="9">
        <f>VLOOKUP(B:B,[2]查询时间段分门店销售汇总!$B$1:$F$65536,5,0)</f>
        <v>1</v>
      </c>
      <c r="N84" s="9">
        <f>VLOOKUP(B:B,[2]查询时间段分门店销售汇总!$B$1:$G$65536,6,0)</f>
        <v>3</v>
      </c>
      <c r="O84" s="9">
        <f t="shared" si="4"/>
        <v>8</v>
      </c>
    </row>
    <row r="85" spans="1:15">
      <c r="A85" s="12">
        <v>83</v>
      </c>
      <c r="B85" s="13">
        <v>101453</v>
      </c>
      <c r="C85" s="12" t="s">
        <v>622</v>
      </c>
      <c r="D85" s="12" t="s">
        <v>334</v>
      </c>
      <c r="E85" s="12">
        <v>4</v>
      </c>
      <c r="F85" s="13" t="s">
        <v>561</v>
      </c>
      <c r="G85" s="13"/>
      <c r="H85" s="9">
        <f t="shared" si="5"/>
        <v>4</v>
      </c>
      <c r="I85" s="9">
        <v>5</v>
      </c>
      <c r="J85" s="9">
        <v>0</v>
      </c>
      <c r="K85" s="9">
        <v>8</v>
      </c>
      <c r="L85" s="9">
        <f>VLOOKUP(B:B,[2]查询时间段分门店销售汇总!$B$1:$E$65536,4,0)</f>
        <v>4</v>
      </c>
      <c r="M85" s="9">
        <f>VLOOKUP(B:B,[2]查询时间段分门店销售汇总!$B$1:$F$65536,5,0)</f>
        <v>1</v>
      </c>
      <c r="N85" s="9">
        <f>VLOOKUP(B:B,[2]查询时间段分门店销售汇总!$B$1:$G$65536,6,0)</f>
        <v>3</v>
      </c>
      <c r="O85" s="9">
        <f t="shared" si="4"/>
        <v>8</v>
      </c>
    </row>
    <row r="86" spans="1:15">
      <c r="A86" s="12">
        <v>84</v>
      </c>
      <c r="B86" s="12">
        <v>718</v>
      </c>
      <c r="C86" s="12" t="s">
        <v>286</v>
      </c>
      <c r="D86" s="12" t="s">
        <v>222</v>
      </c>
      <c r="E86" s="12">
        <v>3</v>
      </c>
      <c r="F86" s="13" t="s">
        <v>594</v>
      </c>
      <c r="G86" s="13"/>
      <c r="H86" s="9">
        <f t="shared" si="5"/>
        <v>3</v>
      </c>
      <c r="I86" s="9">
        <f>E86+0</f>
        <v>3</v>
      </c>
      <c r="J86" s="9">
        <v>0</v>
      </c>
      <c r="K86" s="9">
        <v>6</v>
      </c>
      <c r="L86" s="9">
        <f>VLOOKUP(B:B,[2]查询时间段分门店销售汇总!$B$1:$E$65536,4,0)</f>
        <v>4</v>
      </c>
      <c r="M86" s="9">
        <f>VLOOKUP(B:B,[2]查询时间段分门店销售汇总!$B$1:$F$65536,5,0)</f>
        <v>1</v>
      </c>
      <c r="N86" s="9">
        <f>VLOOKUP(B:B,[2]查询时间段分门店销售汇总!$B$1:$G$65536,6,0)</f>
        <v>3</v>
      </c>
      <c r="O86" s="9">
        <f t="shared" si="4"/>
        <v>8</v>
      </c>
    </row>
    <row r="87" spans="1:15">
      <c r="A87" s="12">
        <v>85</v>
      </c>
      <c r="B87" s="12">
        <v>713</v>
      </c>
      <c r="C87" s="12" t="s">
        <v>623</v>
      </c>
      <c r="D87" s="12" t="s">
        <v>578</v>
      </c>
      <c r="E87" s="12">
        <v>2</v>
      </c>
      <c r="F87" s="13" t="s">
        <v>594</v>
      </c>
      <c r="G87" s="13">
        <f>VLOOKUP(B:B,[1]查询时间段分门店销售明细!$B$1:$J$65536,9,0)</f>
        <v>1</v>
      </c>
      <c r="H87" s="9">
        <f t="shared" si="5"/>
        <v>3</v>
      </c>
      <c r="I87" s="9">
        <v>6</v>
      </c>
      <c r="J87" s="9">
        <v>0</v>
      </c>
      <c r="K87" s="9">
        <v>4</v>
      </c>
      <c r="L87" s="9">
        <f>VLOOKUP(B:B,[2]查询时间段分门店销售汇总!$B$1:$E$65536,4,0)</f>
        <v>4</v>
      </c>
      <c r="M87" s="9">
        <f>VLOOKUP(B:B,[2]查询时间段分门店销售汇总!$B$1:$F$65536,5,0)</f>
        <v>1</v>
      </c>
      <c r="N87" s="9">
        <f>VLOOKUP(B:B,[2]查询时间段分门店销售汇总!$B$1:$G$65536,6,0)</f>
        <v>3</v>
      </c>
      <c r="O87" s="9">
        <f t="shared" si="4"/>
        <v>8</v>
      </c>
    </row>
    <row r="88" spans="1:15">
      <c r="A88" s="12">
        <v>86</v>
      </c>
      <c r="B88" s="12">
        <v>311</v>
      </c>
      <c r="C88" s="12" t="s">
        <v>21</v>
      </c>
      <c r="D88" s="12" t="s">
        <v>541</v>
      </c>
      <c r="E88" s="12">
        <v>2</v>
      </c>
      <c r="F88" s="13" t="s">
        <v>582</v>
      </c>
      <c r="G88" s="13"/>
      <c r="H88" s="9">
        <f t="shared" si="5"/>
        <v>2</v>
      </c>
      <c r="I88" s="9">
        <v>3</v>
      </c>
      <c r="J88" s="9">
        <v>0</v>
      </c>
      <c r="K88" s="9">
        <v>4</v>
      </c>
      <c r="L88" s="9">
        <f>VLOOKUP(B:B,[2]查询时间段分门店销售汇总!$B$1:$E$65536,4,0)</f>
        <v>4</v>
      </c>
      <c r="M88" s="9">
        <f>VLOOKUP(B:B,[2]查询时间段分门店销售汇总!$B$1:$F$65536,5,0)</f>
        <v>1</v>
      </c>
      <c r="N88" s="9">
        <f>VLOOKUP(B:B,[2]查询时间段分门店销售汇总!$B$1:$G$65536,6,0)</f>
        <v>3</v>
      </c>
      <c r="O88" s="9">
        <f t="shared" si="4"/>
        <v>8</v>
      </c>
    </row>
    <row r="89" spans="1:15">
      <c r="A89" s="12">
        <v>87</v>
      </c>
      <c r="B89" s="13">
        <v>102565</v>
      </c>
      <c r="C89" s="12" t="s">
        <v>624</v>
      </c>
      <c r="D89" s="12" t="s">
        <v>541</v>
      </c>
      <c r="E89" s="12">
        <v>3</v>
      </c>
      <c r="F89" s="13" t="s">
        <v>561</v>
      </c>
      <c r="G89" s="13">
        <f>VLOOKUP(B:B,[1]查询时间段分门店销售明细!$B$1:$J$65536,9,0)</f>
        <v>4</v>
      </c>
      <c r="H89" s="9">
        <f t="shared" si="5"/>
        <v>7</v>
      </c>
      <c r="I89" s="9">
        <v>9</v>
      </c>
      <c r="J89" s="9">
        <f>VLOOKUP(B:B,[3]Sheet2!$G$1:$H$65536,2,0)</f>
        <v>5</v>
      </c>
      <c r="K89" s="9">
        <v>7</v>
      </c>
      <c r="L89" s="9">
        <f>VLOOKUP(B:B,[2]查询时间段分门店销售汇总!$B$1:$E$65536,4,0)</f>
        <v>4</v>
      </c>
      <c r="M89" s="9">
        <f>VLOOKUP(B:B,[2]查询时间段分门店销售汇总!$B$1:$F$65536,5,0)</f>
        <v>1</v>
      </c>
      <c r="N89" s="9">
        <f>VLOOKUP(B:B,[2]查询时间段分门店销售汇总!$B$1:$G$65536,6,0)</f>
        <v>3</v>
      </c>
      <c r="O89" s="9">
        <f t="shared" si="4"/>
        <v>8</v>
      </c>
    </row>
    <row r="90" spans="1:15">
      <c r="A90" s="12">
        <v>88</v>
      </c>
      <c r="B90" s="13">
        <v>102564</v>
      </c>
      <c r="C90" s="12" t="s">
        <v>625</v>
      </c>
      <c r="D90" s="12" t="s">
        <v>334</v>
      </c>
      <c r="E90" s="12">
        <v>3</v>
      </c>
      <c r="F90" s="13" t="s">
        <v>594</v>
      </c>
      <c r="G90" s="13"/>
      <c r="H90" s="9">
        <f t="shared" si="5"/>
        <v>3</v>
      </c>
      <c r="I90" s="9">
        <f>E90+0</f>
        <v>3</v>
      </c>
      <c r="J90" s="9">
        <v>0</v>
      </c>
      <c r="K90" s="9">
        <v>7</v>
      </c>
      <c r="L90" s="9">
        <f>VLOOKUP(B:B,[2]查询时间段分门店销售汇总!$B$1:$E$65536,4,0)</f>
        <v>4</v>
      </c>
      <c r="M90" s="9">
        <f>VLOOKUP(B:B,[2]查询时间段分门店销售汇总!$B$1:$F$65536,5,0)</f>
        <v>1</v>
      </c>
      <c r="N90" s="9">
        <f>VLOOKUP(B:B,[2]查询时间段分门店销售汇总!$B$1:$G$65536,6,0)</f>
        <v>3</v>
      </c>
      <c r="O90" s="9">
        <f t="shared" si="4"/>
        <v>8</v>
      </c>
    </row>
    <row r="91" spans="1:15">
      <c r="A91" s="12">
        <v>89</v>
      </c>
      <c r="B91" s="13">
        <v>102567</v>
      </c>
      <c r="C91" s="12" t="s">
        <v>626</v>
      </c>
      <c r="D91" s="12" t="s">
        <v>143</v>
      </c>
      <c r="E91" s="12">
        <v>3</v>
      </c>
      <c r="F91" s="13" t="s">
        <v>561</v>
      </c>
      <c r="G91" s="13"/>
      <c r="H91" s="9">
        <f t="shared" si="5"/>
        <v>3</v>
      </c>
      <c r="I91" s="9">
        <v>4</v>
      </c>
      <c r="J91" s="9">
        <v>0</v>
      </c>
      <c r="K91" s="9">
        <v>7</v>
      </c>
      <c r="L91" s="9">
        <f>VLOOKUP(B:B,[2]查询时间段分门店销售汇总!$B$1:$E$65536,4,0)</f>
        <v>4</v>
      </c>
      <c r="M91" s="9">
        <f>VLOOKUP(B:B,[2]查询时间段分门店销售汇总!$B$1:$F$65536,5,0)</f>
        <v>1</v>
      </c>
      <c r="N91" s="9">
        <f>VLOOKUP(B:B,[2]查询时间段分门店销售汇总!$B$1:$G$65536,6,0)</f>
        <v>3</v>
      </c>
      <c r="O91" s="9">
        <f t="shared" si="4"/>
        <v>8</v>
      </c>
    </row>
    <row r="92" spans="1:15">
      <c r="A92" s="12">
        <v>90</v>
      </c>
      <c r="B92" s="13">
        <v>102935</v>
      </c>
      <c r="C92" s="12" t="s">
        <v>299</v>
      </c>
      <c r="D92" s="12" t="s">
        <v>222</v>
      </c>
      <c r="E92" s="12">
        <v>4</v>
      </c>
      <c r="F92" s="13" t="s">
        <v>561</v>
      </c>
      <c r="G92" s="13">
        <f>VLOOKUP(B:B,[1]查询时间段分门店销售明细!$B$1:$J$65536,9,0)</f>
        <v>7</v>
      </c>
      <c r="H92" s="9">
        <f t="shared" si="5"/>
        <v>11</v>
      </c>
      <c r="I92" s="9">
        <v>7</v>
      </c>
      <c r="J92" s="9">
        <f>VLOOKUP(B:B,[3]Sheet2!$G$1:$H$65536,2,0)</f>
        <v>7</v>
      </c>
      <c r="K92" s="9">
        <v>9</v>
      </c>
      <c r="L92" s="9">
        <f>VLOOKUP(B:B,[2]查询时间段分门店销售汇总!$B$1:$E$65536,4,0)</f>
        <v>4</v>
      </c>
      <c r="M92" s="9">
        <f>VLOOKUP(B:B,[2]查询时间段分门店销售汇总!$B$1:$F$65536,5,0)</f>
        <v>1</v>
      </c>
      <c r="N92" s="9">
        <f>VLOOKUP(B:B,[2]查询时间段分门店销售汇总!$B$1:$G$65536,6,0)</f>
        <v>3</v>
      </c>
      <c r="O92" s="9">
        <f t="shared" si="4"/>
        <v>8</v>
      </c>
    </row>
    <row r="93" spans="1:15">
      <c r="A93" s="12">
        <v>91</v>
      </c>
      <c r="B93" s="13">
        <v>103198</v>
      </c>
      <c r="C93" s="12" t="s">
        <v>627</v>
      </c>
      <c r="D93" s="12" t="s">
        <v>541</v>
      </c>
      <c r="E93" s="12">
        <v>3</v>
      </c>
      <c r="F93" s="13" t="s">
        <v>557</v>
      </c>
      <c r="G93" s="13"/>
      <c r="H93" s="9">
        <f t="shared" si="5"/>
        <v>3</v>
      </c>
      <c r="I93" s="9">
        <v>4</v>
      </c>
      <c r="J93" s="9">
        <f>VLOOKUP(B:B,[3]Sheet2!$G$1:$H$65536,2,0)</f>
        <v>17</v>
      </c>
      <c r="K93" s="9">
        <v>8</v>
      </c>
      <c r="L93" s="9">
        <f>VLOOKUP(B:B,[2]查询时间段分门店销售汇总!$B$1:$E$65536,4,0)</f>
        <v>8</v>
      </c>
      <c r="M93" s="9">
        <f>VLOOKUP(B:B,[2]查询时间段分门店销售汇总!$B$1:$F$65536,5,0)</f>
        <v>1</v>
      </c>
      <c r="N93" s="9">
        <f>VLOOKUP(B:B,[2]查询时间段分门店销售汇总!$B$1:$G$65536,6,0)</f>
        <v>3</v>
      </c>
      <c r="O93" s="9">
        <f t="shared" si="4"/>
        <v>12</v>
      </c>
    </row>
    <row r="94" spans="1:15">
      <c r="A94" s="12">
        <v>92</v>
      </c>
      <c r="B94" s="13">
        <v>103199</v>
      </c>
      <c r="C94" s="12" t="s">
        <v>628</v>
      </c>
      <c r="D94" s="12" t="s">
        <v>541</v>
      </c>
      <c r="E94" s="12">
        <v>3</v>
      </c>
      <c r="F94" s="13" t="s">
        <v>561</v>
      </c>
      <c r="G94" s="13"/>
      <c r="H94" s="9">
        <f t="shared" si="5"/>
        <v>3</v>
      </c>
      <c r="I94" s="9">
        <v>4</v>
      </c>
      <c r="J94" s="9">
        <v>0</v>
      </c>
      <c r="K94" s="9">
        <v>8</v>
      </c>
      <c r="L94" s="9">
        <f>VLOOKUP(B:B,[2]查询时间段分门店销售汇总!$B$1:$E$65536,4,0)</f>
        <v>4</v>
      </c>
      <c r="M94" s="9">
        <f>VLOOKUP(B:B,[2]查询时间段分门店销售汇总!$B$1:$F$65536,5,0)</f>
        <v>1</v>
      </c>
      <c r="N94" s="9">
        <f>VLOOKUP(B:B,[2]查询时间段分门店销售汇总!$B$1:$G$65536,6,0)</f>
        <v>3</v>
      </c>
      <c r="O94" s="9">
        <f t="shared" si="4"/>
        <v>8</v>
      </c>
    </row>
    <row r="95" spans="1:15">
      <c r="A95" s="12">
        <v>93</v>
      </c>
      <c r="B95" s="13">
        <v>102934</v>
      </c>
      <c r="C95" s="12" t="s">
        <v>117</v>
      </c>
      <c r="D95" s="12" t="s">
        <v>541</v>
      </c>
      <c r="E95" s="12">
        <v>4</v>
      </c>
      <c r="F95" s="13" t="s">
        <v>539</v>
      </c>
      <c r="G95" s="13"/>
      <c r="H95" s="9">
        <f t="shared" si="5"/>
        <v>4</v>
      </c>
      <c r="I95" s="9">
        <v>5</v>
      </c>
      <c r="J95" s="9">
        <f>VLOOKUP(B:B,[3]Sheet2!$G$1:$H$65536,2,0)</f>
        <v>6</v>
      </c>
      <c r="K95" s="9">
        <v>8</v>
      </c>
      <c r="L95" s="9">
        <f>VLOOKUP(B:B,[2]查询时间段分门店销售汇总!$B$1:$E$65536,4,0)</f>
        <v>8</v>
      </c>
      <c r="M95" s="9">
        <f>VLOOKUP(B:B,[2]查询时间段分门店销售汇总!$B$1:$F$65536,5,0)</f>
        <v>1</v>
      </c>
      <c r="N95" s="9">
        <f>VLOOKUP(B:B,[2]查询时间段分门店销售汇总!$B$1:$G$65536,6,0)</f>
        <v>6</v>
      </c>
      <c r="O95" s="9">
        <f t="shared" si="4"/>
        <v>15</v>
      </c>
    </row>
    <row r="96" spans="1:15">
      <c r="A96" s="12">
        <v>94</v>
      </c>
      <c r="B96" s="13">
        <v>102478</v>
      </c>
      <c r="C96" s="12" t="s">
        <v>243</v>
      </c>
      <c r="D96" s="12" t="s">
        <v>222</v>
      </c>
      <c r="E96" s="12">
        <v>2</v>
      </c>
      <c r="F96" s="13" t="s">
        <v>587</v>
      </c>
      <c r="G96" s="13"/>
      <c r="H96" s="9">
        <f t="shared" si="5"/>
        <v>2</v>
      </c>
      <c r="I96" s="9">
        <f>E96+0</f>
        <v>2</v>
      </c>
      <c r="J96" s="9">
        <v>0</v>
      </c>
      <c r="K96" s="9">
        <v>7</v>
      </c>
      <c r="L96" s="9">
        <f>VLOOKUP(B:B,[2]查询时间段分门店销售汇总!$B$1:$E$65536,4,0)</f>
        <v>4</v>
      </c>
      <c r="M96" s="9">
        <f>VLOOKUP(B:B,[2]查询时间段分门店销售汇总!$B$1:$F$65536,5,0)</f>
        <v>1</v>
      </c>
      <c r="N96" s="9">
        <f>VLOOKUP(B:B,[2]查询时间段分门店销售汇总!$B$1:$G$65536,6,0)</f>
        <v>3</v>
      </c>
      <c r="O96" s="9">
        <f t="shared" si="4"/>
        <v>8</v>
      </c>
    </row>
    <row r="97" spans="1:15">
      <c r="A97" s="12">
        <v>95</v>
      </c>
      <c r="B97" s="13">
        <v>102479</v>
      </c>
      <c r="C97" s="12" t="s">
        <v>247</v>
      </c>
      <c r="D97" s="12" t="s">
        <v>222</v>
      </c>
      <c r="E97" s="12">
        <v>3</v>
      </c>
      <c r="F97" s="13" t="s">
        <v>561</v>
      </c>
      <c r="G97" s="13"/>
      <c r="H97" s="9">
        <f t="shared" si="5"/>
        <v>3</v>
      </c>
      <c r="I97" s="9">
        <v>4</v>
      </c>
      <c r="J97" s="9">
        <v>0</v>
      </c>
      <c r="K97" s="9">
        <v>8</v>
      </c>
      <c r="L97" s="9">
        <f>VLOOKUP(B:B,[2]查询时间段分门店销售汇总!$B$1:$E$65536,4,0)</f>
        <v>4</v>
      </c>
      <c r="M97" s="9">
        <f>VLOOKUP(B:B,[2]查询时间段分门店销售汇总!$B$1:$F$65536,5,0)</f>
        <v>1</v>
      </c>
      <c r="N97" s="9">
        <f>VLOOKUP(B:B,[2]查询时间段分门店销售汇总!$B$1:$G$65536,6,0)</f>
        <v>3</v>
      </c>
      <c r="O97" s="9">
        <f t="shared" si="4"/>
        <v>8</v>
      </c>
    </row>
    <row r="98" spans="1:15">
      <c r="A98" s="12">
        <v>96</v>
      </c>
      <c r="B98" s="13">
        <v>103639</v>
      </c>
      <c r="C98" s="12" t="s">
        <v>629</v>
      </c>
      <c r="D98" s="12" t="s">
        <v>475</v>
      </c>
      <c r="E98" s="12">
        <v>4</v>
      </c>
      <c r="F98" s="13" t="s">
        <v>561</v>
      </c>
      <c r="G98" s="13"/>
      <c r="H98" s="9">
        <f t="shared" si="5"/>
        <v>4</v>
      </c>
      <c r="I98" s="9">
        <v>4</v>
      </c>
      <c r="J98" s="9">
        <f>VLOOKUP(B:B,[3]Sheet2!$G$1:$H$65536,2,0)</f>
        <v>13</v>
      </c>
      <c r="K98" s="9">
        <v>7</v>
      </c>
      <c r="L98" s="9">
        <f>VLOOKUP(B:B,[2]查询时间段分门店销售汇总!$B$1:$E$65536,4,0)</f>
        <v>4</v>
      </c>
      <c r="M98" s="9">
        <f>VLOOKUP(B:B,[2]查询时间段分门店销售汇总!$B$1:$F$65536,5,0)</f>
        <v>1</v>
      </c>
      <c r="N98" s="9">
        <f>VLOOKUP(B:B,[2]查询时间段分门店销售汇总!$B$1:$G$65536,6,0)</f>
        <v>3</v>
      </c>
      <c r="O98" s="9">
        <f t="shared" si="4"/>
        <v>8</v>
      </c>
    </row>
    <row r="99" spans="1:15">
      <c r="A99" s="13"/>
      <c r="B99" s="8" t="s">
        <v>630</v>
      </c>
      <c r="C99" s="19"/>
      <c r="D99" s="19"/>
      <c r="E99" s="12">
        <f>SUM(E3:E98)</f>
        <v>342</v>
      </c>
      <c r="F99" s="19"/>
      <c r="G99" s="13"/>
      <c r="H99" s="9">
        <f t="shared" ref="H99:N99" si="8">SUM(H3:H98)</f>
        <v>568</v>
      </c>
      <c r="I99" s="9">
        <f t="shared" si="8"/>
        <v>756</v>
      </c>
      <c r="J99" s="9">
        <f t="shared" si="8"/>
        <v>522</v>
      </c>
      <c r="K99" s="9">
        <f t="shared" si="8"/>
        <v>1000</v>
      </c>
      <c r="L99" s="9">
        <f t="shared" si="8"/>
        <v>637</v>
      </c>
      <c r="M99" s="9">
        <f t="shared" si="8"/>
        <v>111</v>
      </c>
      <c r="N99" s="9">
        <f t="shared" si="8"/>
        <v>410</v>
      </c>
      <c r="O99" s="9">
        <f t="shared" si="4"/>
        <v>1158</v>
      </c>
    </row>
  </sheetData>
  <mergeCells count="2">
    <mergeCell ref="A1:C1"/>
    <mergeCell ref="L1:O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分人员</vt:lpstr>
      <vt:lpstr>政策明细表</vt:lpstr>
      <vt:lpstr>门店任务表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2018-10-23T03:00:02Z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