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9930"/>
  </bookViews>
  <sheets>
    <sheet name="9.15-9.17考核目标" sheetId="1" r:id="rId1"/>
    <sheet name="片区完成情况" sheetId="6" r:id="rId2"/>
    <sheet name="排名奖励" sheetId="5" r:id="rId3"/>
    <sheet name="9.15" sheetId="2" r:id="rId4"/>
    <sheet name="9.16" sheetId="3" r:id="rId5"/>
    <sheet name="9.17" sheetId="4" r:id="rId6"/>
  </sheets>
  <definedNames>
    <definedName name="_xlnm._FilterDatabase" localSheetId="3" hidden="1">'9.15'!$A$2:$S$97</definedName>
    <definedName name="_xlnm._FilterDatabase" localSheetId="4" hidden="1">'9.16'!$A$2:$S$96</definedName>
    <definedName name="_xlnm._FilterDatabase" localSheetId="5" hidden="1">'9.17'!$A$2:$S$96</definedName>
    <definedName name="_xlnm.Print_Titles" localSheetId="0">'9.15-9.17考核目标'!$1:$2</definedName>
    <definedName name="_xlnm._FilterDatabase" localSheetId="0" hidden="1">'9.15-9.17考核目标'!$A$2:$AC$96</definedName>
  </definedNames>
  <calcPr calcId="144525"/>
</workbook>
</file>

<file path=xl/sharedStrings.xml><?xml version="1.0" encoding="utf-8"?>
<sst xmlns="http://schemas.openxmlformats.org/spreadsheetml/2006/main" count="173">
  <si>
    <t>9.15--9.17 双节活动考核明细</t>
  </si>
  <si>
    <t>活动期间</t>
  </si>
  <si>
    <t>对比数据</t>
  </si>
  <si>
    <t>奖励</t>
  </si>
  <si>
    <t>处罚金额</t>
  </si>
  <si>
    <t>序号</t>
  </si>
  <si>
    <t>门店ID</t>
  </si>
  <si>
    <t>门店名称</t>
  </si>
  <si>
    <t>片名称</t>
  </si>
  <si>
    <t>门店类型</t>
  </si>
  <si>
    <t>场地店外或店内</t>
  </si>
  <si>
    <t>1档销售</t>
  </si>
  <si>
    <t>1档3天销售</t>
  </si>
  <si>
    <t>1档毛利</t>
  </si>
  <si>
    <t>1档3天毛利</t>
  </si>
  <si>
    <t>毛利率</t>
  </si>
  <si>
    <t>2档销售</t>
  </si>
  <si>
    <t>2档3天销售</t>
  </si>
  <si>
    <t>2档毛利</t>
  </si>
  <si>
    <t>2档3天毛利</t>
  </si>
  <si>
    <t>销售</t>
  </si>
  <si>
    <t>毛利</t>
  </si>
  <si>
    <t>1档完成率</t>
  </si>
  <si>
    <t>基础奖励</t>
  </si>
  <si>
    <t>超毛奖励</t>
  </si>
  <si>
    <t>排名奖励</t>
  </si>
  <si>
    <t>合计奖励</t>
  </si>
  <si>
    <t>都江堰药店</t>
  </si>
  <si>
    <t>城郊二片</t>
  </si>
  <si>
    <t>B</t>
  </si>
  <si>
    <t>劼人路药店</t>
  </si>
  <si>
    <t>城中片</t>
  </si>
  <si>
    <t>C</t>
  </si>
  <si>
    <t>新津县五津镇武阳西路药店</t>
  </si>
  <si>
    <t>城郊一片</t>
  </si>
  <si>
    <t>大邑县新场镇文昌街药店</t>
  </si>
  <si>
    <t>店外</t>
  </si>
  <si>
    <t>邛崃中心药店</t>
  </si>
  <si>
    <t>A</t>
  </si>
  <si>
    <t>都江堰市蒲阳路药店</t>
  </si>
  <si>
    <t>邛崃市临邛镇洪川小区药店</t>
  </si>
  <si>
    <t>大邑县晋原镇东街药店</t>
  </si>
  <si>
    <t>童子街药店</t>
  </si>
  <si>
    <t>都江堰聚源镇药店</t>
  </si>
  <si>
    <t>大邑县沙渠镇方圆路药店</t>
  </si>
  <si>
    <t>新津邓双镇岷江店</t>
  </si>
  <si>
    <t>大邑县晋原镇内蒙古大道桃源药店</t>
  </si>
  <si>
    <t>怀远店</t>
  </si>
  <si>
    <t>中和街道柳荫街药店</t>
  </si>
  <si>
    <t>东南片</t>
  </si>
  <si>
    <t>光华村街药店</t>
  </si>
  <si>
    <t>西北片</t>
  </si>
  <si>
    <t>店内</t>
  </si>
  <si>
    <t>观音桥街药店</t>
  </si>
  <si>
    <t>都江堰奎光路中段药店</t>
  </si>
  <si>
    <t>银河北街店</t>
  </si>
  <si>
    <t xml:space="preserve">旗舰店 </t>
  </si>
  <si>
    <t>旗舰片</t>
  </si>
  <si>
    <t>T</t>
  </si>
  <si>
    <t>黄苑东街药店</t>
  </si>
  <si>
    <t>双林路药店</t>
  </si>
  <si>
    <t>贝森北路药店</t>
  </si>
  <si>
    <t>大邑县晋源镇东壕沟段药店</t>
  </si>
  <si>
    <t>都江堰市蒲阳镇堰问道西路药店</t>
  </si>
  <si>
    <t>成华杉板桥南一路店</t>
  </si>
  <si>
    <t>邛崃市临邛镇翠荫街药店</t>
  </si>
  <si>
    <t>三江店</t>
  </si>
  <si>
    <t>羊子山西路药店（兴元华盛）</t>
  </si>
  <si>
    <t>崔家店路药店</t>
  </si>
  <si>
    <t>郫县郫筒镇一环路东南段药店</t>
  </si>
  <si>
    <t>都江堰景中路店</t>
  </si>
  <si>
    <t>双流区东升街道三强西路药店</t>
  </si>
  <si>
    <t>光华药店</t>
  </si>
  <si>
    <t>金带街药店</t>
  </si>
  <si>
    <t>郫县郫筒镇东大街药店</t>
  </si>
  <si>
    <t>土龙路药店</t>
  </si>
  <si>
    <t>浆洗街药店</t>
  </si>
  <si>
    <t>静明路药店</t>
  </si>
  <si>
    <t>枣子巷药店</t>
  </si>
  <si>
    <t>民丰大道西段药店</t>
  </si>
  <si>
    <t>都江堰幸福镇翔凤路药店</t>
  </si>
  <si>
    <t>双流县西航港街道锦华路一段药店</t>
  </si>
  <si>
    <t>华康路药店</t>
  </si>
  <si>
    <t>柳翠路药店</t>
  </si>
  <si>
    <t>二环路北四段药店（汇融名城）</t>
  </si>
  <si>
    <t>通盈街药店</t>
  </si>
  <si>
    <t>龙潭西路店</t>
  </si>
  <si>
    <t>华泰路药店</t>
  </si>
  <si>
    <t>金沙路药店</t>
  </si>
  <si>
    <t>浣花滨河路药店</t>
  </si>
  <si>
    <t>大源北街药店</t>
  </si>
  <si>
    <t>邛崃市临邛镇长安大道药店</t>
  </si>
  <si>
    <t>五津西路药店</t>
  </si>
  <si>
    <t>万科路药店</t>
  </si>
  <si>
    <t>新园大道药店</t>
  </si>
  <si>
    <t>西部店</t>
  </si>
  <si>
    <t>成都成汉太极大药房有限公司</t>
  </si>
  <si>
    <t>大邑县晋原镇子龙路店</t>
  </si>
  <si>
    <t>金丝街药店（9.17-9.19）</t>
  </si>
  <si>
    <t>9.15-9.16销售低于9.1-9.2</t>
  </si>
  <si>
    <t>崇州市崇阳镇尚贤坊街药店</t>
  </si>
  <si>
    <t>新乐中街药店</t>
  </si>
  <si>
    <t>清江东路2药店</t>
  </si>
  <si>
    <t>金马河店</t>
  </si>
  <si>
    <t>合欢树街药店</t>
  </si>
  <si>
    <t>佳灵路药店</t>
  </si>
  <si>
    <t>温江江安路药店</t>
  </si>
  <si>
    <t>红星店（9.17-9.19）</t>
  </si>
  <si>
    <t>交大路第三药店</t>
  </si>
  <si>
    <t>大邑县安仁镇千禧街药店</t>
  </si>
  <si>
    <t>十二桥药店</t>
  </si>
  <si>
    <t>人民中路店（9.17-9.19）</t>
  </si>
  <si>
    <t>兴义镇万兴路药店</t>
  </si>
  <si>
    <t>顺和街店</t>
  </si>
  <si>
    <t>新怡路店</t>
  </si>
  <si>
    <t>崇州中心店</t>
  </si>
  <si>
    <t>龙泉驿区龙泉街道驿生路药店</t>
  </si>
  <si>
    <t>水杉街药店</t>
  </si>
  <si>
    <t>榕声路店</t>
  </si>
  <si>
    <t>北东街店</t>
  </si>
  <si>
    <t>聚萃街药店</t>
  </si>
  <si>
    <t>新都区马超东路店</t>
  </si>
  <si>
    <t>温江店</t>
  </si>
  <si>
    <t>科华街药店</t>
  </si>
  <si>
    <t>万宇路药店</t>
  </si>
  <si>
    <t>鱼凫路店</t>
  </si>
  <si>
    <t>清江东路药店</t>
  </si>
  <si>
    <t>邛崃市羊安镇永康大道药店</t>
  </si>
  <si>
    <t>庆云南街药店（9.17-9.19）</t>
  </si>
  <si>
    <t>华油路药店</t>
  </si>
  <si>
    <t>沙河源药店</t>
  </si>
  <si>
    <t>天久北巷药店</t>
  </si>
  <si>
    <t>西林一街店</t>
  </si>
  <si>
    <t>合计</t>
  </si>
  <si>
    <t xml:space="preserve"> </t>
  </si>
  <si>
    <t>9.15-9.17（双节活动）片区完成情况表</t>
  </si>
  <si>
    <t>片区</t>
  </si>
  <si>
    <t>片长</t>
  </si>
  <si>
    <t>管辖门店数量</t>
  </si>
  <si>
    <t>完成   总店数</t>
  </si>
  <si>
    <t>完成占比</t>
  </si>
  <si>
    <t>未完成   1档店数</t>
  </si>
  <si>
    <t>扣分     （1分/店）</t>
  </si>
  <si>
    <t>完成       2档店数</t>
  </si>
  <si>
    <t>奖励    （100元/店）</t>
  </si>
  <si>
    <t>备注</t>
  </si>
  <si>
    <t>西北片区</t>
  </si>
  <si>
    <t>刘琴英</t>
  </si>
  <si>
    <t>东南片区</t>
  </si>
  <si>
    <t>贾兰</t>
  </si>
  <si>
    <t>城中片区</t>
  </si>
  <si>
    <t>何巍</t>
  </si>
  <si>
    <t>周佳玉</t>
  </si>
  <si>
    <t>苗凯</t>
  </si>
  <si>
    <t>谭庆娟</t>
  </si>
  <si>
    <t>合计完成情况</t>
  </si>
  <si>
    <t>董事长：</t>
  </si>
  <si>
    <t>总经理：</t>
  </si>
  <si>
    <t>营运部经理：</t>
  </si>
  <si>
    <t>合计奖励金额</t>
  </si>
  <si>
    <t>金丝街药店</t>
  </si>
  <si>
    <t>1档销售完成</t>
  </si>
  <si>
    <t>2档销售完成</t>
  </si>
  <si>
    <t>2档毛利完成</t>
  </si>
  <si>
    <t>红星店</t>
  </si>
  <si>
    <t>庆云南街药店</t>
  </si>
  <si>
    <t>人民中路店</t>
  </si>
  <si>
    <t>大邑县晋原镇通达东路五段药店</t>
  </si>
  <si>
    <r>
      <rPr>
        <b/>
        <sz val="10"/>
        <rFont val="Arial"/>
        <charset val="0"/>
      </rPr>
      <t xml:space="preserve">9.15--9.17 </t>
    </r>
    <r>
      <rPr>
        <b/>
        <sz val="10"/>
        <rFont val="宋体"/>
        <charset val="0"/>
      </rPr>
      <t>双节活动考核明细</t>
    </r>
  </si>
  <si>
    <t>1档销售  完成</t>
  </si>
  <si>
    <t>2档销售  完成率</t>
  </si>
  <si>
    <t>1档销售  完成率</t>
  </si>
  <si>
    <t>2档毛利  完成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</si>
</sst>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41" formatCode="_ * #,##0_ ;_ * \-#,##0_ ;_ * &quot;-&quot;_ ;_ @_ "/>
    <numFmt numFmtId="43" formatCode="_ * #,##0.00_ ;_ * \-#,##0.00_ ;_ * &quot;-&quot;??_ ;_ @_ "/>
  </numFmts>
  <fonts count="5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9"/>
      <color rgb="FFFF0000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name val="Arial"/>
      <charset val="0"/>
    </font>
    <font>
      <sz val="9"/>
      <color theme="1"/>
      <name val="宋体"/>
      <charset val="134"/>
      <scheme val="minor"/>
    </font>
    <font>
      <b/>
      <sz val="9"/>
      <name val="Arial"/>
      <charset val="0"/>
    </font>
    <font>
      <b/>
      <sz val="9"/>
      <name val="宋体"/>
      <charset val="134"/>
    </font>
    <font>
      <b/>
      <sz val="9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sz val="9"/>
      <color rgb="FFFF0000"/>
      <name val="宋体"/>
      <charset val="134"/>
    </font>
    <font>
      <b/>
      <sz val="9"/>
      <color rgb="FFFF0000"/>
      <name val="宋体"/>
      <charset val="134"/>
      <scheme val="minor"/>
    </font>
    <font>
      <b/>
      <sz val="8"/>
      <name val="宋体"/>
      <charset val="134"/>
    </font>
    <font>
      <b/>
      <sz val="8"/>
      <color theme="1"/>
      <name val="宋体"/>
      <charset val="134"/>
      <scheme val="minor"/>
    </font>
    <font>
      <sz val="8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0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46" fillId="18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17" borderId="14" applyNumberFormat="0" applyFont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48" fillId="0" borderId="15" applyNumberFormat="0" applyFill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4" fillId="5" borderId="9" applyNumberFormat="0" applyAlignment="0" applyProtection="0">
      <alignment vertical="center"/>
    </xf>
    <xf numFmtId="0" fontId="44" fillId="5" borderId="13" applyNumberFormat="0" applyAlignment="0" applyProtection="0">
      <alignment vertical="center"/>
    </xf>
    <xf numFmtId="0" fontId="37" fillId="8" borderId="10" applyNumberFormat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</cellStyleXfs>
  <cellXfs count="201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10" fontId="3" fillId="0" borderId="4" xfId="0" applyNumberFormat="1" applyFont="1" applyBorder="1" applyAlignment="1">
      <alignment vertical="center"/>
    </xf>
    <xf numFmtId="0" fontId="6" fillId="0" borderId="4" xfId="0" applyNumberFormat="1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0" fontId="6" fillId="0" borderId="4" xfId="0" applyNumberFormat="1" applyFont="1" applyBorder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/>
    </xf>
    <xf numFmtId="10" fontId="11" fillId="2" borderId="1" xfId="0" applyNumberFormat="1" applyFont="1" applyFill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10" fontId="0" fillId="2" borderId="1" xfId="0" applyNumberForma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10" fontId="3" fillId="0" borderId="3" xfId="0" applyNumberFormat="1" applyFont="1" applyBorder="1" applyAlignment="1">
      <alignment horizontal="center" vertical="center"/>
    </xf>
    <xf numFmtId="10" fontId="0" fillId="0" borderId="3" xfId="0" applyNumberFormat="1" applyBorder="1" applyAlignment="1">
      <alignment horizontal="center" vertical="center"/>
    </xf>
    <xf numFmtId="10" fontId="1" fillId="0" borderId="3" xfId="0" applyNumberFormat="1" applyFont="1" applyBorder="1" applyAlignment="1">
      <alignment horizontal="center" vertical="center"/>
    </xf>
    <xf numFmtId="10" fontId="13" fillId="0" borderId="1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vertical="center"/>
    </xf>
    <xf numFmtId="0" fontId="7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10" fontId="12" fillId="0" borderId="1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10" fontId="9" fillId="0" borderId="0" xfId="0" applyNumberFormat="1" applyFont="1" applyFill="1" applyAlignment="1">
      <alignment horizontal="center" vertical="center" wrapText="1"/>
    </xf>
    <xf numFmtId="10" fontId="0" fillId="0" borderId="0" xfId="0" applyNumberFormat="1" applyFill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10" fontId="1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0" fontId="11" fillId="2" borderId="1" xfId="0" applyNumberFormat="1" applyFont="1" applyFill="1" applyBorder="1" applyAlignment="1">
      <alignment horizontal="center" vertical="center" wrapText="1"/>
    </xf>
    <xf numFmtId="10" fontId="11" fillId="2" borderId="3" xfId="0" applyNumberFormat="1" applyFont="1" applyFill="1" applyBorder="1" applyAlignment="1">
      <alignment horizontal="center" vertical="center" wrapText="1"/>
    </xf>
    <xf numFmtId="10" fontId="11" fillId="0" borderId="7" xfId="0" applyNumberFormat="1" applyFont="1" applyFill="1" applyBorder="1" applyAlignment="1">
      <alignment horizontal="center" vertical="center" wrapText="1"/>
    </xf>
    <xf numFmtId="10" fontId="11" fillId="0" borderId="3" xfId="0" applyNumberFormat="1" applyFont="1" applyFill="1" applyBorder="1" applyAlignment="1">
      <alignment horizontal="center" vertical="center" wrapText="1"/>
    </xf>
    <xf numFmtId="10" fontId="11" fillId="0" borderId="2" xfId="0" applyNumberFormat="1" applyFont="1" applyFill="1" applyBorder="1" applyAlignment="1">
      <alignment horizontal="center" vertical="center" wrapText="1"/>
    </xf>
    <xf numFmtId="10" fontId="11" fillId="0" borderId="1" xfId="0" applyNumberFormat="1" applyFont="1" applyFill="1" applyBorder="1" applyAlignment="1">
      <alignment horizontal="center" vertical="center" wrapText="1"/>
    </xf>
    <xf numFmtId="10" fontId="9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10" fontId="1" fillId="2" borderId="3" xfId="0" applyNumberFormat="1" applyFont="1" applyFill="1" applyBorder="1" applyAlignment="1">
      <alignment vertical="center"/>
    </xf>
    <xf numFmtId="10" fontId="1" fillId="0" borderId="7" xfId="0" applyNumberFormat="1" applyFont="1" applyFill="1" applyBorder="1" applyAlignment="1">
      <alignment vertical="center"/>
    </xf>
    <xf numFmtId="10" fontId="1" fillId="0" borderId="3" xfId="0" applyNumberFormat="1" applyFont="1" applyFill="1" applyBorder="1" applyAlignment="1">
      <alignment vertical="center"/>
    </xf>
    <xf numFmtId="10" fontId="1" fillId="0" borderId="2" xfId="0" applyNumberFormat="1" applyFont="1" applyFill="1" applyBorder="1" applyAlignment="1">
      <alignment vertical="center"/>
    </xf>
    <xf numFmtId="10" fontId="0" fillId="0" borderId="7" xfId="0" applyNumberFormat="1" applyFill="1" applyBorder="1" applyAlignment="1">
      <alignment vertical="center"/>
    </xf>
    <xf numFmtId="10" fontId="0" fillId="0" borderId="3" xfId="0" applyNumberFormat="1" applyFill="1" applyBorder="1" applyAlignment="1">
      <alignment vertical="center"/>
    </xf>
    <xf numFmtId="10" fontId="1" fillId="0" borderId="1" xfId="0" applyNumberFormat="1" applyFont="1" applyFill="1" applyBorder="1" applyAlignment="1">
      <alignment vertical="center"/>
    </xf>
    <xf numFmtId="10" fontId="0" fillId="0" borderId="1" xfId="0" applyNumberFormat="1" applyFill="1" applyBorder="1" applyAlignment="1">
      <alignment vertical="center"/>
    </xf>
    <xf numFmtId="0" fontId="7" fillId="0" borderId="6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0" fontId="14" fillId="0" borderId="1" xfId="0" applyNumberFormat="1" applyFont="1" applyFill="1" applyBorder="1" applyAlignment="1">
      <alignment horizontal="center" vertical="center" wrapText="1"/>
    </xf>
    <xf numFmtId="10" fontId="15" fillId="0" borderId="1" xfId="0" applyNumberFormat="1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10" fontId="6" fillId="0" borderId="3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left" vertical="center"/>
    </xf>
    <xf numFmtId="0" fontId="14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 wrapText="1"/>
    </xf>
    <xf numFmtId="176" fontId="21" fillId="0" borderId="0" xfId="0" applyNumberFormat="1" applyFont="1" applyAlignment="1">
      <alignment horizontal="center" vertical="center"/>
    </xf>
    <xf numFmtId="176" fontId="21" fillId="0" borderId="0" xfId="0" applyNumberFormat="1" applyFont="1" applyAlignment="1">
      <alignment horizontal="center" vertical="center" wrapText="1"/>
    </xf>
    <xf numFmtId="10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176" fontId="18" fillId="0" borderId="0" xfId="0" applyNumberFormat="1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4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center" vertical="center" wrapText="1"/>
    </xf>
    <xf numFmtId="176" fontId="24" fillId="0" borderId="1" xfId="0" applyNumberFormat="1" applyFont="1" applyBorder="1" applyAlignment="1">
      <alignment horizontal="center" vertical="center"/>
    </xf>
    <xf numFmtId="176" fontId="24" fillId="0" borderId="1" xfId="0" applyNumberFormat="1" applyFont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vertical="center"/>
    </xf>
    <xf numFmtId="0" fontId="25" fillId="0" borderId="1" xfId="0" applyFont="1" applyFill="1" applyBorder="1" applyAlignment="1">
      <alignment horizontal="center" vertical="center" wrapText="1"/>
    </xf>
    <xf numFmtId="176" fontId="21" fillId="0" borderId="1" xfId="0" applyNumberFormat="1" applyFont="1" applyBorder="1" applyAlignment="1">
      <alignment horizontal="center" vertical="center"/>
    </xf>
    <xf numFmtId="176" fontId="21" fillId="0" borderId="1" xfId="0" applyNumberFormat="1" applyFont="1" applyBorder="1" applyAlignment="1">
      <alignment horizontal="center" vertical="center" wrapText="1"/>
    </xf>
    <xf numFmtId="176" fontId="26" fillId="0" borderId="1" xfId="0" applyNumberFormat="1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vertical="center"/>
    </xf>
    <xf numFmtId="0" fontId="27" fillId="0" borderId="1" xfId="0" applyFont="1" applyFill="1" applyBorder="1" applyAlignment="1">
      <alignment vertical="center"/>
    </xf>
    <xf numFmtId="0" fontId="22" fillId="0" borderId="6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10" fontId="24" fillId="0" borderId="1" xfId="0" applyNumberFormat="1" applyFont="1" applyBorder="1" applyAlignment="1">
      <alignment horizontal="center" vertical="center"/>
    </xf>
    <xf numFmtId="10" fontId="21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176" fontId="18" fillId="0" borderId="1" xfId="0" applyNumberFormat="1" applyFont="1" applyBorder="1" applyAlignment="1">
      <alignment horizontal="center" vertical="center"/>
    </xf>
    <xf numFmtId="10" fontId="18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10" fontId="26" fillId="0" borderId="1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176" fontId="28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9" fillId="0" borderId="1" xfId="0" applyFont="1" applyFill="1" applyBorder="1" applyAlignment="1">
      <alignment vertical="center"/>
    </xf>
    <xf numFmtId="176" fontId="30" fillId="0" borderId="1" xfId="0" applyNumberFormat="1" applyFont="1" applyBorder="1" applyAlignment="1">
      <alignment horizontal="center" vertical="center"/>
    </xf>
    <xf numFmtId="176" fontId="30" fillId="0" borderId="1" xfId="0" applyNumberFormat="1" applyFont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left" vertical="center"/>
    </xf>
    <xf numFmtId="10" fontId="30" fillId="0" borderId="1" xfId="0" applyNumberFormat="1" applyFont="1" applyBorder="1" applyAlignment="1">
      <alignment horizontal="center" vertical="center"/>
    </xf>
    <xf numFmtId="176" fontId="19" fillId="0" borderId="1" xfId="0" applyNumberFormat="1" applyFont="1" applyBorder="1" applyAlignment="1">
      <alignment horizontal="center" vertical="center"/>
    </xf>
    <xf numFmtId="10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176" fontId="3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7FD9D"/>
      <color rgb="00FC9AF7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6"/>
  <sheetViews>
    <sheetView tabSelected="1" workbookViewId="0">
      <selection activeCell="M6" sqref="M6"/>
    </sheetView>
  </sheetViews>
  <sheetFormatPr defaultColWidth="9" defaultRowHeight="15" customHeight="1"/>
  <cols>
    <col min="1" max="1" width="4.25" style="150" customWidth="1"/>
    <col min="2" max="2" width="6.25" style="150" customWidth="1"/>
    <col min="3" max="3" width="15.625" style="151" customWidth="1"/>
    <col min="4" max="4" width="7.375" style="151" customWidth="1"/>
    <col min="5" max="5" width="4.25" style="150" hidden="1" customWidth="1"/>
    <col min="6" max="6" width="5.875" style="152" hidden="1" customWidth="1"/>
    <col min="7" max="7" width="8.875" style="153" hidden="1" customWidth="1"/>
    <col min="8" max="8" width="10.25" style="154" customWidth="1"/>
    <col min="9" max="9" width="10.5" style="153" hidden="1" customWidth="1"/>
    <col min="10" max="10" width="9.625" style="154" customWidth="1"/>
    <col min="11" max="11" width="7" style="155" hidden="1" customWidth="1"/>
    <col min="12" max="12" width="11.5" style="153" hidden="1" customWidth="1"/>
    <col min="13" max="13" width="10.75" style="154" customWidth="1"/>
    <col min="14" max="14" width="10.5" style="153" hidden="1" customWidth="1"/>
    <col min="15" max="15" width="9.125" style="154" customWidth="1"/>
    <col min="16" max="16" width="6.875" style="155" hidden="1" customWidth="1"/>
    <col min="17" max="17" width="8.625" style="153" customWidth="1"/>
    <col min="18" max="18" width="7.875" style="153" customWidth="1"/>
    <col min="19" max="19" width="8.91666666666667" style="153" customWidth="1"/>
    <col min="20" max="20" width="8.04166666666667" style="153" customWidth="1"/>
    <col min="21" max="21" width="7.625" style="155" customWidth="1"/>
    <col min="22" max="22" width="8.875" style="153" customWidth="1"/>
    <col min="23" max="23" width="8" style="153" customWidth="1"/>
    <col min="24" max="24" width="5.125" style="156" hidden="1" customWidth="1"/>
    <col min="25" max="25" width="7.375" style="153" hidden="1" customWidth="1"/>
    <col min="26" max="26" width="5" style="156" hidden="1" customWidth="1"/>
    <col min="27" max="27" width="8.125" style="157" customWidth="1"/>
    <col min="28" max="28" width="7.875" style="157" customWidth="1"/>
    <col min="29" max="29" width="10.5" style="158" customWidth="1"/>
    <col min="30" max="16384" width="9" style="158"/>
  </cols>
  <sheetData>
    <row r="1" ht="19" customHeight="1" spans="1:28">
      <c r="A1" s="159" t="s">
        <v>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78"/>
      <c r="P1" s="179"/>
      <c r="Q1" s="164" t="s">
        <v>1</v>
      </c>
      <c r="R1" s="164"/>
      <c r="S1" s="164" t="s">
        <v>2</v>
      </c>
      <c r="T1" s="164"/>
      <c r="U1" s="164"/>
      <c r="V1" s="164"/>
      <c r="W1" s="164"/>
      <c r="X1" s="182" t="s">
        <v>3</v>
      </c>
      <c r="Y1" s="182"/>
      <c r="Z1" s="182"/>
      <c r="AA1" s="187"/>
      <c r="AB1" s="188" t="s">
        <v>4</v>
      </c>
    </row>
    <row r="2" ht="26" customHeight="1" spans="1:28">
      <c r="A2" s="161" t="s">
        <v>5</v>
      </c>
      <c r="B2" s="161" t="s">
        <v>6</v>
      </c>
      <c r="C2" s="162" t="s">
        <v>7</v>
      </c>
      <c r="D2" s="162" t="s">
        <v>8</v>
      </c>
      <c r="E2" s="161" t="s">
        <v>9</v>
      </c>
      <c r="F2" s="163" t="s">
        <v>10</v>
      </c>
      <c r="G2" s="164" t="s">
        <v>11</v>
      </c>
      <c r="H2" s="165" t="s">
        <v>12</v>
      </c>
      <c r="I2" s="164" t="s">
        <v>13</v>
      </c>
      <c r="J2" s="165" t="s">
        <v>14</v>
      </c>
      <c r="K2" s="180" t="s">
        <v>15</v>
      </c>
      <c r="L2" s="164" t="s">
        <v>16</v>
      </c>
      <c r="M2" s="165" t="s">
        <v>17</v>
      </c>
      <c r="N2" s="164" t="s">
        <v>18</v>
      </c>
      <c r="O2" s="165" t="s">
        <v>19</v>
      </c>
      <c r="P2" s="180" t="s">
        <v>15</v>
      </c>
      <c r="Q2" s="164" t="s">
        <v>20</v>
      </c>
      <c r="R2" s="164" t="s">
        <v>21</v>
      </c>
      <c r="S2" s="164" t="s">
        <v>11</v>
      </c>
      <c r="T2" s="164" t="s">
        <v>13</v>
      </c>
      <c r="U2" s="180" t="s">
        <v>22</v>
      </c>
      <c r="V2" s="164" t="s">
        <v>16</v>
      </c>
      <c r="W2" s="164" t="s">
        <v>18</v>
      </c>
      <c r="X2" s="182" t="s">
        <v>23</v>
      </c>
      <c r="Y2" s="164" t="s">
        <v>24</v>
      </c>
      <c r="Z2" s="182" t="s">
        <v>25</v>
      </c>
      <c r="AA2" s="188" t="s">
        <v>26</v>
      </c>
      <c r="AB2" s="188"/>
    </row>
    <row r="3" customHeight="1" spans="1:28">
      <c r="A3" s="166">
        <v>1</v>
      </c>
      <c r="B3" s="166">
        <v>351</v>
      </c>
      <c r="C3" s="167" t="s">
        <v>27</v>
      </c>
      <c r="D3" s="167" t="s">
        <v>28</v>
      </c>
      <c r="E3" s="166" t="s">
        <v>29</v>
      </c>
      <c r="F3" s="168"/>
      <c r="G3" s="169">
        <v>5980.86769230769</v>
      </c>
      <c r="H3" s="170">
        <f t="shared" ref="H3:H66" si="0">G3*3</f>
        <v>17942.6030769231</v>
      </c>
      <c r="I3" s="169">
        <v>1560.12083446154</v>
      </c>
      <c r="J3" s="170">
        <f t="shared" ref="J3:J66" si="1">I3*3</f>
        <v>4680.36250338462</v>
      </c>
      <c r="K3" s="181">
        <v>0.260851922283466</v>
      </c>
      <c r="L3" s="169">
        <v>7177.04123076923</v>
      </c>
      <c r="M3" s="170">
        <f t="shared" ref="M3:M66" si="2">L3*3</f>
        <v>21531.1236923077</v>
      </c>
      <c r="N3" s="169">
        <v>1731.84373661538</v>
      </c>
      <c r="O3" s="170">
        <f t="shared" ref="O3:O66" si="3">N3*3</f>
        <v>5195.53120984614</v>
      </c>
      <c r="P3" s="181">
        <v>0.241303300472995</v>
      </c>
      <c r="Q3" s="169">
        <v>61898.81</v>
      </c>
      <c r="R3" s="169">
        <v>13530.25</v>
      </c>
      <c r="S3" s="183">
        <f t="shared" ref="S3:S66" si="4">Q3-H3</f>
        <v>43956.2069230769</v>
      </c>
      <c r="T3" s="183">
        <f t="shared" ref="T3:T66" si="5">R3-J3</f>
        <v>8849.88749661538</v>
      </c>
      <c r="U3" s="184">
        <f t="shared" ref="U3:U66" si="6">Q3/H3</f>
        <v>3.44982329122641</v>
      </c>
      <c r="V3" s="183">
        <f t="shared" ref="V3:V66" si="7">Q3-M3</f>
        <v>40367.6863076923</v>
      </c>
      <c r="W3" s="183">
        <f t="shared" ref="W3:W66" si="8">R3-O3</f>
        <v>8334.71879015386</v>
      </c>
      <c r="X3" s="185">
        <v>1200</v>
      </c>
      <c r="Y3" s="169">
        <f>(R3-J3)*0.3</f>
        <v>2654.96624898461</v>
      </c>
      <c r="Z3" s="185">
        <v>376</v>
      </c>
      <c r="AA3" s="183">
        <f>X3+Y3+Z3</f>
        <v>4230.96624898461</v>
      </c>
      <c r="AB3" s="183"/>
    </row>
    <row r="4" customHeight="1" spans="1:28">
      <c r="A4" s="166">
        <v>2</v>
      </c>
      <c r="B4" s="166">
        <v>102479</v>
      </c>
      <c r="C4" s="167" t="s">
        <v>30</v>
      </c>
      <c r="D4" s="167" t="s">
        <v>31</v>
      </c>
      <c r="E4" s="166" t="s">
        <v>32</v>
      </c>
      <c r="F4" s="168"/>
      <c r="G4" s="169">
        <v>4205.73292307692</v>
      </c>
      <c r="H4" s="170">
        <f t="shared" si="0"/>
        <v>12617.1987692308</v>
      </c>
      <c r="I4" s="169">
        <v>1214.30811815385</v>
      </c>
      <c r="J4" s="170">
        <f t="shared" si="1"/>
        <v>3642.92435446155</v>
      </c>
      <c r="K4" s="181">
        <v>0.288726873618369</v>
      </c>
      <c r="L4" s="169">
        <v>5046.87950769231</v>
      </c>
      <c r="M4" s="170">
        <f t="shared" si="2"/>
        <v>15140.6385230769</v>
      </c>
      <c r="N4" s="169">
        <v>1347.96732553846</v>
      </c>
      <c r="O4" s="170">
        <f t="shared" si="3"/>
        <v>4043.90197661538</v>
      </c>
      <c r="P4" s="181">
        <v>0.267089262480693</v>
      </c>
      <c r="Q4" s="169">
        <v>27245.4</v>
      </c>
      <c r="R4" s="169">
        <v>8702.31</v>
      </c>
      <c r="S4" s="183">
        <f t="shared" si="4"/>
        <v>14628.2012307692</v>
      </c>
      <c r="T4" s="183">
        <f t="shared" si="5"/>
        <v>5059.38564553845</v>
      </c>
      <c r="U4" s="184">
        <f t="shared" si="6"/>
        <v>2.15938581125016</v>
      </c>
      <c r="V4" s="183">
        <f t="shared" si="7"/>
        <v>12104.7614769231</v>
      </c>
      <c r="W4" s="183">
        <f t="shared" si="8"/>
        <v>4658.40802338462</v>
      </c>
      <c r="X4" s="185">
        <v>600</v>
      </c>
      <c r="Y4" s="169">
        <f t="shared" ref="Y4:Y34" si="9">(R4-J4)*0.3</f>
        <v>1517.81569366153</v>
      </c>
      <c r="Z4" s="189">
        <v>376</v>
      </c>
      <c r="AA4" s="183">
        <f t="shared" ref="AA4:AA35" si="10">X4+Y4+Z4</f>
        <v>2493.81569366153</v>
      </c>
      <c r="AB4" s="183"/>
    </row>
    <row r="5" customHeight="1" spans="1:28">
      <c r="A5" s="166">
        <v>3</v>
      </c>
      <c r="B5" s="166">
        <v>102567</v>
      </c>
      <c r="C5" s="167" t="s">
        <v>33</v>
      </c>
      <c r="D5" s="167" t="s">
        <v>34</v>
      </c>
      <c r="E5" s="166"/>
      <c r="F5" s="168"/>
      <c r="G5" s="169">
        <v>3222.69784615385</v>
      </c>
      <c r="H5" s="170">
        <f t="shared" si="0"/>
        <v>9668.09353846155</v>
      </c>
      <c r="I5" s="169">
        <v>900.170656</v>
      </c>
      <c r="J5" s="170">
        <f t="shared" si="1"/>
        <v>2700.511968</v>
      </c>
      <c r="K5" s="181">
        <v>0.279322077021374</v>
      </c>
      <c r="L5" s="169">
        <v>3867.23741538461</v>
      </c>
      <c r="M5" s="170">
        <f t="shared" si="2"/>
        <v>11601.7122461538</v>
      </c>
      <c r="N5" s="169">
        <v>999.252672</v>
      </c>
      <c r="O5" s="170">
        <f t="shared" si="3"/>
        <v>2997.758016</v>
      </c>
      <c r="P5" s="181">
        <v>0.258389274996353</v>
      </c>
      <c r="Q5" s="169">
        <v>20700.64</v>
      </c>
      <c r="R5" s="169">
        <v>4489.44</v>
      </c>
      <c r="S5" s="183">
        <f t="shared" si="4"/>
        <v>11032.5464615384</v>
      </c>
      <c r="T5" s="183">
        <f t="shared" si="5"/>
        <v>1788.928032</v>
      </c>
      <c r="U5" s="184">
        <f t="shared" si="6"/>
        <v>2.14112947062922</v>
      </c>
      <c r="V5" s="183">
        <f t="shared" si="7"/>
        <v>9098.9277538462</v>
      </c>
      <c r="W5" s="183">
        <f t="shared" si="8"/>
        <v>1491.681984</v>
      </c>
      <c r="X5" s="185">
        <v>600</v>
      </c>
      <c r="Y5" s="169">
        <f t="shared" si="9"/>
        <v>536.6784096</v>
      </c>
      <c r="Z5" s="189">
        <v>276</v>
      </c>
      <c r="AA5" s="183">
        <f t="shared" si="10"/>
        <v>1412.6784096</v>
      </c>
      <c r="AB5" s="183"/>
    </row>
    <row r="6" customHeight="1" spans="1:28">
      <c r="A6" s="166">
        <v>4</v>
      </c>
      <c r="B6" s="166">
        <v>720</v>
      </c>
      <c r="C6" s="167" t="s">
        <v>35</v>
      </c>
      <c r="D6" s="167" t="s">
        <v>34</v>
      </c>
      <c r="E6" s="166" t="s">
        <v>32</v>
      </c>
      <c r="F6" s="168" t="s">
        <v>36</v>
      </c>
      <c r="G6" s="169">
        <v>4504.09257692308</v>
      </c>
      <c r="H6" s="170">
        <f t="shared" si="0"/>
        <v>13512.2777307692</v>
      </c>
      <c r="I6" s="169">
        <v>1223.42939653846</v>
      </c>
      <c r="J6" s="170">
        <f t="shared" si="1"/>
        <v>3670.28818961538</v>
      </c>
      <c r="K6" s="181">
        <v>0.271626165680243</v>
      </c>
      <c r="L6" s="169">
        <v>5404.91109230769</v>
      </c>
      <c r="M6" s="170">
        <f t="shared" si="2"/>
        <v>16214.7332769231</v>
      </c>
      <c r="N6" s="169">
        <v>1358.09258538462</v>
      </c>
      <c r="O6" s="170">
        <f t="shared" si="3"/>
        <v>4074.27775615386</v>
      </c>
      <c r="P6" s="181">
        <v>0.251270106425518</v>
      </c>
      <c r="Q6" s="169">
        <v>24517.08</v>
      </c>
      <c r="R6" s="169">
        <v>7442.78</v>
      </c>
      <c r="S6" s="183">
        <f t="shared" si="4"/>
        <v>11004.8022692308</v>
      </c>
      <c r="T6" s="183">
        <f t="shared" si="5"/>
        <v>3772.49181038462</v>
      </c>
      <c r="U6" s="184">
        <f t="shared" si="6"/>
        <v>1.81442984584098</v>
      </c>
      <c r="V6" s="183">
        <f t="shared" si="7"/>
        <v>8302.3467230769</v>
      </c>
      <c r="W6" s="183">
        <f t="shared" si="8"/>
        <v>3368.50224384614</v>
      </c>
      <c r="X6" s="185">
        <v>600</v>
      </c>
      <c r="Y6" s="169">
        <f t="shared" si="9"/>
        <v>1131.74754311539</v>
      </c>
      <c r="Z6" s="189">
        <v>188</v>
      </c>
      <c r="AA6" s="183">
        <f t="shared" si="10"/>
        <v>1919.74754311539</v>
      </c>
      <c r="AB6" s="183"/>
    </row>
    <row r="7" customHeight="1" spans="1:28">
      <c r="A7" s="166">
        <v>5</v>
      </c>
      <c r="B7" s="166">
        <v>341</v>
      </c>
      <c r="C7" s="167" t="s">
        <v>37</v>
      </c>
      <c r="D7" s="167" t="s">
        <v>34</v>
      </c>
      <c r="E7" s="166" t="s">
        <v>38</v>
      </c>
      <c r="F7" s="168" t="s">
        <v>36</v>
      </c>
      <c r="G7" s="169">
        <v>22885.7336923077</v>
      </c>
      <c r="H7" s="170">
        <f t="shared" si="0"/>
        <v>68657.2010769231</v>
      </c>
      <c r="I7" s="169">
        <v>6744.58383738462</v>
      </c>
      <c r="J7" s="170">
        <f t="shared" si="1"/>
        <v>20233.7515121539</v>
      </c>
      <c r="K7" s="181">
        <v>0.294706909031787</v>
      </c>
      <c r="L7" s="169">
        <v>27462.8804307692</v>
      </c>
      <c r="M7" s="170">
        <f t="shared" si="2"/>
        <v>82388.6412923076</v>
      </c>
      <c r="N7" s="169">
        <v>7486.96191784616</v>
      </c>
      <c r="O7" s="170">
        <f t="shared" si="3"/>
        <v>22460.8857535385</v>
      </c>
      <c r="P7" s="181">
        <v>0.272621145357273</v>
      </c>
      <c r="Q7" s="169">
        <v>116938.48</v>
      </c>
      <c r="R7" s="169">
        <v>32397.13</v>
      </c>
      <c r="S7" s="183">
        <f t="shared" si="4"/>
        <v>48281.2789230769</v>
      </c>
      <c r="T7" s="183">
        <f t="shared" si="5"/>
        <v>12163.3784878461</v>
      </c>
      <c r="U7" s="184">
        <f t="shared" si="6"/>
        <v>1.70322235928294</v>
      </c>
      <c r="V7" s="183">
        <f t="shared" si="7"/>
        <v>34549.8387076924</v>
      </c>
      <c r="W7" s="183">
        <f t="shared" si="8"/>
        <v>9936.2442464615</v>
      </c>
      <c r="X7" s="185">
        <v>600</v>
      </c>
      <c r="Y7" s="169">
        <f t="shared" si="9"/>
        <v>3649.01354635384</v>
      </c>
      <c r="Z7" s="189">
        <v>88</v>
      </c>
      <c r="AA7" s="183">
        <f t="shared" si="10"/>
        <v>4337.01354635384</v>
      </c>
      <c r="AB7" s="183"/>
    </row>
    <row r="8" customHeight="1" spans="1:28">
      <c r="A8" s="166">
        <v>6</v>
      </c>
      <c r="B8" s="166">
        <v>738</v>
      </c>
      <c r="C8" s="167" t="s">
        <v>39</v>
      </c>
      <c r="D8" s="167" t="s">
        <v>28</v>
      </c>
      <c r="E8" s="166" t="s">
        <v>32</v>
      </c>
      <c r="F8" s="168"/>
      <c r="G8" s="169">
        <v>4413.02646153846</v>
      </c>
      <c r="H8" s="170">
        <f t="shared" si="0"/>
        <v>13239.0793846154</v>
      </c>
      <c r="I8" s="169">
        <v>1285.06556553846</v>
      </c>
      <c r="J8" s="170">
        <f t="shared" si="1"/>
        <v>3855.19669661538</v>
      </c>
      <c r="K8" s="181">
        <v>0.291198246087667</v>
      </c>
      <c r="L8" s="169">
        <v>5295.63175384615</v>
      </c>
      <c r="M8" s="170">
        <f t="shared" si="2"/>
        <v>15886.8952615384</v>
      </c>
      <c r="N8" s="169">
        <v>1426.51306338462</v>
      </c>
      <c r="O8" s="170">
        <f t="shared" si="3"/>
        <v>4279.53919015386</v>
      </c>
      <c r="P8" s="181">
        <v>0.269375426708731</v>
      </c>
      <c r="Q8" s="169">
        <v>22016.06</v>
      </c>
      <c r="R8" s="169">
        <v>6180.9</v>
      </c>
      <c r="S8" s="183">
        <f t="shared" si="4"/>
        <v>8776.9806153846</v>
      </c>
      <c r="T8" s="183">
        <f t="shared" si="5"/>
        <v>2325.70330338462</v>
      </c>
      <c r="U8" s="184">
        <f t="shared" si="6"/>
        <v>1.66296004128384</v>
      </c>
      <c r="V8" s="183">
        <f t="shared" si="7"/>
        <v>6129.1647384616</v>
      </c>
      <c r="W8" s="183">
        <f t="shared" si="8"/>
        <v>1901.36080984614</v>
      </c>
      <c r="X8" s="185">
        <v>600</v>
      </c>
      <c r="Y8" s="169">
        <f t="shared" si="9"/>
        <v>697.710991015386</v>
      </c>
      <c r="Z8" s="185">
        <v>176</v>
      </c>
      <c r="AA8" s="183">
        <f t="shared" si="10"/>
        <v>1473.71099101539</v>
      </c>
      <c r="AB8" s="183"/>
    </row>
    <row r="9" customHeight="1" spans="1:28">
      <c r="A9" s="166">
        <v>7</v>
      </c>
      <c r="B9" s="166">
        <v>721</v>
      </c>
      <c r="C9" s="167" t="s">
        <v>40</v>
      </c>
      <c r="D9" s="167" t="s">
        <v>34</v>
      </c>
      <c r="E9" s="166" t="s">
        <v>29</v>
      </c>
      <c r="F9" s="168" t="s">
        <v>36</v>
      </c>
      <c r="G9" s="169">
        <v>7087.24373076923</v>
      </c>
      <c r="H9" s="170">
        <f t="shared" si="0"/>
        <v>21261.7311923077</v>
      </c>
      <c r="I9" s="169">
        <v>2083.84211538461</v>
      </c>
      <c r="J9" s="170">
        <f t="shared" si="1"/>
        <v>6251.52634615383</v>
      </c>
      <c r="K9" s="181">
        <v>0.294027155625765</v>
      </c>
      <c r="L9" s="169">
        <v>8504.69247692308</v>
      </c>
      <c r="M9" s="170">
        <f t="shared" si="2"/>
        <v>25514.0774307692</v>
      </c>
      <c r="N9" s="169">
        <v>2313.21115384615</v>
      </c>
      <c r="O9" s="170">
        <f t="shared" si="3"/>
        <v>6939.63346153845</v>
      </c>
      <c r="P9" s="181">
        <v>0.271992333658495</v>
      </c>
      <c r="Q9" s="169">
        <v>35305.78</v>
      </c>
      <c r="R9" s="169">
        <v>10656.98</v>
      </c>
      <c r="S9" s="183">
        <f t="shared" si="4"/>
        <v>14044.0488076923</v>
      </c>
      <c r="T9" s="183">
        <f t="shared" si="5"/>
        <v>4405.45365384617</v>
      </c>
      <c r="U9" s="184">
        <f t="shared" si="6"/>
        <v>1.66053176388446</v>
      </c>
      <c r="V9" s="183">
        <f t="shared" si="7"/>
        <v>9791.7025692308</v>
      </c>
      <c r="W9" s="183">
        <f t="shared" si="8"/>
        <v>3717.34653846155</v>
      </c>
      <c r="X9" s="185">
        <v>600</v>
      </c>
      <c r="Y9" s="169">
        <f t="shared" si="9"/>
        <v>1321.63609615385</v>
      </c>
      <c r="Z9" s="189">
        <v>88</v>
      </c>
      <c r="AA9" s="183">
        <f t="shared" si="10"/>
        <v>2009.63609615385</v>
      </c>
      <c r="AB9" s="183"/>
    </row>
    <row r="10" customHeight="1" spans="1:28">
      <c r="A10" s="166">
        <v>8</v>
      </c>
      <c r="B10" s="166">
        <v>748</v>
      </c>
      <c r="C10" s="167" t="s">
        <v>41</v>
      </c>
      <c r="D10" s="167" t="s">
        <v>34</v>
      </c>
      <c r="E10" s="166" t="s">
        <v>32</v>
      </c>
      <c r="F10" s="168" t="s">
        <v>36</v>
      </c>
      <c r="G10" s="169">
        <v>5539.71</v>
      </c>
      <c r="H10" s="170">
        <f t="shared" si="0"/>
        <v>16619.13</v>
      </c>
      <c r="I10" s="169">
        <v>1530.00294784615</v>
      </c>
      <c r="J10" s="170">
        <f t="shared" si="1"/>
        <v>4590.00884353845</v>
      </c>
      <c r="K10" s="181">
        <v>0.27618827480972</v>
      </c>
      <c r="L10" s="169">
        <v>6647.652</v>
      </c>
      <c r="M10" s="170">
        <f t="shared" si="2"/>
        <v>19942.956</v>
      </c>
      <c r="N10" s="169">
        <v>1698.41076646154</v>
      </c>
      <c r="O10" s="170">
        <f t="shared" si="3"/>
        <v>5095.23229938462</v>
      </c>
      <c r="P10" s="181">
        <v>0.255490324472692</v>
      </c>
      <c r="Q10" s="169">
        <v>27400.01</v>
      </c>
      <c r="R10" s="169">
        <v>7590.83</v>
      </c>
      <c r="S10" s="183">
        <f t="shared" si="4"/>
        <v>10780.88</v>
      </c>
      <c r="T10" s="183">
        <f t="shared" si="5"/>
        <v>3000.82115646155</v>
      </c>
      <c r="U10" s="184">
        <f t="shared" si="6"/>
        <v>1.6487030307844</v>
      </c>
      <c r="V10" s="183">
        <f t="shared" si="7"/>
        <v>7457.054</v>
      </c>
      <c r="W10" s="183">
        <f t="shared" si="8"/>
        <v>2495.59770061538</v>
      </c>
      <c r="X10" s="185">
        <v>600</v>
      </c>
      <c r="Y10" s="169">
        <f t="shared" si="9"/>
        <v>900.246346938465</v>
      </c>
      <c r="Z10" s="189">
        <v>88</v>
      </c>
      <c r="AA10" s="183">
        <f t="shared" si="10"/>
        <v>1588.24634693846</v>
      </c>
      <c r="AB10" s="183"/>
    </row>
    <row r="11" customHeight="1" spans="1:28">
      <c r="A11" s="166">
        <v>9</v>
      </c>
      <c r="B11" s="166">
        <v>102935</v>
      </c>
      <c r="C11" s="167" t="s">
        <v>42</v>
      </c>
      <c r="D11" s="167" t="s">
        <v>31</v>
      </c>
      <c r="E11" s="166" t="s">
        <v>29</v>
      </c>
      <c r="F11" s="168"/>
      <c r="G11" s="169">
        <v>4870.48</v>
      </c>
      <c r="H11" s="170">
        <f t="shared" si="0"/>
        <v>14611.44</v>
      </c>
      <c r="I11" s="169">
        <v>1318.95438769231</v>
      </c>
      <c r="J11" s="170">
        <f t="shared" si="1"/>
        <v>3956.86316307693</v>
      </c>
      <c r="K11" s="181">
        <v>0.270805831805553</v>
      </c>
      <c r="L11" s="169">
        <v>5844.576</v>
      </c>
      <c r="M11" s="170">
        <f t="shared" si="2"/>
        <v>17533.728</v>
      </c>
      <c r="N11" s="169">
        <v>1464.13203692308</v>
      </c>
      <c r="O11" s="170">
        <f t="shared" si="3"/>
        <v>4392.39611076924</v>
      </c>
      <c r="P11" s="181">
        <v>0.250511249562514</v>
      </c>
      <c r="Q11" s="169">
        <v>23708.59</v>
      </c>
      <c r="R11" s="169">
        <v>4701.31</v>
      </c>
      <c r="S11" s="183">
        <f t="shared" si="4"/>
        <v>9097.15</v>
      </c>
      <c r="T11" s="183">
        <f t="shared" si="5"/>
        <v>744.44683692307</v>
      </c>
      <c r="U11" s="184">
        <f t="shared" si="6"/>
        <v>1.62260461665654</v>
      </c>
      <c r="V11" s="183">
        <f t="shared" si="7"/>
        <v>6174.862</v>
      </c>
      <c r="W11" s="183">
        <f t="shared" si="8"/>
        <v>308.91388923076</v>
      </c>
      <c r="X11" s="185">
        <v>600</v>
      </c>
      <c r="Y11" s="169">
        <f t="shared" si="9"/>
        <v>223.334051076921</v>
      </c>
      <c r="Z11" s="189">
        <v>176</v>
      </c>
      <c r="AA11" s="183">
        <f t="shared" si="10"/>
        <v>999.334051076921</v>
      </c>
      <c r="AB11" s="183"/>
    </row>
    <row r="12" customHeight="1" spans="1:28">
      <c r="A12" s="166">
        <v>10</v>
      </c>
      <c r="B12" s="166">
        <v>713</v>
      </c>
      <c r="C12" s="167" t="s">
        <v>43</v>
      </c>
      <c r="D12" s="167" t="s">
        <v>28</v>
      </c>
      <c r="E12" s="166" t="s">
        <v>32</v>
      </c>
      <c r="F12" s="168"/>
      <c r="G12" s="169">
        <v>3088.40273076923</v>
      </c>
      <c r="H12" s="170">
        <f t="shared" si="0"/>
        <v>9265.20819230769</v>
      </c>
      <c r="I12" s="169">
        <v>874.398578307692</v>
      </c>
      <c r="J12" s="170">
        <f t="shared" si="1"/>
        <v>2623.19573492308</v>
      </c>
      <c r="K12" s="181">
        <v>0.283123237004102</v>
      </c>
      <c r="L12" s="169">
        <v>3706.08327692308</v>
      </c>
      <c r="M12" s="170">
        <f t="shared" si="2"/>
        <v>11118.2498307692</v>
      </c>
      <c r="N12" s="169">
        <v>970.643855076923</v>
      </c>
      <c r="O12" s="170">
        <f t="shared" si="3"/>
        <v>2911.93156523077</v>
      </c>
      <c r="P12" s="181">
        <v>0.261905570530727</v>
      </c>
      <c r="Q12" s="169">
        <v>14520.78</v>
      </c>
      <c r="R12" s="169">
        <v>4383.28</v>
      </c>
      <c r="S12" s="183">
        <f t="shared" si="4"/>
        <v>5255.57180769231</v>
      </c>
      <c r="T12" s="183">
        <f t="shared" si="5"/>
        <v>1760.08426507692</v>
      </c>
      <c r="U12" s="184">
        <f t="shared" si="6"/>
        <v>1.56723731389605</v>
      </c>
      <c r="V12" s="183">
        <f t="shared" si="7"/>
        <v>3402.5301692308</v>
      </c>
      <c r="W12" s="183">
        <f t="shared" si="8"/>
        <v>1471.34843476923</v>
      </c>
      <c r="X12" s="185">
        <v>600</v>
      </c>
      <c r="Y12" s="169">
        <f t="shared" si="9"/>
        <v>528.025279523077</v>
      </c>
      <c r="Z12" s="185">
        <v>88</v>
      </c>
      <c r="AA12" s="183">
        <f t="shared" si="10"/>
        <v>1216.02527952308</v>
      </c>
      <c r="AB12" s="183"/>
    </row>
    <row r="13" customHeight="1" spans="1:28">
      <c r="A13" s="166">
        <v>11</v>
      </c>
      <c r="B13" s="166">
        <v>716</v>
      </c>
      <c r="C13" s="167" t="s">
        <v>44</v>
      </c>
      <c r="D13" s="167" t="s">
        <v>34</v>
      </c>
      <c r="E13" s="166" t="s">
        <v>32</v>
      </c>
      <c r="F13" s="168" t="s">
        <v>36</v>
      </c>
      <c r="G13" s="169">
        <v>5627.00388461538</v>
      </c>
      <c r="H13" s="170">
        <f t="shared" si="0"/>
        <v>16881.0116538461</v>
      </c>
      <c r="I13" s="169">
        <v>1531.81309938462</v>
      </c>
      <c r="J13" s="170">
        <f t="shared" si="1"/>
        <v>4595.43929815386</v>
      </c>
      <c r="K13" s="181">
        <v>0.272225349545732</v>
      </c>
      <c r="L13" s="169">
        <v>6752.40466153846</v>
      </c>
      <c r="M13" s="170">
        <f t="shared" si="2"/>
        <v>20257.2139846154</v>
      </c>
      <c r="N13" s="169">
        <v>1700.42016184615</v>
      </c>
      <c r="O13" s="170">
        <f t="shared" si="3"/>
        <v>5101.26048553845</v>
      </c>
      <c r="P13" s="181">
        <v>0.251824386582118</v>
      </c>
      <c r="Q13" s="169">
        <v>26257.69</v>
      </c>
      <c r="R13" s="169">
        <v>4892.83</v>
      </c>
      <c r="S13" s="183">
        <f t="shared" si="4"/>
        <v>9376.6783461539</v>
      </c>
      <c r="T13" s="183">
        <f t="shared" si="5"/>
        <v>297.39070184614</v>
      </c>
      <c r="U13" s="184">
        <f t="shared" si="6"/>
        <v>1.55545713363793</v>
      </c>
      <c r="V13" s="169">
        <f t="shared" si="7"/>
        <v>6000.4760153846</v>
      </c>
      <c r="W13" s="169">
        <f t="shared" si="8"/>
        <v>-208.43048553845</v>
      </c>
      <c r="X13" s="185">
        <v>600</v>
      </c>
      <c r="Y13" s="169"/>
      <c r="Z13" s="189"/>
      <c r="AA13" s="183">
        <f t="shared" si="10"/>
        <v>600</v>
      </c>
      <c r="AB13" s="183"/>
    </row>
    <row r="14" customHeight="1" spans="1:28">
      <c r="A14" s="166">
        <v>12</v>
      </c>
      <c r="B14" s="166">
        <v>514</v>
      </c>
      <c r="C14" s="167" t="s">
        <v>45</v>
      </c>
      <c r="D14" s="167" t="s">
        <v>34</v>
      </c>
      <c r="E14" s="166" t="s">
        <v>38</v>
      </c>
      <c r="F14" s="168" t="s">
        <v>36</v>
      </c>
      <c r="G14" s="171">
        <v>10248.9649230769</v>
      </c>
      <c r="H14" s="170">
        <f t="shared" si="0"/>
        <v>30746.8947692307</v>
      </c>
      <c r="I14" s="169">
        <v>2989.37103015385</v>
      </c>
      <c r="J14" s="170">
        <f t="shared" si="1"/>
        <v>8968.11309046155</v>
      </c>
      <c r="K14" s="181">
        <v>0.291675408452504</v>
      </c>
      <c r="L14" s="169">
        <v>12298.7579076923</v>
      </c>
      <c r="M14" s="170">
        <f t="shared" si="2"/>
        <v>36896.2737230769</v>
      </c>
      <c r="N14" s="169">
        <v>3318.41186953846</v>
      </c>
      <c r="O14" s="170">
        <f t="shared" si="3"/>
        <v>9955.23560861538</v>
      </c>
      <c r="P14" s="181">
        <v>0.269816829833113</v>
      </c>
      <c r="Q14" s="169">
        <v>47119.64</v>
      </c>
      <c r="R14" s="169">
        <v>13714.33</v>
      </c>
      <c r="S14" s="183">
        <f t="shared" si="4"/>
        <v>16372.7452307693</v>
      </c>
      <c r="T14" s="183">
        <f t="shared" si="5"/>
        <v>4746.21690953845</v>
      </c>
      <c r="U14" s="184">
        <f t="shared" si="6"/>
        <v>1.53250077296111</v>
      </c>
      <c r="V14" s="183">
        <f t="shared" si="7"/>
        <v>10223.3662769231</v>
      </c>
      <c r="W14" s="183">
        <f t="shared" si="8"/>
        <v>3759.09439138462</v>
      </c>
      <c r="X14" s="185">
        <v>600</v>
      </c>
      <c r="Y14" s="169">
        <f t="shared" si="9"/>
        <v>1423.86507286154</v>
      </c>
      <c r="Z14" s="189">
        <v>88</v>
      </c>
      <c r="AA14" s="183">
        <f t="shared" si="10"/>
        <v>2111.86507286154</v>
      </c>
      <c r="AB14" s="183"/>
    </row>
    <row r="15" customHeight="1" spans="1:28">
      <c r="A15" s="166">
        <v>13</v>
      </c>
      <c r="B15" s="166">
        <v>746</v>
      </c>
      <c r="C15" s="167" t="s">
        <v>46</v>
      </c>
      <c r="D15" s="167" t="s">
        <v>34</v>
      </c>
      <c r="E15" s="166" t="s">
        <v>29</v>
      </c>
      <c r="F15" s="168" t="s">
        <v>36</v>
      </c>
      <c r="G15" s="169">
        <v>8042.56834615385</v>
      </c>
      <c r="H15" s="170">
        <f t="shared" si="0"/>
        <v>24127.7050384616</v>
      </c>
      <c r="I15" s="169">
        <v>2417.07800653846</v>
      </c>
      <c r="J15" s="170">
        <f t="shared" si="1"/>
        <v>7251.23401961538</v>
      </c>
      <c r="K15" s="181">
        <v>0.300535587949883</v>
      </c>
      <c r="L15" s="169">
        <v>9651.08201538462</v>
      </c>
      <c r="M15" s="170">
        <f t="shared" si="2"/>
        <v>28953.2460461539</v>
      </c>
      <c r="N15" s="169">
        <v>2683.12640538462</v>
      </c>
      <c r="O15" s="170">
        <f t="shared" si="3"/>
        <v>8049.37921615386</v>
      </c>
      <c r="P15" s="181">
        <v>0.27801301461406</v>
      </c>
      <c r="Q15" s="169">
        <v>36953.75</v>
      </c>
      <c r="R15" s="169">
        <v>11318.26</v>
      </c>
      <c r="S15" s="183">
        <f t="shared" si="4"/>
        <v>12826.0449615384</v>
      </c>
      <c r="T15" s="183">
        <f t="shared" si="5"/>
        <v>4067.02598038462</v>
      </c>
      <c r="U15" s="184">
        <f t="shared" si="6"/>
        <v>1.53158992706072</v>
      </c>
      <c r="V15" s="183">
        <f t="shared" si="7"/>
        <v>8000.5039538461</v>
      </c>
      <c r="W15" s="183">
        <f t="shared" si="8"/>
        <v>3268.88078384614</v>
      </c>
      <c r="X15" s="185">
        <v>600</v>
      </c>
      <c r="Y15" s="169">
        <f t="shared" si="9"/>
        <v>1220.10779411539</v>
      </c>
      <c r="Z15" s="189">
        <v>88</v>
      </c>
      <c r="AA15" s="183">
        <f t="shared" si="10"/>
        <v>1908.10779411539</v>
      </c>
      <c r="AB15" s="183"/>
    </row>
    <row r="16" customHeight="1" spans="1:28">
      <c r="A16" s="166">
        <v>14</v>
      </c>
      <c r="B16" s="166">
        <v>54</v>
      </c>
      <c r="C16" s="167" t="s">
        <v>47</v>
      </c>
      <c r="D16" s="167" t="s">
        <v>28</v>
      </c>
      <c r="E16" s="166" t="s">
        <v>29</v>
      </c>
      <c r="F16" s="168" t="s">
        <v>36</v>
      </c>
      <c r="G16" s="169">
        <v>8688.90761538461</v>
      </c>
      <c r="H16" s="170">
        <f t="shared" si="0"/>
        <v>26066.7228461538</v>
      </c>
      <c r="I16" s="169">
        <v>2643.302508</v>
      </c>
      <c r="J16" s="170">
        <f t="shared" si="1"/>
        <v>7929.907524</v>
      </c>
      <c r="K16" s="181">
        <v>0.30421574552361</v>
      </c>
      <c r="L16" s="169">
        <v>10426.6891384615</v>
      </c>
      <c r="M16" s="170">
        <f t="shared" si="2"/>
        <v>31280.0674153845</v>
      </c>
      <c r="N16" s="169">
        <v>2934.251496</v>
      </c>
      <c r="O16" s="170">
        <f t="shared" si="3"/>
        <v>8802.754488</v>
      </c>
      <c r="P16" s="181">
        <v>0.281417375835658</v>
      </c>
      <c r="Q16" s="169">
        <v>39907.54</v>
      </c>
      <c r="R16" s="169">
        <v>10530.97</v>
      </c>
      <c r="S16" s="183">
        <f t="shared" si="4"/>
        <v>13840.8171538462</v>
      </c>
      <c r="T16" s="183">
        <f t="shared" si="5"/>
        <v>2601.062476</v>
      </c>
      <c r="U16" s="184">
        <f t="shared" si="6"/>
        <v>1.53097649580022</v>
      </c>
      <c r="V16" s="183">
        <f t="shared" si="7"/>
        <v>8627.4725846155</v>
      </c>
      <c r="W16" s="183">
        <f t="shared" si="8"/>
        <v>1728.215512</v>
      </c>
      <c r="X16" s="185">
        <v>600</v>
      </c>
      <c r="Y16" s="169">
        <f t="shared" si="9"/>
        <v>780.3187428</v>
      </c>
      <c r="Z16" s="185">
        <v>88</v>
      </c>
      <c r="AA16" s="183">
        <f t="shared" si="10"/>
        <v>1468.3187428</v>
      </c>
      <c r="AB16" s="183"/>
    </row>
    <row r="17" customHeight="1" spans="1:28">
      <c r="A17" s="166">
        <v>15</v>
      </c>
      <c r="B17" s="166">
        <v>584</v>
      </c>
      <c r="C17" s="167" t="s">
        <v>48</v>
      </c>
      <c r="D17" s="167" t="s">
        <v>49</v>
      </c>
      <c r="E17" s="166" t="s">
        <v>32</v>
      </c>
      <c r="F17" s="168"/>
      <c r="G17" s="169">
        <v>6874.16492307692</v>
      </c>
      <c r="H17" s="170">
        <f t="shared" si="0"/>
        <v>20622.4947692308</v>
      </c>
      <c r="I17" s="169">
        <v>1861.67270153846</v>
      </c>
      <c r="J17" s="170">
        <f t="shared" si="1"/>
        <v>5585.01810461538</v>
      </c>
      <c r="K17" s="181">
        <v>0.270821652138245</v>
      </c>
      <c r="L17" s="169">
        <v>8248.99790769231</v>
      </c>
      <c r="M17" s="170">
        <f t="shared" si="2"/>
        <v>24746.9937230769</v>
      </c>
      <c r="N17" s="169">
        <v>2066.58749538462</v>
      </c>
      <c r="O17" s="170">
        <f t="shared" si="3"/>
        <v>6199.76248615386</v>
      </c>
      <c r="P17" s="181">
        <v>0.250525884296503</v>
      </c>
      <c r="Q17" s="169">
        <v>31275.94</v>
      </c>
      <c r="R17" s="169">
        <v>8215.4</v>
      </c>
      <c r="S17" s="183">
        <f t="shared" si="4"/>
        <v>10653.4452307692</v>
      </c>
      <c r="T17" s="183">
        <f t="shared" si="5"/>
        <v>2630.38189538462</v>
      </c>
      <c r="U17" s="184">
        <f t="shared" si="6"/>
        <v>1.51659342625531</v>
      </c>
      <c r="V17" s="183">
        <f t="shared" si="7"/>
        <v>6528.9462769231</v>
      </c>
      <c r="W17" s="183">
        <f t="shared" si="8"/>
        <v>2015.63751384614</v>
      </c>
      <c r="X17" s="185">
        <v>600</v>
      </c>
      <c r="Y17" s="169">
        <f t="shared" si="9"/>
        <v>789.114568615386</v>
      </c>
      <c r="Z17" s="189">
        <v>376</v>
      </c>
      <c r="AA17" s="183">
        <f t="shared" si="10"/>
        <v>1765.11456861539</v>
      </c>
      <c r="AB17" s="183"/>
    </row>
    <row r="18" customHeight="1" spans="1:28">
      <c r="A18" s="166">
        <v>16</v>
      </c>
      <c r="B18" s="166">
        <v>365</v>
      </c>
      <c r="C18" s="167" t="s">
        <v>50</v>
      </c>
      <c r="D18" s="167" t="s">
        <v>51</v>
      </c>
      <c r="E18" s="166" t="s">
        <v>38</v>
      </c>
      <c r="F18" s="168" t="s">
        <v>52</v>
      </c>
      <c r="G18" s="169">
        <v>11889.5725384615</v>
      </c>
      <c r="H18" s="170">
        <f t="shared" si="0"/>
        <v>35668.7176153845</v>
      </c>
      <c r="I18" s="169">
        <v>3224.87601530769</v>
      </c>
      <c r="J18" s="170">
        <f t="shared" si="1"/>
        <v>9674.62804592307</v>
      </c>
      <c r="K18" s="181">
        <v>0.271235656696282</v>
      </c>
      <c r="L18" s="169">
        <v>14267.4870461538</v>
      </c>
      <c r="M18" s="170">
        <f t="shared" si="2"/>
        <v>42802.4611384614</v>
      </c>
      <c r="N18" s="169">
        <v>3579.83894907692</v>
      </c>
      <c r="O18" s="170">
        <f t="shared" si="3"/>
        <v>10739.5168472308</v>
      </c>
      <c r="P18" s="181">
        <v>0.25090886275183</v>
      </c>
      <c r="Q18" s="169">
        <v>53008.56</v>
      </c>
      <c r="R18" s="169">
        <v>13129.09</v>
      </c>
      <c r="S18" s="183">
        <f t="shared" si="4"/>
        <v>17339.8423846155</v>
      </c>
      <c r="T18" s="183">
        <f t="shared" si="5"/>
        <v>3454.46195407693</v>
      </c>
      <c r="U18" s="184">
        <f t="shared" si="6"/>
        <v>1.48613585079203</v>
      </c>
      <c r="V18" s="183">
        <f t="shared" si="7"/>
        <v>10206.0988615386</v>
      </c>
      <c r="W18" s="183">
        <f t="shared" si="8"/>
        <v>2389.5731527692</v>
      </c>
      <c r="X18" s="185">
        <v>400</v>
      </c>
      <c r="Y18" s="169">
        <f t="shared" si="9"/>
        <v>1036.33858622308</v>
      </c>
      <c r="Z18" s="189">
        <v>376</v>
      </c>
      <c r="AA18" s="183">
        <f t="shared" si="10"/>
        <v>1812.33858622308</v>
      </c>
      <c r="AB18" s="183"/>
    </row>
    <row r="19" customHeight="1" spans="1:28">
      <c r="A19" s="166">
        <v>17</v>
      </c>
      <c r="B19" s="166">
        <v>724</v>
      </c>
      <c r="C19" s="167" t="s">
        <v>53</v>
      </c>
      <c r="D19" s="167" t="s">
        <v>49</v>
      </c>
      <c r="E19" s="166" t="s">
        <v>29</v>
      </c>
      <c r="F19" s="168"/>
      <c r="G19" s="169">
        <v>11234.1555769231</v>
      </c>
      <c r="H19" s="170">
        <f t="shared" si="0"/>
        <v>33702.4667307693</v>
      </c>
      <c r="I19" s="169">
        <v>3048.40473269231</v>
      </c>
      <c r="J19" s="170">
        <f t="shared" si="1"/>
        <v>9145.21419807693</v>
      </c>
      <c r="K19" s="181">
        <v>0.271351479140476</v>
      </c>
      <c r="L19" s="169">
        <v>13480.9866923077</v>
      </c>
      <c r="M19" s="170">
        <f t="shared" si="2"/>
        <v>40442.9600769231</v>
      </c>
      <c r="N19" s="169">
        <v>3383.94342692308</v>
      </c>
      <c r="O19" s="170">
        <f t="shared" si="3"/>
        <v>10151.8302807692</v>
      </c>
      <c r="P19" s="181">
        <v>0.251016005293883</v>
      </c>
      <c r="Q19" s="169">
        <v>49892.66</v>
      </c>
      <c r="R19" s="169">
        <v>10767.33</v>
      </c>
      <c r="S19" s="183">
        <f t="shared" si="4"/>
        <v>16190.1932692307</v>
      </c>
      <c r="T19" s="183">
        <f t="shared" si="5"/>
        <v>1622.11580192307</v>
      </c>
      <c r="U19" s="184">
        <f t="shared" si="6"/>
        <v>1.48038600256074</v>
      </c>
      <c r="V19" s="183">
        <f t="shared" si="7"/>
        <v>9449.69992307691</v>
      </c>
      <c r="W19" s="183">
        <f t="shared" si="8"/>
        <v>615.4997192308</v>
      </c>
      <c r="X19" s="185">
        <v>400</v>
      </c>
      <c r="Y19" s="169">
        <f t="shared" si="9"/>
        <v>486.634740576921</v>
      </c>
      <c r="Z19" s="189">
        <v>276</v>
      </c>
      <c r="AA19" s="183">
        <f t="shared" si="10"/>
        <v>1162.63474057692</v>
      </c>
      <c r="AB19" s="183"/>
    </row>
    <row r="20" customHeight="1" spans="1:28">
      <c r="A20" s="166">
        <v>18</v>
      </c>
      <c r="B20" s="166">
        <v>704</v>
      </c>
      <c r="C20" s="167" t="s">
        <v>54</v>
      </c>
      <c r="D20" s="167" t="s">
        <v>28</v>
      </c>
      <c r="E20" s="166" t="s">
        <v>29</v>
      </c>
      <c r="F20" s="168"/>
      <c r="G20" s="169">
        <v>6639.55569230769</v>
      </c>
      <c r="H20" s="170">
        <f t="shared" si="0"/>
        <v>19918.6670769231</v>
      </c>
      <c r="I20" s="169">
        <v>1858.02336246154</v>
      </c>
      <c r="J20" s="170">
        <f t="shared" si="1"/>
        <v>5574.07008738462</v>
      </c>
      <c r="K20" s="181">
        <v>0.279841520813534</v>
      </c>
      <c r="L20" s="169">
        <v>7967.46683076923</v>
      </c>
      <c r="M20" s="170">
        <f t="shared" si="2"/>
        <v>23902.4004923077</v>
      </c>
      <c r="N20" s="169">
        <v>2062.53647261538</v>
      </c>
      <c r="O20" s="170">
        <f t="shared" si="3"/>
        <v>6187.60941784614</v>
      </c>
      <c r="P20" s="181">
        <v>0.258869790916501</v>
      </c>
      <c r="Q20" s="169">
        <v>28202.54</v>
      </c>
      <c r="R20" s="169">
        <v>6597.76</v>
      </c>
      <c r="S20" s="183">
        <f t="shared" si="4"/>
        <v>8283.8729230769</v>
      </c>
      <c r="T20" s="183">
        <f t="shared" si="5"/>
        <v>1023.68991261538</v>
      </c>
      <c r="U20" s="184">
        <f t="shared" si="6"/>
        <v>1.41588490289464</v>
      </c>
      <c r="V20" s="183">
        <f t="shared" si="7"/>
        <v>4300.1395076923</v>
      </c>
      <c r="W20" s="183">
        <f t="shared" si="8"/>
        <v>410.15058215386</v>
      </c>
      <c r="X20" s="185">
        <v>400</v>
      </c>
      <c r="Y20" s="169">
        <f t="shared" si="9"/>
        <v>307.106973784614</v>
      </c>
      <c r="Z20" s="185">
        <v>188</v>
      </c>
      <c r="AA20" s="183">
        <f t="shared" si="10"/>
        <v>895.106973784614</v>
      </c>
      <c r="AB20" s="183"/>
    </row>
    <row r="21" customHeight="1" spans="1:28">
      <c r="A21" s="166">
        <v>19</v>
      </c>
      <c r="B21" s="166">
        <v>102934</v>
      </c>
      <c r="C21" s="167" t="s">
        <v>55</v>
      </c>
      <c r="D21" s="167" t="s">
        <v>51</v>
      </c>
      <c r="E21" s="172" t="s">
        <v>29</v>
      </c>
      <c r="F21" s="168" t="s">
        <v>52</v>
      </c>
      <c r="G21" s="169">
        <v>10155.2750769231</v>
      </c>
      <c r="H21" s="170">
        <f t="shared" si="0"/>
        <v>30465.8252307693</v>
      </c>
      <c r="I21" s="169">
        <v>2488.556</v>
      </c>
      <c r="J21" s="170">
        <f t="shared" si="1"/>
        <v>7465.668</v>
      </c>
      <c r="K21" s="181">
        <v>0.245050575306917</v>
      </c>
      <c r="L21" s="169">
        <v>12186.3300923077</v>
      </c>
      <c r="M21" s="170">
        <f t="shared" si="2"/>
        <v>36558.9902769231</v>
      </c>
      <c r="N21" s="169">
        <v>2762.472</v>
      </c>
      <c r="O21" s="170">
        <f t="shared" si="3"/>
        <v>8287.416</v>
      </c>
      <c r="P21" s="181">
        <v>0.226686129382277</v>
      </c>
      <c r="Q21" s="169">
        <v>42942.8</v>
      </c>
      <c r="R21" s="169">
        <v>9999.37</v>
      </c>
      <c r="S21" s="183">
        <f t="shared" si="4"/>
        <v>12476.9747692307</v>
      </c>
      <c r="T21" s="183">
        <f t="shared" si="5"/>
        <v>2533.702</v>
      </c>
      <c r="U21" s="184">
        <f t="shared" si="6"/>
        <v>1.40954002311513</v>
      </c>
      <c r="V21" s="183">
        <f t="shared" si="7"/>
        <v>6383.80972307691</v>
      </c>
      <c r="W21" s="183">
        <f t="shared" si="8"/>
        <v>1711.954</v>
      </c>
      <c r="X21" s="185">
        <v>400</v>
      </c>
      <c r="Y21" s="169">
        <f t="shared" si="9"/>
        <v>760.1106</v>
      </c>
      <c r="Z21" s="189">
        <v>176</v>
      </c>
      <c r="AA21" s="183">
        <f t="shared" si="10"/>
        <v>1336.1106</v>
      </c>
      <c r="AB21" s="183"/>
    </row>
    <row r="22" customHeight="1" spans="1:28">
      <c r="A22" s="166">
        <v>20</v>
      </c>
      <c r="B22" s="166">
        <v>307</v>
      </c>
      <c r="C22" s="167" t="s">
        <v>56</v>
      </c>
      <c r="D22" s="167" t="s">
        <v>57</v>
      </c>
      <c r="E22" s="166" t="s">
        <v>58</v>
      </c>
      <c r="F22" s="168" t="s">
        <v>36</v>
      </c>
      <c r="G22" s="169">
        <v>80695.4483076923</v>
      </c>
      <c r="H22" s="170">
        <f t="shared" si="0"/>
        <v>242086.344923077</v>
      </c>
      <c r="I22" s="169">
        <v>21993.6511943077</v>
      </c>
      <c r="J22" s="170">
        <f t="shared" si="1"/>
        <v>65980.9535829231</v>
      </c>
      <c r="K22" s="181">
        <v>0.272551322974819</v>
      </c>
      <c r="L22" s="169">
        <v>96834.5379692307</v>
      </c>
      <c r="M22" s="170">
        <f t="shared" si="2"/>
        <v>290503.613907692</v>
      </c>
      <c r="N22" s="169">
        <v>24414.4980470769</v>
      </c>
      <c r="O22" s="170">
        <f t="shared" si="3"/>
        <v>73243.4941412307</v>
      </c>
      <c r="P22" s="181">
        <v>0.252125931089119</v>
      </c>
      <c r="Q22" s="169">
        <v>330046.33</v>
      </c>
      <c r="R22" s="169">
        <v>66690.29</v>
      </c>
      <c r="S22" s="183">
        <f t="shared" si="4"/>
        <v>87959.985076923</v>
      </c>
      <c r="T22" s="183">
        <f t="shared" si="5"/>
        <v>709.336417076891</v>
      </c>
      <c r="U22" s="184">
        <f t="shared" si="6"/>
        <v>1.36334137352882</v>
      </c>
      <c r="V22" s="169">
        <f t="shared" si="7"/>
        <v>39542.716092308</v>
      </c>
      <c r="W22" s="169">
        <f t="shared" si="8"/>
        <v>-6553.2041412307</v>
      </c>
      <c r="X22" s="185">
        <v>400</v>
      </c>
      <c r="Y22" s="169"/>
      <c r="Z22" s="189">
        <v>288</v>
      </c>
      <c r="AA22" s="183">
        <f t="shared" si="10"/>
        <v>688</v>
      </c>
      <c r="AB22" s="183"/>
    </row>
    <row r="23" customHeight="1" spans="1:28">
      <c r="A23" s="166">
        <v>21</v>
      </c>
      <c r="B23" s="166">
        <v>727</v>
      </c>
      <c r="C23" s="167" t="s">
        <v>59</v>
      </c>
      <c r="D23" s="167" t="s">
        <v>51</v>
      </c>
      <c r="E23" s="166" t="s">
        <v>32</v>
      </c>
      <c r="F23" s="168"/>
      <c r="G23" s="169">
        <v>6158.928</v>
      </c>
      <c r="H23" s="170">
        <f t="shared" si="0"/>
        <v>18476.784</v>
      </c>
      <c r="I23" s="169">
        <v>1559.33883323077</v>
      </c>
      <c r="J23" s="170">
        <f t="shared" si="1"/>
        <v>4678.01649969231</v>
      </c>
      <c r="K23" s="181">
        <v>0.253183481480993</v>
      </c>
      <c r="L23" s="169">
        <v>7390.7136</v>
      </c>
      <c r="M23" s="170">
        <f t="shared" si="2"/>
        <v>22172.1408</v>
      </c>
      <c r="N23" s="169">
        <v>1730.97566030769</v>
      </c>
      <c r="O23" s="170">
        <f t="shared" si="3"/>
        <v>5192.92698092307</v>
      </c>
      <c r="P23" s="181">
        <v>0.234209543758764</v>
      </c>
      <c r="Q23" s="169">
        <v>24711.35</v>
      </c>
      <c r="R23" s="169">
        <v>6416.08</v>
      </c>
      <c r="S23" s="183">
        <f t="shared" si="4"/>
        <v>6234.566</v>
      </c>
      <c r="T23" s="183">
        <f t="shared" si="5"/>
        <v>1738.06350030769</v>
      </c>
      <c r="U23" s="184">
        <f t="shared" si="6"/>
        <v>1.33742701110756</v>
      </c>
      <c r="V23" s="183">
        <f t="shared" si="7"/>
        <v>2539.2092</v>
      </c>
      <c r="W23" s="183">
        <f t="shared" si="8"/>
        <v>1223.15301907693</v>
      </c>
      <c r="X23" s="185">
        <v>400</v>
      </c>
      <c r="Y23" s="169">
        <f t="shared" si="9"/>
        <v>521.419050092307</v>
      </c>
      <c r="Z23" s="189">
        <v>188</v>
      </c>
      <c r="AA23" s="183">
        <f t="shared" si="10"/>
        <v>1109.41905009231</v>
      </c>
      <c r="AB23" s="183"/>
    </row>
    <row r="24" customHeight="1" spans="1:28">
      <c r="A24" s="166">
        <v>22</v>
      </c>
      <c r="B24" s="166">
        <v>355</v>
      </c>
      <c r="C24" s="167" t="s">
        <v>60</v>
      </c>
      <c r="D24" s="167" t="s">
        <v>31</v>
      </c>
      <c r="E24" s="166" t="s">
        <v>29</v>
      </c>
      <c r="F24" s="168" t="s">
        <v>52</v>
      </c>
      <c r="G24" s="169">
        <v>9806.43076923077</v>
      </c>
      <c r="H24" s="170">
        <f t="shared" si="0"/>
        <v>29419.2923076923</v>
      </c>
      <c r="I24" s="169">
        <v>2899.37572184615</v>
      </c>
      <c r="J24" s="170">
        <f t="shared" si="1"/>
        <v>8698.12716553845</v>
      </c>
      <c r="K24" s="181">
        <v>0.295660652695719</v>
      </c>
      <c r="L24" s="169">
        <v>11767.7169230769</v>
      </c>
      <c r="M24" s="170">
        <f t="shared" si="2"/>
        <v>35303.1507692307</v>
      </c>
      <c r="N24" s="169">
        <v>3218.51075446154</v>
      </c>
      <c r="O24" s="170">
        <f t="shared" si="3"/>
        <v>9655.53226338462</v>
      </c>
      <c r="P24" s="181">
        <v>0.273503414086204</v>
      </c>
      <c r="Q24" s="169">
        <v>39026.22</v>
      </c>
      <c r="R24" s="169">
        <v>7444.66</v>
      </c>
      <c r="S24" s="169">
        <f t="shared" si="4"/>
        <v>9606.9276923077</v>
      </c>
      <c r="T24" s="169">
        <f t="shared" si="5"/>
        <v>-1253.46716553845</v>
      </c>
      <c r="U24" s="181">
        <f t="shared" si="6"/>
        <v>1.3265519643311</v>
      </c>
      <c r="V24" s="169">
        <f t="shared" si="7"/>
        <v>3723.0692307693</v>
      </c>
      <c r="W24" s="169">
        <f t="shared" si="8"/>
        <v>-2210.87226338462</v>
      </c>
      <c r="X24" s="185"/>
      <c r="Y24" s="169"/>
      <c r="Z24" s="189"/>
      <c r="AA24" s="183">
        <f t="shared" si="10"/>
        <v>0</v>
      </c>
      <c r="AB24" s="183"/>
    </row>
    <row r="25" customHeight="1" spans="1:28">
      <c r="A25" s="166">
        <v>23</v>
      </c>
      <c r="B25" s="166">
        <v>103198</v>
      </c>
      <c r="C25" s="167" t="s">
        <v>61</v>
      </c>
      <c r="D25" s="167" t="s">
        <v>51</v>
      </c>
      <c r="E25" s="166" t="s">
        <v>29</v>
      </c>
      <c r="F25" s="168"/>
      <c r="G25" s="169">
        <v>5885.84492307692</v>
      </c>
      <c r="H25" s="170">
        <f t="shared" si="0"/>
        <v>17657.5347692308</v>
      </c>
      <c r="I25" s="169">
        <v>1499.30237046154</v>
      </c>
      <c r="J25" s="170">
        <f t="shared" si="1"/>
        <v>4497.90711138462</v>
      </c>
      <c r="K25" s="181">
        <v>0.254730185734787</v>
      </c>
      <c r="L25" s="169">
        <v>7063.01390769231</v>
      </c>
      <c r="M25" s="170">
        <f t="shared" si="2"/>
        <v>21189.0417230769</v>
      </c>
      <c r="N25" s="169">
        <v>1664.33096861538</v>
      </c>
      <c r="O25" s="170">
        <f t="shared" si="3"/>
        <v>4992.99290584614</v>
      </c>
      <c r="P25" s="181">
        <v>0.235640335749979</v>
      </c>
      <c r="Q25" s="169">
        <v>23284.8</v>
      </c>
      <c r="R25" s="169">
        <v>4993.82</v>
      </c>
      <c r="S25" s="183">
        <f t="shared" si="4"/>
        <v>5627.2652307692</v>
      </c>
      <c r="T25" s="183">
        <f t="shared" si="5"/>
        <v>495.912888615379</v>
      </c>
      <c r="U25" s="184">
        <f t="shared" si="6"/>
        <v>1.31868917741422</v>
      </c>
      <c r="V25" s="183">
        <f t="shared" si="7"/>
        <v>2095.7582769231</v>
      </c>
      <c r="W25" s="183">
        <f t="shared" si="8"/>
        <v>0.827094153859434</v>
      </c>
      <c r="X25" s="185">
        <v>400</v>
      </c>
      <c r="Y25" s="169">
        <f t="shared" si="9"/>
        <v>148.773866584614</v>
      </c>
      <c r="Z25" s="189">
        <v>88</v>
      </c>
      <c r="AA25" s="183">
        <f t="shared" si="10"/>
        <v>636.773866584614</v>
      </c>
      <c r="AB25" s="183"/>
    </row>
    <row r="26" customHeight="1" spans="1:28">
      <c r="A26" s="166">
        <v>24</v>
      </c>
      <c r="B26" s="166">
        <v>549</v>
      </c>
      <c r="C26" s="167" t="s">
        <v>62</v>
      </c>
      <c r="D26" s="167" t="s">
        <v>34</v>
      </c>
      <c r="E26" s="166" t="s">
        <v>32</v>
      </c>
      <c r="F26" s="168"/>
      <c r="G26" s="169">
        <v>5141.76369230769</v>
      </c>
      <c r="H26" s="170">
        <f t="shared" si="0"/>
        <v>15425.2910769231</v>
      </c>
      <c r="I26" s="169">
        <v>1439.37311753846</v>
      </c>
      <c r="J26" s="170">
        <f t="shared" si="1"/>
        <v>4318.11935261538</v>
      </c>
      <c r="K26" s="181">
        <v>0.279937625233892</v>
      </c>
      <c r="L26" s="169">
        <v>6170.11643076923</v>
      </c>
      <c r="M26" s="170">
        <f t="shared" si="2"/>
        <v>18510.3492923077</v>
      </c>
      <c r="N26" s="169">
        <v>1597.80528738462</v>
      </c>
      <c r="O26" s="170">
        <f t="shared" si="3"/>
        <v>4793.41586215386</v>
      </c>
      <c r="P26" s="181">
        <v>0.258958693132054</v>
      </c>
      <c r="Q26" s="169">
        <v>20064.88</v>
      </c>
      <c r="R26" s="169">
        <v>5330.24</v>
      </c>
      <c r="S26" s="183">
        <f t="shared" si="4"/>
        <v>4639.5889230769</v>
      </c>
      <c r="T26" s="183">
        <f t="shared" si="5"/>
        <v>1012.12064738462</v>
      </c>
      <c r="U26" s="184">
        <f t="shared" si="6"/>
        <v>1.30077804690622</v>
      </c>
      <c r="V26" s="183">
        <f t="shared" si="7"/>
        <v>1554.5307076923</v>
      </c>
      <c r="W26" s="183">
        <f t="shared" si="8"/>
        <v>536.82413784614</v>
      </c>
      <c r="X26" s="185">
        <v>400</v>
      </c>
      <c r="Y26" s="169">
        <f t="shared" si="9"/>
        <v>303.636194215386</v>
      </c>
      <c r="Z26" s="189">
        <v>188</v>
      </c>
      <c r="AA26" s="183">
        <f t="shared" si="10"/>
        <v>891.636194215386</v>
      </c>
      <c r="AB26" s="183"/>
    </row>
    <row r="27" customHeight="1" spans="1:28">
      <c r="A27" s="166">
        <v>25</v>
      </c>
      <c r="B27" s="166">
        <v>710</v>
      </c>
      <c r="C27" s="167" t="s">
        <v>63</v>
      </c>
      <c r="D27" s="167" t="s">
        <v>28</v>
      </c>
      <c r="E27" s="166" t="s">
        <v>32</v>
      </c>
      <c r="F27" s="168"/>
      <c r="G27" s="169">
        <v>4289.29107692308</v>
      </c>
      <c r="H27" s="170">
        <f t="shared" si="0"/>
        <v>12867.8732307692</v>
      </c>
      <c r="I27" s="169">
        <v>1176.87401353846</v>
      </c>
      <c r="J27" s="170">
        <f t="shared" si="1"/>
        <v>3530.62204061538</v>
      </c>
      <c r="K27" s="181">
        <v>0.274374947382375</v>
      </c>
      <c r="L27" s="169">
        <v>5147.14929230769</v>
      </c>
      <c r="M27" s="170">
        <f t="shared" si="2"/>
        <v>15441.4478769231</v>
      </c>
      <c r="N27" s="169">
        <v>1306.41283938462</v>
      </c>
      <c r="O27" s="170">
        <f t="shared" si="3"/>
        <v>3919.23851815386</v>
      </c>
      <c r="P27" s="181">
        <v>0.253812890435687</v>
      </c>
      <c r="Q27" s="169">
        <v>16725.61</v>
      </c>
      <c r="R27" s="169">
        <v>3689.04</v>
      </c>
      <c r="S27" s="183">
        <f t="shared" si="4"/>
        <v>3857.7367692308</v>
      </c>
      <c r="T27" s="183">
        <f t="shared" si="5"/>
        <v>158.41795938462</v>
      </c>
      <c r="U27" s="184">
        <f t="shared" si="6"/>
        <v>1.29979598804302</v>
      </c>
      <c r="V27" s="169">
        <f t="shared" si="7"/>
        <v>1284.1621230769</v>
      </c>
      <c r="W27" s="169">
        <f t="shared" si="8"/>
        <v>-230.19851815386</v>
      </c>
      <c r="X27" s="185">
        <v>400</v>
      </c>
      <c r="Y27" s="169"/>
      <c r="Z27" s="185"/>
      <c r="AA27" s="183">
        <f t="shared" si="10"/>
        <v>400</v>
      </c>
      <c r="AB27" s="183"/>
    </row>
    <row r="28" customHeight="1" spans="1:28">
      <c r="A28" s="166">
        <v>26</v>
      </c>
      <c r="B28" s="166">
        <v>511</v>
      </c>
      <c r="C28" s="167" t="s">
        <v>64</v>
      </c>
      <c r="D28" s="167" t="s">
        <v>31</v>
      </c>
      <c r="E28" s="166" t="s">
        <v>29</v>
      </c>
      <c r="F28" s="168" t="s">
        <v>52</v>
      </c>
      <c r="G28" s="169">
        <v>8320.19480769231</v>
      </c>
      <c r="H28" s="170">
        <f t="shared" si="0"/>
        <v>24960.5844230769</v>
      </c>
      <c r="I28" s="169">
        <v>2348.17952007692</v>
      </c>
      <c r="J28" s="170">
        <f t="shared" si="1"/>
        <v>7044.53856023076</v>
      </c>
      <c r="K28" s="181">
        <v>0.282226507233454</v>
      </c>
      <c r="L28" s="169">
        <v>9984.23376923077</v>
      </c>
      <c r="M28" s="170">
        <f t="shared" si="2"/>
        <v>29952.7013076923</v>
      </c>
      <c r="N28" s="169">
        <v>2606.64424476923</v>
      </c>
      <c r="O28" s="170">
        <f t="shared" si="3"/>
        <v>7819.93273430769</v>
      </c>
      <c r="P28" s="181">
        <v>0.261076042991135</v>
      </c>
      <c r="Q28" s="169">
        <v>31658.76</v>
      </c>
      <c r="R28" s="169">
        <v>8001.84</v>
      </c>
      <c r="S28" s="183">
        <f t="shared" si="4"/>
        <v>6698.1755769231</v>
      </c>
      <c r="T28" s="183">
        <f t="shared" si="5"/>
        <v>957.30143976924</v>
      </c>
      <c r="U28" s="184">
        <f t="shared" si="6"/>
        <v>1.26835011005313</v>
      </c>
      <c r="V28" s="183">
        <f t="shared" si="7"/>
        <v>1706.0586923077</v>
      </c>
      <c r="W28" s="183">
        <f t="shared" si="8"/>
        <v>181.90726569231</v>
      </c>
      <c r="X28" s="185">
        <v>400</v>
      </c>
      <c r="Y28" s="169">
        <f t="shared" si="9"/>
        <v>287.190431930772</v>
      </c>
      <c r="Z28" s="189">
        <v>88</v>
      </c>
      <c r="AA28" s="183">
        <f t="shared" si="10"/>
        <v>775.190431930772</v>
      </c>
      <c r="AB28" s="183"/>
    </row>
    <row r="29" customHeight="1" spans="1:28">
      <c r="A29" s="166">
        <v>27</v>
      </c>
      <c r="B29" s="173">
        <v>102564</v>
      </c>
      <c r="C29" s="174" t="s">
        <v>65</v>
      </c>
      <c r="D29" s="174" t="s">
        <v>34</v>
      </c>
      <c r="E29" s="166" t="s">
        <v>32</v>
      </c>
      <c r="F29" s="168"/>
      <c r="G29" s="169">
        <v>2265.40061538462</v>
      </c>
      <c r="H29" s="170">
        <f t="shared" si="0"/>
        <v>6796.20184615386</v>
      </c>
      <c r="I29" s="169">
        <v>644.282825846154</v>
      </c>
      <c r="J29" s="170">
        <f t="shared" si="1"/>
        <v>1932.84847753846</v>
      </c>
      <c r="K29" s="181">
        <v>0.284401276079272</v>
      </c>
      <c r="L29" s="169">
        <v>2718.48073846154</v>
      </c>
      <c r="M29" s="170">
        <f t="shared" si="2"/>
        <v>8155.44221538462</v>
      </c>
      <c r="N29" s="169">
        <v>715.199202461538</v>
      </c>
      <c r="O29" s="170">
        <f t="shared" si="3"/>
        <v>2145.59760738461</v>
      </c>
      <c r="P29" s="181">
        <v>0.263087831501903</v>
      </c>
      <c r="Q29" s="169">
        <v>8578.33</v>
      </c>
      <c r="R29" s="169">
        <v>2587.28</v>
      </c>
      <c r="S29" s="183">
        <f t="shared" si="4"/>
        <v>1782.12815384614</v>
      </c>
      <c r="T29" s="183">
        <f t="shared" si="5"/>
        <v>654.43152246154</v>
      </c>
      <c r="U29" s="184">
        <f t="shared" si="6"/>
        <v>1.26222413550808</v>
      </c>
      <c r="V29" s="183">
        <f t="shared" si="7"/>
        <v>422.88778461538</v>
      </c>
      <c r="W29" s="183">
        <f t="shared" si="8"/>
        <v>441.68239261539</v>
      </c>
      <c r="X29" s="185">
        <v>400</v>
      </c>
      <c r="Y29" s="169">
        <f t="shared" si="9"/>
        <v>196.329456738462</v>
      </c>
      <c r="Z29" s="189"/>
      <c r="AA29" s="183">
        <f t="shared" si="10"/>
        <v>596.329456738462</v>
      </c>
      <c r="AB29" s="183"/>
    </row>
    <row r="30" customHeight="1" spans="1:28">
      <c r="A30" s="166">
        <v>28</v>
      </c>
      <c r="B30" s="166">
        <v>56</v>
      </c>
      <c r="C30" s="167" t="s">
        <v>66</v>
      </c>
      <c r="D30" s="167" t="s">
        <v>28</v>
      </c>
      <c r="E30" s="166" t="s">
        <v>32</v>
      </c>
      <c r="F30" s="168"/>
      <c r="G30" s="169">
        <v>4730.49723076923</v>
      </c>
      <c r="H30" s="170">
        <f t="shared" si="0"/>
        <v>14191.4916923077</v>
      </c>
      <c r="I30" s="169">
        <v>1374.77392984615</v>
      </c>
      <c r="J30" s="170">
        <f t="shared" si="1"/>
        <v>4124.32178953845</v>
      </c>
      <c r="K30" s="181">
        <v>0.290619328747097</v>
      </c>
      <c r="L30" s="169">
        <v>5676.59667692308</v>
      </c>
      <c r="M30" s="170">
        <f t="shared" si="2"/>
        <v>17029.7900307692</v>
      </c>
      <c r="N30" s="169">
        <v>1526.09565046154</v>
      </c>
      <c r="O30" s="170">
        <f t="shared" si="3"/>
        <v>4578.28695138462</v>
      </c>
      <c r="P30" s="181">
        <v>0.268839894274246</v>
      </c>
      <c r="Q30" s="169">
        <v>17624.11</v>
      </c>
      <c r="R30" s="169">
        <v>4604.16</v>
      </c>
      <c r="S30" s="183">
        <f t="shared" si="4"/>
        <v>3432.6183076923</v>
      </c>
      <c r="T30" s="183">
        <f t="shared" si="5"/>
        <v>479.83821046155</v>
      </c>
      <c r="U30" s="184">
        <f t="shared" si="6"/>
        <v>1.24187861164397</v>
      </c>
      <c r="V30" s="183">
        <f t="shared" si="7"/>
        <v>594.319969230801</v>
      </c>
      <c r="W30" s="183">
        <f t="shared" si="8"/>
        <v>25.87304861538</v>
      </c>
      <c r="X30" s="185">
        <v>400</v>
      </c>
      <c r="Y30" s="169">
        <f t="shared" si="9"/>
        <v>143.951463138465</v>
      </c>
      <c r="Z30" s="185">
        <v>88</v>
      </c>
      <c r="AA30" s="183">
        <f t="shared" si="10"/>
        <v>631.951463138465</v>
      </c>
      <c r="AB30" s="183"/>
    </row>
    <row r="31" customHeight="1" spans="1:28">
      <c r="A31" s="166">
        <v>29</v>
      </c>
      <c r="B31" s="166">
        <v>585</v>
      </c>
      <c r="C31" s="167" t="s">
        <v>67</v>
      </c>
      <c r="D31" s="167" t="s">
        <v>51</v>
      </c>
      <c r="E31" s="166" t="s">
        <v>38</v>
      </c>
      <c r="F31" s="168" t="s">
        <v>52</v>
      </c>
      <c r="G31" s="169">
        <v>13616.8546153846</v>
      </c>
      <c r="H31" s="170">
        <f t="shared" si="0"/>
        <v>40850.5638461538</v>
      </c>
      <c r="I31" s="169">
        <v>3892.27809923077</v>
      </c>
      <c r="J31" s="170">
        <f t="shared" si="1"/>
        <v>11676.8342976923</v>
      </c>
      <c r="K31" s="181">
        <v>0.285842671392936</v>
      </c>
      <c r="L31" s="169">
        <v>16340.2255384615</v>
      </c>
      <c r="M31" s="170">
        <f t="shared" si="2"/>
        <v>49020.6766153845</v>
      </c>
      <c r="N31" s="169">
        <v>4320.70215230769</v>
      </c>
      <c r="O31" s="170">
        <f t="shared" si="3"/>
        <v>12962.1064569231</v>
      </c>
      <c r="P31" s="181">
        <v>0.264421206557868</v>
      </c>
      <c r="Q31" s="169">
        <v>50281.57</v>
      </c>
      <c r="R31" s="169">
        <v>14011.52</v>
      </c>
      <c r="S31" s="183">
        <f t="shared" si="4"/>
        <v>9431.0061538462</v>
      </c>
      <c r="T31" s="183">
        <f t="shared" si="5"/>
        <v>2334.6857023077</v>
      </c>
      <c r="U31" s="184">
        <f t="shared" si="6"/>
        <v>1.23086599708548</v>
      </c>
      <c r="V31" s="183">
        <f t="shared" si="7"/>
        <v>1260.8933846155</v>
      </c>
      <c r="W31" s="183">
        <f t="shared" si="8"/>
        <v>1049.4135430769</v>
      </c>
      <c r="X31" s="185">
        <v>400</v>
      </c>
      <c r="Y31" s="169">
        <f t="shared" si="9"/>
        <v>700.405710692307</v>
      </c>
      <c r="Z31" s="189">
        <v>88</v>
      </c>
      <c r="AA31" s="183">
        <f t="shared" si="10"/>
        <v>1188.40571069231</v>
      </c>
      <c r="AB31" s="183"/>
    </row>
    <row r="32" customHeight="1" spans="1:28">
      <c r="A32" s="166">
        <v>30</v>
      </c>
      <c r="B32" s="166">
        <v>515</v>
      </c>
      <c r="C32" s="167" t="s">
        <v>68</v>
      </c>
      <c r="D32" s="167" t="s">
        <v>31</v>
      </c>
      <c r="E32" s="166" t="s">
        <v>29</v>
      </c>
      <c r="F32" s="168" t="s">
        <v>36</v>
      </c>
      <c r="G32" s="169">
        <v>9035.334</v>
      </c>
      <c r="H32" s="170">
        <f t="shared" si="0"/>
        <v>27106.002</v>
      </c>
      <c r="I32" s="169">
        <v>2660.000343</v>
      </c>
      <c r="J32" s="170">
        <f t="shared" si="1"/>
        <v>7980.001029</v>
      </c>
      <c r="K32" s="181">
        <v>0.294399780129877</v>
      </c>
      <c r="L32" s="169">
        <v>10842.4008</v>
      </c>
      <c r="M32" s="170">
        <f t="shared" si="2"/>
        <v>32527.2024</v>
      </c>
      <c r="N32" s="169">
        <v>2952.787266</v>
      </c>
      <c r="O32" s="170">
        <f t="shared" si="3"/>
        <v>8858.361798</v>
      </c>
      <c r="P32" s="181">
        <v>0.272337033141221</v>
      </c>
      <c r="Q32" s="169">
        <v>33183.75</v>
      </c>
      <c r="R32" s="169">
        <v>8299.73</v>
      </c>
      <c r="S32" s="183">
        <f t="shared" si="4"/>
        <v>6077.748</v>
      </c>
      <c r="T32" s="183">
        <f t="shared" si="5"/>
        <v>319.728971</v>
      </c>
      <c r="U32" s="184">
        <f t="shared" si="6"/>
        <v>1.22422148423069</v>
      </c>
      <c r="V32" s="169">
        <f t="shared" si="7"/>
        <v>656.547600000002</v>
      </c>
      <c r="W32" s="169">
        <f t="shared" si="8"/>
        <v>-558.631798</v>
      </c>
      <c r="X32" s="185">
        <v>400</v>
      </c>
      <c r="Y32" s="169"/>
      <c r="Z32" s="189">
        <v>88</v>
      </c>
      <c r="AA32" s="183">
        <f t="shared" si="10"/>
        <v>488</v>
      </c>
      <c r="AB32" s="183"/>
    </row>
    <row r="33" s="148" customFormat="1" customHeight="1" spans="1:28">
      <c r="A33" s="166">
        <v>31</v>
      </c>
      <c r="B33" s="166">
        <v>747</v>
      </c>
      <c r="C33" s="167" t="s">
        <v>69</v>
      </c>
      <c r="D33" s="167" t="s">
        <v>31</v>
      </c>
      <c r="E33" s="166" t="s">
        <v>32</v>
      </c>
      <c r="F33" s="168" t="s">
        <v>36</v>
      </c>
      <c r="G33" s="169">
        <v>9377.44880769231</v>
      </c>
      <c r="H33" s="170">
        <f t="shared" si="0"/>
        <v>28132.3464230769</v>
      </c>
      <c r="I33" s="169">
        <v>2239.38290907692</v>
      </c>
      <c r="J33" s="170">
        <f t="shared" si="1"/>
        <v>6718.14872723076</v>
      </c>
      <c r="K33" s="181">
        <v>0.238805132931247</v>
      </c>
      <c r="L33" s="169">
        <v>11252.9385692308</v>
      </c>
      <c r="M33" s="170">
        <f t="shared" si="2"/>
        <v>33758.8157076924</v>
      </c>
      <c r="N33" s="169">
        <v>2485.87236276923</v>
      </c>
      <c r="O33" s="170">
        <f t="shared" si="3"/>
        <v>7457.61708830769</v>
      </c>
      <c r="P33" s="181">
        <v>0.220908729526563</v>
      </c>
      <c r="Q33" s="169">
        <v>34180.73</v>
      </c>
      <c r="R33" s="169">
        <v>8811.77</v>
      </c>
      <c r="S33" s="183">
        <f t="shared" si="4"/>
        <v>6048.3835769231</v>
      </c>
      <c r="T33" s="183">
        <f t="shared" si="5"/>
        <v>2093.62127276924</v>
      </c>
      <c r="U33" s="184">
        <f t="shared" si="6"/>
        <v>1.21499747962586</v>
      </c>
      <c r="V33" s="183">
        <f t="shared" si="7"/>
        <v>421.9142923076</v>
      </c>
      <c r="W33" s="183">
        <f t="shared" si="8"/>
        <v>1354.15291169231</v>
      </c>
      <c r="X33" s="185">
        <v>400</v>
      </c>
      <c r="Y33" s="169">
        <f t="shared" si="9"/>
        <v>628.086381830772</v>
      </c>
      <c r="Z33" s="189">
        <v>88</v>
      </c>
      <c r="AA33" s="183">
        <f t="shared" si="10"/>
        <v>1116.08638183077</v>
      </c>
      <c r="AB33" s="183"/>
    </row>
    <row r="34" customHeight="1" spans="1:28">
      <c r="A34" s="166">
        <v>32</v>
      </c>
      <c r="B34" s="166">
        <v>587</v>
      </c>
      <c r="C34" s="167" t="s">
        <v>70</v>
      </c>
      <c r="D34" s="167" t="s">
        <v>28</v>
      </c>
      <c r="E34" s="166" t="s">
        <v>29</v>
      </c>
      <c r="F34" s="168"/>
      <c r="G34" s="169">
        <v>6884.93784615385</v>
      </c>
      <c r="H34" s="170">
        <f t="shared" si="0"/>
        <v>20654.8135384615</v>
      </c>
      <c r="I34" s="169">
        <v>1742.62562707692</v>
      </c>
      <c r="J34" s="170">
        <f t="shared" si="1"/>
        <v>5227.87688123076</v>
      </c>
      <c r="K34" s="181">
        <v>0.253106951147048</v>
      </c>
      <c r="L34" s="169">
        <v>8261.92541538462</v>
      </c>
      <c r="M34" s="170">
        <f t="shared" si="2"/>
        <v>24785.7762461539</v>
      </c>
      <c r="N34" s="169">
        <v>1934.43687876923</v>
      </c>
      <c r="O34" s="170">
        <f t="shared" si="3"/>
        <v>5803.31063630769</v>
      </c>
      <c r="P34" s="181">
        <v>0.234138748719166</v>
      </c>
      <c r="Q34" s="169">
        <v>25039.76</v>
      </c>
      <c r="R34" s="169">
        <v>6381.3</v>
      </c>
      <c r="S34" s="183">
        <f t="shared" si="4"/>
        <v>4384.9464615385</v>
      </c>
      <c r="T34" s="183">
        <f t="shared" si="5"/>
        <v>1153.42311876924</v>
      </c>
      <c r="U34" s="184">
        <f t="shared" si="6"/>
        <v>1.21229658904319</v>
      </c>
      <c r="V34" s="183">
        <f t="shared" si="7"/>
        <v>253.9837538461</v>
      </c>
      <c r="W34" s="183">
        <f t="shared" si="8"/>
        <v>577.98936369231</v>
      </c>
      <c r="X34" s="185">
        <v>400</v>
      </c>
      <c r="Y34" s="169">
        <f t="shared" si="9"/>
        <v>346.026935630772</v>
      </c>
      <c r="Z34" s="185">
        <v>88</v>
      </c>
      <c r="AA34" s="183">
        <f t="shared" si="10"/>
        <v>834.026935630772</v>
      </c>
      <c r="AB34" s="183"/>
    </row>
    <row r="35" customHeight="1" spans="1:28">
      <c r="A35" s="166">
        <v>33</v>
      </c>
      <c r="B35" s="166">
        <v>733</v>
      </c>
      <c r="C35" s="167" t="s">
        <v>71</v>
      </c>
      <c r="D35" s="167" t="s">
        <v>49</v>
      </c>
      <c r="E35" s="166" t="s">
        <v>32</v>
      </c>
      <c r="F35" s="168"/>
      <c r="G35" s="169">
        <v>3979.62461538462</v>
      </c>
      <c r="H35" s="170">
        <f t="shared" si="0"/>
        <v>11938.8738461539</v>
      </c>
      <c r="I35" s="169">
        <v>1127.73721846154</v>
      </c>
      <c r="J35" s="170">
        <f t="shared" si="1"/>
        <v>3383.21165538462</v>
      </c>
      <c r="K35" s="181">
        <v>0.283377787468165</v>
      </c>
      <c r="L35" s="169">
        <v>4775.54953846154</v>
      </c>
      <c r="M35" s="170">
        <f t="shared" si="2"/>
        <v>14326.6486153846</v>
      </c>
      <c r="N35" s="169">
        <v>1251.86754461538</v>
      </c>
      <c r="O35" s="170">
        <f t="shared" si="3"/>
        <v>3755.60263384614</v>
      </c>
      <c r="P35" s="181">
        <v>0.262141044613408</v>
      </c>
      <c r="Q35" s="169">
        <v>14445.11</v>
      </c>
      <c r="R35" s="169">
        <v>3271.88</v>
      </c>
      <c r="S35" s="169">
        <f t="shared" si="4"/>
        <v>2506.2361538461</v>
      </c>
      <c r="T35" s="169">
        <f t="shared" si="5"/>
        <v>-111.33165538462</v>
      </c>
      <c r="U35" s="181">
        <f t="shared" si="6"/>
        <v>1.20992232484754</v>
      </c>
      <c r="V35" s="169">
        <f t="shared" si="7"/>
        <v>118.461384615401</v>
      </c>
      <c r="W35" s="169">
        <f t="shared" si="8"/>
        <v>-483.72263384614</v>
      </c>
      <c r="X35" s="185"/>
      <c r="Y35" s="169"/>
      <c r="Z35" s="189"/>
      <c r="AA35" s="183">
        <f t="shared" si="10"/>
        <v>0</v>
      </c>
      <c r="AB35" s="183"/>
    </row>
    <row r="36" customHeight="1" spans="1:28">
      <c r="A36" s="166">
        <v>34</v>
      </c>
      <c r="B36" s="166">
        <v>343</v>
      </c>
      <c r="C36" s="167" t="s">
        <v>72</v>
      </c>
      <c r="D36" s="167" t="s">
        <v>51</v>
      </c>
      <c r="E36" s="166" t="s">
        <v>38</v>
      </c>
      <c r="F36" s="168" t="s">
        <v>52</v>
      </c>
      <c r="G36" s="169">
        <v>23255.3308846154</v>
      </c>
      <c r="H36" s="170">
        <f t="shared" si="0"/>
        <v>69765.9926538462</v>
      </c>
      <c r="I36" s="169">
        <v>5555.42148646154</v>
      </c>
      <c r="J36" s="170">
        <f t="shared" si="1"/>
        <v>16666.2644593846</v>
      </c>
      <c r="K36" s="181">
        <v>0.238888086091982</v>
      </c>
      <c r="L36" s="169">
        <v>27906.3970615385</v>
      </c>
      <c r="M36" s="170">
        <f t="shared" si="2"/>
        <v>83719.1911846155</v>
      </c>
      <c r="N36" s="169">
        <v>6166.90816061538</v>
      </c>
      <c r="O36" s="170">
        <f t="shared" si="3"/>
        <v>18500.7244818461</v>
      </c>
      <c r="P36" s="181">
        <v>0.220985466056986</v>
      </c>
      <c r="Q36" s="169">
        <v>80057.4</v>
      </c>
      <c r="R36" s="169">
        <v>19336.85</v>
      </c>
      <c r="S36" s="183">
        <f t="shared" si="4"/>
        <v>10291.4073461538</v>
      </c>
      <c r="T36" s="183">
        <f t="shared" si="5"/>
        <v>2670.5855406154</v>
      </c>
      <c r="U36" s="184">
        <f t="shared" si="6"/>
        <v>1.1475132361008</v>
      </c>
      <c r="V36" s="169">
        <f t="shared" si="7"/>
        <v>-3661.7911846155</v>
      </c>
      <c r="W36" s="169">
        <f t="shared" si="8"/>
        <v>836.125518153898</v>
      </c>
      <c r="X36" s="185">
        <v>400</v>
      </c>
      <c r="Y36" s="169"/>
      <c r="Z36" s="189"/>
      <c r="AA36" s="183">
        <f t="shared" ref="AA36:AA67" si="11">X36+Y36+Z36</f>
        <v>400</v>
      </c>
      <c r="AB36" s="183"/>
    </row>
    <row r="37" customHeight="1" spans="1:28">
      <c r="A37" s="166">
        <v>35</v>
      </c>
      <c r="B37" s="166">
        <v>367</v>
      </c>
      <c r="C37" s="167" t="s">
        <v>73</v>
      </c>
      <c r="D37" s="167" t="s">
        <v>28</v>
      </c>
      <c r="E37" s="166" t="s">
        <v>29</v>
      </c>
      <c r="F37" s="168" t="s">
        <v>36</v>
      </c>
      <c r="G37" s="169">
        <v>7671.00230769231</v>
      </c>
      <c r="H37" s="170">
        <f t="shared" si="0"/>
        <v>23013.0069230769</v>
      </c>
      <c r="I37" s="169">
        <v>2037.19006615385</v>
      </c>
      <c r="J37" s="170">
        <f t="shared" si="1"/>
        <v>6111.57019846155</v>
      </c>
      <c r="K37" s="181">
        <v>0.265570258545092</v>
      </c>
      <c r="L37" s="169">
        <v>9205.20276923077</v>
      </c>
      <c r="M37" s="170">
        <f t="shared" si="2"/>
        <v>27615.6083076923</v>
      </c>
      <c r="N37" s="169">
        <v>2261.42410153846</v>
      </c>
      <c r="O37" s="170">
        <f t="shared" si="3"/>
        <v>6784.27230461538</v>
      </c>
      <c r="P37" s="181">
        <v>0.245668037764196</v>
      </c>
      <c r="Q37" s="169">
        <v>26111.73</v>
      </c>
      <c r="R37" s="169">
        <v>6210.75</v>
      </c>
      <c r="S37" s="183">
        <f t="shared" si="4"/>
        <v>3098.7230769231</v>
      </c>
      <c r="T37" s="183">
        <f t="shared" si="5"/>
        <v>99.1798015384502</v>
      </c>
      <c r="U37" s="184">
        <f t="shared" si="6"/>
        <v>1.13465094271604</v>
      </c>
      <c r="V37" s="169">
        <f t="shared" si="7"/>
        <v>-1503.8783076923</v>
      </c>
      <c r="W37" s="169">
        <f t="shared" si="8"/>
        <v>-573.52230461538</v>
      </c>
      <c r="X37" s="185">
        <v>400</v>
      </c>
      <c r="Y37" s="169"/>
      <c r="Z37" s="185"/>
      <c r="AA37" s="183">
        <f t="shared" si="11"/>
        <v>400</v>
      </c>
      <c r="AB37" s="183"/>
    </row>
    <row r="38" customHeight="1" spans="1:28">
      <c r="A38" s="166">
        <v>36</v>
      </c>
      <c r="B38" s="166">
        <v>572</v>
      </c>
      <c r="C38" s="167" t="s">
        <v>74</v>
      </c>
      <c r="D38" s="167" t="s">
        <v>31</v>
      </c>
      <c r="E38" s="166" t="s">
        <v>29</v>
      </c>
      <c r="F38" s="168" t="s">
        <v>36</v>
      </c>
      <c r="G38" s="169">
        <v>8646.17134615385</v>
      </c>
      <c r="H38" s="170">
        <f t="shared" si="0"/>
        <v>25938.5140384615</v>
      </c>
      <c r="I38" s="169">
        <v>2537.08129823077</v>
      </c>
      <c r="J38" s="170">
        <f t="shared" si="1"/>
        <v>7611.24389469231</v>
      </c>
      <c r="K38" s="181">
        <v>0.293434075807364</v>
      </c>
      <c r="L38" s="169">
        <v>10375.4056153846</v>
      </c>
      <c r="M38" s="170">
        <f t="shared" si="2"/>
        <v>31126.2168461538</v>
      </c>
      <c r="N38" s="169">
        <v>2816.33849030769</v>
      </c>
      <c r="O38" s="170">
        <f t="shared" si="3"/>
        <v>8449.01547092307</v>
      </c>
      <c r="P38" s="181">
        <v>0.271443700102831</v>
      </c>
      <c r="Q38" s="169">
        <v>28818.96</v>
      </c>
      <c r="R38" s="169">
        <v>8062.27</v>
      </c>
      <c r="S38" s="183">
        <f t="shared" si="4"/>
        <v>2880.4459615385</v>
      </c>
      <c r="T38" s="183">
        <f t="shared" si="5"/>
        <v>451.02610530769</v>
      </c>
      <c r="U38" s="184">
        <f t="shared" si="6"/>
        <v>1.11104899676471</v>
      </c>
      <c r="V38" s="169">
        <f t="shared" si="7"/>
        <v>-2307.2568461538</v>
      </c>
      <c r="W38" s="169">
        <f t="shared" si="8"/>
        <v>-386.74547092307</v>
      </c>
      <c r="X38" s="185">
        <v>400</v>
      </c>
      <c r="Y38" s="169"/>
      <c r="Z38" s="189"/>
      <c r="AA38" s="183">
        <f t="shared" si="11"/>
        <v>400</v>
      </c>
      <c r="AB38" s="183"/>
    </row>
    <row r="39" customHeight="1" spans="1:28">
      <c r="A39" s="166">
        <v>37</v>
      </c>
      <c r="B39" s="166">
        <v>379</v>
      </c>
      <c r="C39" s="167" t="s">
        <v>75</v>
      </c>
      <c r="D39" s="167" t="s">
        <v>51</v>
      </c>
      <c r="E39" s="166" t="s">
        <v>29</v>
      </c>
      <c r="F39" s="168"/>
      <c r="G39" s="169">
        <v>9309.80676923077</v>
      </c>
      <c r="H39" s="170">
        <f t="shared" si="0"/>
        <v>27929.4203076923</v>
      </c>
      <c r="I39" s="169">
        <v>2192.24900676923</v>
      </c>
      <c r="J39" s="170">
        <f t="shared" si="1"/>
        <v>6576.74702030769</v>
      </c>
      <c r="K39" s="181">
        <v>0.235477390789107</v>
      </c>
      <c r="L39" s="169">
        <v>11171.7681230769</v>
      </c>
      <c r="M39" s="170">
        <f t="shared" si="2"/>
        <v>33515.3043692307</v>
      </c>
      <c r="N39" s="169">
        <v>2433.55041969231</v>
      </c>
      <c r="O39" s="170">
        <f t="shared" si="3"/>
        <v>7300.65125907693</v>
      </c>
      <c r="P39" s="181">
        <v>0.217830373212406</v>
      </c>
      <c r="Q39" s="169">
        <v>30855.83</v>
      </c>
      <c r="R39" s="169">
        <v>6704.2</v>
      </c>
      <c r="S39" s="183">
        <f t="shared" si="4"/>
        <v>2926.4096923077</v>
      </c>
      <c r="T39" s="183">
        <f t="shared" si="5"/>
        <v>127.45297969231</v>
      </c>
      <c r="U39" s="184">
        <f t="shared" si="6"/>
        <v>1.10477874800365</v>
      </c>
      <c r="V39" s="169">
        <f t="shared" si="7"/>
        <v>-2659.47436923069</v>
      </c>
      <c r="W39" s="169">
        <f t="shared" si="8"/>
        <v>-596.45125907693</v>
      </c>
      <c r="X39" s="185">
        <v>400</v>
      </c>
      <c r="Y39" s="169"/>
      <c r="Z39" s="189">
        <v>88</v>
      </c>
      <c r="AA39" s="183">
        <f t="shared" si="11"/>
        <v>488</v>
      </c>
      <c r="AB39" s="183"/>
    </row>
    <row r="40" customHeight="1" spans="1:28">
      <c r="A40" s="166">
        <v>38</v>
      </c>
      <c r="B40" s="166">
        <v>337</v>
      </c>
      <c r="C40" s="167" t="s">
        <v>76</v>
      </c>
      <c r="D40" s="167" t="s">
        <v>31</v>
      </c>
      <c r="E40" s="166" t="s">
        <v>38</v>
      </c>
      <c r="F40" s="168" t="s">
        <v>52</v>
      </c>
      <c r="G40" s="169">
        <v>31441.8924615385</v>
      </c>
      <c r="H40" s="170">
        <f t="shared" si="0"/>
        <v>94325.6773846155</v>
      </c>
      <c r="I40" s="169">
        <v>6509.78080738462</v>
      </c>
      <c r="J40" s="170">
        <f t="shared" si="1"/>
        <v>19529.3424221539</v>
      </c>
      <c r="K40" s="181">
        <v>0.20704163451191</v>
      </c>
      <c r="L40" s="169">
        <v>37730.2709538461</v>
      </c>
      <c r="M40" s="170">
        <f t="shared" si="2"/>
        <v>113190.812861538</v>
      </c>
      <c r="N40" s="169">
        <v>7226.31405784615</v>
      </c>
      <c r="O40" s="170">
        <f t="shared" si="3"/>
        <v>21678.9421735384</v>
      </c>
      <c r="P40" s="181">
        <v>0.191525633799073</v>
      </c>
      <c r="Q40" s="169">
        <v>104144.1</v>
      </c>
      <c r="R40" s="169">
        <v>21628.84</v>
      </c>
      <c r="S40" s="183">
        <f t="shared" si="4"/>
        <v>9818.42261538451</v>
      </c>
      <c r="T40" s="183">
        <f t="shared" si="5"/>
        <v>2099.4975778461</v>
      </c>
      <c r="U40" s="184">
        <f t="shared" si="6"/>
        <v>1.10409066637655</v>
      </c>
      <c r="V40" s="169">
        <f t="shared" si="7"/>
        <v>-9046.71286153799</v>
      </c>
      <c r="W40" s="169">
        <f t="shared" si="8"/>
        <v>-50.1021735383983</v>
      </c>
      <c r="X40" s="185">
        <v>400</v>
      </c>
      <c r="Y40" s="169"/>
      <c r="Z40" s="189"/>
      <c r="AA40" s="183">
        <f t="shared" si="11"/>
        <v>400</v>
      </c>
      <c r="AB40" s="183"/>
    </row>
    <row r="41" customHeight="1" spans="1:28">
      <c r="A41" s="166">
        <v>39</v>
      </c>
      <c r="B41" s="166">
        <v>102478</v>
      </c>
      <c r="C41" s="167" t="s">
        <v>77</v>
      </c>
      <c r="D41" s="167" t="s">
        <v>31</v>
      </c>
      <c r="E41" s="166" t="s">
        <v>32</v>
      </c>
      <c r="F41" s="168"/>
      <c r="G41" s="169">
        <v>2471.58523076923</v>
      </c>
      <c r="H41" s="170">
        <f t="shared" si="0"/>
        <v>7414.75569230769</v>
      </c>
      <c r="I41" s="169">
        <v>569.835047384615</v>
      </c>
      <c r="J41" s="170">
        <f t="shared" si="1"/>
        <v>1709.50514215385</v>
      </c>
      <c r="K41" s="181">
        <v>0.230554479890328</v>
      </c>
      <c r="L41" s="169">
        <v>2965.90227692308</v>
      </c>
      <c r="M41" s="170">
        <f t="shared" si="2"/>
        <v>8897.70683076924</v>
      </c>
      <c r="N41" s="169">
        <v>632.556937846154</v>
      </c>
      <c r="O41" s="170">
        <f t="shared" si="3"/>
        <v>1897.67081353846</v>
      </c>
      <c r="P41" s="181">
        <v>0.213276392404401</v>
      </c>
      <c r="Q41" s="169">
        <v>8131.77</v>
      </c>
      <c r="R41" s="169">
        <v>2282.66</v>
      </c>
      <c r="S41" s="183">
        <f t="shared" si="4"/>
        <v>717.01430769231</v>
      </c>
      <c r="T41" s="183">
        <f t="shared" si="5"/>
        <v>573.15485784615</v>
      </c>
      <c r="U41" s="184">
        <f t="shared" si="6"/>
        <v>1.09670100235887</v>
      </c>
      <c r="V41" s="169">
        <f t="shared" si="7"/>
        <v>-765.93683076924</v>
      </c>
      <c r="W41" s="169">
        <f t="shared" si="8"/>
        <v>384.98918646154</v>
      </c>
      <c r="X41" s="185">
        <v>400</v>
      </c>
      <c r="Y41" s="169"/>
      <c r="Z41" s="189">
        <v>88</v>
      </c>
      <c r="AA41" s="183">
        <f t="shared" si="11"/>
        <v>488</v>
      </c>
      <c r="AB41" s="183"/>
    </row>
    <row r="42" customHeight="1" spans="1:28">
      <c r="A42" s="166">
        <v>40</v>
      </c>
      <c r="B42" s="166">
        <v>359</v>
      </c>
      <c r="C42" s="167" t="s">
        <v>78</v>
      </c>
      <c r="D42" s="167" t="s">
        <v>51</v>
      </c>
      <c r="E42" s="166" t="s">
        <v>29</v>
      </c>
      <c r="F42" s="168"/>
      <c r="G42" s="169">
        <v>9985.97884615385</v>
      </c>
      <c r="H42" s="170">
        <f t="shared" si="0"/>
        <v>29957.9365384616</v>
      </c>
      <c r="I42" s="169">
        <v>2939.15694692308</v>
      </c>
      <c r="J42" s="170">
        <f t="shared" si="1"/>
        <v>8817.47084076924</v>
      </c>
      <c r="K42" s="181">
        <v>0.294328377037881</v>
      </c>
      <c r="L42" s="169">
        <v>11983.1746153846</v>
      </c>
      <c r="M42" s="170">
        <f t="shared" si="2"/>
        <v>35949.5238461538</v>
      </c>
      <c r="N42" s="169">
        <v>3262.67070923077</v>
      </c>
      <c r="O42" s="170">
        <f t="shared" si="3"/>
        <v>9788.01212769231</v>
      </c>
      <c r="P42" s="181">
        <v>0.272270981100616</v>
      </c>
      <c r="Q42" s="169">
        <v>32588.39</v>
      </c>
      <c r="R42" s="169">
        <v>8880.48</v>
      </c>
      <c r="S42" s="183">
        <f t="shared" si="4"/>
        <v>2630.4534615384</v>
      </c>
      <c r="T42" s="183">
        <f t="shared" si="5"/>
        <v>63.0091592307599</v>
      </c>
      <c r="U42" s="184">
        <f t="shared" si="6"/>
        <v>1.08780489464491</v>
      </c>
      <c r="V42" s="169">
        <f t="shared" si="7"/>
        <v>-3361.1338461538</v>
      </c>
      <c r="W42" s="169">
        <f t="shared" si="8"/>
        <v>-907.53212769231</v>
      </c>
      <c r="X42" s="185">
        <v>400</v>
      </c>
      <c r="Y42" s="169"/>
      <c r="Z42" s="189"/>
      <c r="AA42" s="183">
        <f t="shared" si="11"/>
        <v>400</v>
      </c>
      <c r="AB42" s="183"/>
    </row>
    <row r="43" customHeight="1" spans="1:28">
      <c r="A43" s="166">
        <v>41</v>
      </c>
      <c r="B43" s="166">
        <v>571</v>
      </c>
      <c r="C43" s="167" t="s">
        <v>79</v>
      </c>
      <c r="D43" s="167" t="s">
        <v>49</v>
      </c>
      <c r="E43" s="166" t="s">
        <v>38</v>
      </c>
      <c r="F43" s="168" t="s">
        <v>52</v>
      </c>
      <c r="G43" s="169">
        <v>20583.2503846154</v>
      </c>
      <c r="H43" s="170">
        <f t="shared" si="0"/>
        <v>61749.7511538462</v>
      </c>
      <c r="I43" s="169">
        <v>5696.18328461538</v>
      </c>
      <c r="J43" s="170">
        <f t="shared" si="1"/>
        <v>17088.5498538461</v>
      </c>
      <c r="K43" s="181">
        <v>0.276738764683779</v>
      </c>
      <c r="L43" s="169">
        <v>24699.9004615385</v>
      </c>
      <c r="M43" s="170">
        <f t="shared" si="2"/>
        <v>74099.7013846155</v>
      </c>
      <c r="N43" s="169">
        <v>6323.16364615384</v>
      </c>
      <c r="O43" s="170">
        <f t="shared" si="3"/>
        <v>18969.4909384615</v>
      </c>
      <c r="P43" s="181">
        <v>0.255999559836283</v>
      </c>
      <c r="Q43" s="169">
        <v>66171.56</v>
      </c>
      <c r="R43" s="169">
        <v>16579.87</v>
      </c>
      <c r="S43" s="169">
        <f t="shared" si="4"/>
        <v>4421.8088461538</v>
      </c>
      <c r="T43" s="169">
        <f t="shared" si="5"/>
        <v>-508.679853846101</v>
      </c>
      <c r="U43" s="181">
        <f t="shared" si="6"/>
        <v>1.07160852899856</v>
      </c>
      <c r="V43" s="169">
        <f t="shared" si="7"/>
        <v>-7928.1413846155</v>
      </c>
      <c r="W43" s="169">
        <f t="shared" si="8"/>
        <v>-2389.6209384615</v>
      </c>
      <c r="X43" s="185"/>
      <c r="Y43" s="169"/>
      <c r="Z43" s="189"/>
      <c r="AA43" s="183">
        <f t="shared" si="11"/>
        <v>0</v>
      </c>
      <c r="AB43" s="183"/>
    </row>
    <row r="44" customHeight="1" spans="1:28">
      <c r="A44" s="166">
        <v>42</v>
      </c>
      <c r="B44" s="166">
        <v>706</v>
      </c>
      <c r="C44" s="167" t="s">
        <v>80</v>
      </c>
      <c r="D44" s="167" t="s">
        <v>28</v>
      </c>
      <c r="E44" s="166" t="s">
        <v>32</v>
      </c>
      <c r="F44" s="168"/>
      <c r="G44" s="169">
        <v>3832.82461538462</v>
      </c>
      <c r="H44" s="170">
        <f t="shared" si="0"/>
        <v>11498.4738461539</v>
      </c>
      <c r="I44" s="169">
        <v>968.517984</v>
      </c>
      <c r="J44" s="170">
        <f t="shared" si="1"/>
        <v>2905.553952</v>
      </c>
      <c r="K44" s="181">
        <v>0.252690399689163</v>
      </c>
      <c r="L44" s="169">
        <v>4599.38953846154</v>
      </c>
      <c r="M44" s="170">
        <f t="shared" si="2"/>
        <v>13798.1686153846</v>
      </c>
      <c r="N44" s="169">
        <v>1075.123008</v>
      </c>
      <c r="O44" s="170">
        <f t="shared" si="3"/>
        <v>3225.369024</v>
      </c>
      <c r="P44" s="181">
        <v>0.233753414232364</v>
      </c>
      <c r="Q44" s="169">
        <v>12313.99</v>
      </c>
      <c r="R44" s="169">
        <v>3512.16</v>
      </c>
      <c r="S44" s="183">
        <f t="shared" si="4"/>
        <v>815.5161538461</v>
      </c>
      <c r="T44" s="183">
        <f t="shared" si="5"/>
        <v>606.606048</v>
      </c>
      <c r="U44" s="184">
        <f t="shared" si="6"/>
        <v>1.07092386039725</v>
      </c>
      <c r="V44" s="169">
        <f t="shared" si="7"/>
        <v>-1484.1786153846</v>
      </c>
      <c r="W44" s="169">
        <f t="shared" si="8"/>
        <v>286.790976</v>
      </c>
      <c r="X44" s="185">
        <v>400</v>
      </c>
      <c r="Y44" s="169"/>
      <c r="Z44" s="185"/>
      <c r="AA44" s="183">
        <f t="shared" si="11"/>
        <v>400</v>
      </c>
      <c r="AB44" s="183"/>
    </row>
    <row r="45" customHeight="1" spans="1:28">
      <c r="A45" s="166">
        <v>43</v>
      </c>
      <c r="B45" s="166">
        <v>573</v>
      </c>
      <c r="C45" s="167" t="s">
        <v>81</v>
      </c>
      <c r="D45" s="167" t="s">
        <v>49</v>
      </c>
      <c r="E45" s="166" t="s">
        <v>32</v>
      </c>
      <c r="F45" s="168" t="s">
        <v>36</v>
      </c>
      <c r="G45" s="169">
        <v>5732.62926923077</v>
      </c>
      <c r="H45" s="170">
        <f t="shared" si="0"/>
        <v>17197.8878076923</v>
      </c>
      <c r="I45" s="169">
        <v>1644.79690523077</v>
      </c>
      <c r="J45" s="170">
        <f t="shared" si="1"/>
        <v>4934.39071569231</v>
      </c>
      <c r="K45" s="181">
        <v>0.286918415265231</v>
      </c>
      <c r="L45" s="169">
        <v>6879.15512307692</v>
      </c>
      <c r="M45" s="170">
        <f t="shared" si="2"/>
        <v>20637.4653692308</v>
      </c>
      <c r="N45" s="169">
        <v>1825.84012430769</v>
      </c>
      <c r="O45" s="170">
        <f t="shared" si="3"/>
        <v>5477.52037292307</v>
      </c>
      <c r="P45" s="181">
        <v>0.265416332622403</v>
      </c>
      <c r="Q45" s="169">
        <v>18305.46</v>
      </c>
      <c r="R45" s="169">
        <v>5278.63</v>
      </c>
      <c r="S45" s="183">
        <f t="shared" si="4"/>
        <v>1107.5721923077</v>
      </c>
      <c r="T45" s="183">
        <f t="shared" si="5"/>
        <v>344.23928430769</v>
      </c>
      <c r="U45" s="184">
        <f t="shared" si="6"/>
        <v>1.06440164075337</v>
      </c>
      <c r="V45" s="169">
        <f t="shared" si="7"/>
        <v>-2332.0053692308</v>
      </c>
      <c r="W45" s="169">
        <f t="shared" si="8"/>
        <v>-198.89037292307</v>
      </c>
      <c r="X45" s="185">
        <v>400</v>
      </c>
      <c r="Y45" s="169"/>
      <c r="Z45" s="189">
        <v>88</v>
      </c>
      <c r="AA45" s="183">
        <f t="shared" si="11"/>
        <v>488</v>
      </c>
      <c r="AB45" s="183"/>
    </row>
    <row r="46" customHeight="1" spans="1:28">
      <c r="A46" s="166">
        <v>44</v>
      </c>
      <c r="B46" s="175">
        <v>740</v>
      </c>
      <c r="C46" s="176" t="s">
        <v>82</v>
      </c>
      <c r="D46" s="176" t="s">
        <v>49</v>
      </c>
      <c r="E46" s="166" t="s">
        <v>32</v>
      </c>
      <c r="F46" s="168"/>
      <c r="G46" s="169">
        <v>4702.20923076923</v>
      </c>
      <c r="H46" s="170">
        <f t="shared" si="0"/>
        <v>14106.6276923077</v>
      </c>
      <c r="I46" s="169">
        <v>1311.04818707692</v>
      </c>
      <c r="J46" s="170">
        <f t="shared" si="1"/>
        <v>3933.14456123076</v>
      </c>
      <c r="K46" s="181">
        <v>0.278815365870576</v>
      </c>
      <c r="L46" s="169">
        <v>5642.65107692308</v>
      </c>
      <c r="M46" s="170">
        <f t="shared" si="2"/>
        <v>16927.9532307692</v>
      </c>
      <c r="N46" s="169">
        <v>1455.35559876923</v>
      </c>
      <c r="O46" s="170">
        <f t="shared" si="3"/>
        <v>4366.06679630769</v>
      </c>
      <c r="P46" s="181">
        <v>0.257920537514936</v>
      </c>
      <c r="Q46" s="169">
        <v>14898.9</v>
      </c>
      <c r="R46" s="169">
        <v>4581.77</v>
      </c>
      <c r="S46" s="183">
        <f t="shared" si="4"/>
        <v>792.272307692299</v>
      </c>
      <c r="T46" s="183">
        <f t="shared" si="5"/>
        <v>648.625438769241</v>
      </c>
      <c r="U46" s="184">
        <f t="shared" si="6"/>
        <v>1.05616312594146</v>
      </c>
      <c r="V46" s="169">
        <f t="shared" si="7"/>
        <v>-2029.0532307692</v>
      </c>
      <c r="W46" s="169">
        <f t="shared" si="8"/>
        <v>215.70320369231</v>
      </c>
      <c r="X46" s="185">
        <v>400</v>
      </c>
      <c r="Y46" s="169"/>
      <c r="Z46" s="189"/>
      <c r="AA46" s="183">
        <f t="shared" si="11"/>
        <v>400</v>
      </c>
      <c r="AB46" s="183"/>
    </row>
    <row r="47" customHeight="1" spans="1:28">
      <c r="A47" s="166">
        <v>45</v>
      </c>
      <c r="B47" s="166">
        <v>723</v>
      </c>
      <c r="C47" s="167" t="s">
        <v>83</v>
      </c>
      <c r="D47" s="167" t="s">
        <v>31</v>
      </c>
      <c r="E47" s="166" t="s">
        <v>32</v>
      </c>
      <c r="F47" s="168" t="s">
        <v>36</v>
      </c>
      <c r="G47" s="169">
        <v>4790.54146153846</v>
      </c>
      <c r="H47" s="170">
        <f t="shared" si="0"/>
        <v>14371.6243846154</v>
      </c>
      <c r="I47" s="169">
        <v>1183.83260261538</v>
      </c>
      <c r="J47" s="170">
        <f t="shared" si="1"/>
        <v>3551.49780784614</v>
      </c>
      <c r="K47" s="181">
        <v>0.247118746830594</v>
      </c>
      <c r="L47" s="169">
        <v>5748.64975384615</v>
      </c>
      <c r="M47" s="170">
        <f t="shared" si="2"/>
        <v>17245.9492615385</v>
      </c>
      <c r="N47" s="169">
        <v>1314.13736215385</v>
      </c>
      <c r="O47" s="170">
        <f t="shared" si="3"/>
        <v>3942.41208646155</v>
      </c>
      <c r="P47" s="181">
        <v>0.228599309129003</v>
      </c>
      <c r="Q47" s="169">
        <v>14956.87</v>
      </c>
      <c r="R47" s="169">
        <v>3748.42</v>
      </c>
      <c r="S47" s="183">
        <f t="shared" si="4"/>
        <v>585.245615384601</v>
      </c>
      <c r="T47" s="183">
        <f t="shared" si="5"/>
        <v>196.92219215386</v>
      </c>
      <c r="U47" s="184">
        <f t="shared" si="6"/>
        <v>1.04072230109292</v>
      </c>
      <c r="V47" s="169">
        <f t="shared" si="7"/>
        <v>-2289.0792615385</v>
      </c>
      <c r="W47" s="169">
        <f t="shared" si="8"/>
        <v>-193.99208646155</v>
      </c>
      <c r="X47" s="185">
        <v>400</v>
      </c>
      <c r="Y47" s="169"/>
      <c r="Z47" s="189"/>
      <c r="AA47" s="183">
        <f t="shared" si="11"/>
        <v>400</v>
      </c>
      <c r="AB47" s="183"/>
    </row>
    <row r="48" customHeight="1" spans="1:28">
      <c r="A48" s="166">
        <v>46</v>
      </c>
      <c r="B48" s="166">
        <v>581</v>
      </c>
      <c r="C48" s="167" t="s">
        <v>84</v>
      </c>
      <c r="D48" s="167" t="s">
        <v>51</v>
      </c>
      <c r="E48" s="166" t="s">
        <v>38</v>
      </c>
      <c r="F48" s="168" t="s">
        <v>36</v>
      </c>
      <c r="G48" s="169">
        <v>14541.0646153846</v>
      </c>
      <c r="H48" s="170">
        <f t="shared" si="0"/>
        <v>43623.1938461538</v>
      </c>
      <c r="I48" s="169">
        <v>4280.17179692308</v>
      </c>
      <c r="J48" s="170">
        <f t="shared" si="1"/>
        <v>12840.5153907692</v>
      </c>
      <c r="K48" s="181">
        <v>0.294350648328363</v>
      </c>
      <c r="L48" s="169">
        <v>17449.2775384615</v>
      </c>
      <c r="M48" s="170">
        <f t="shared" si="2"/>
        <v>52347.8326153845</v>
      </c>
      <c r="N48" s="169">
        <v>4751.29140923077</v>
      </c>
      <c r="O48" s="170">
        <f t="shared" si="3"/>
        <v>14253.8742276923</v>
      </c>
      <c r="P48" s="181">
        <v>0.272291583348251</v>
      </c>
      <c r="Q48" s="169">
        <v>45363.92</v>
      </c>
      <c r="R48" s="169">
        <v>12990.51</v>
      </c>
      <c r="S48" s="183">
        <f t="shared" si="4"/>
        <v>1740.7261538462</v>
      </c>
      <c r="T48" s="183">
        <f t="shared" si="5"/>
        <v>149.9946092308</v>
      </c>
      <c r="U48" s="184">
        <f t="shared" si="6"/>
        <v>1.0399036842645</v>
      </c>
      <c r="V48" s="169">
        <f t="shared" si="7"/>
        <v>-6983.9126153845</v>
      </c>
      <c r="W48" s="169">
        <f t="shared" si="8"/>
        <v>-1263.3642276923</v>
      </c>
      <c r="X48" s="185">
        <v>400</v>
      </c>
      <c r="Y48" s="169"/>
      <c r="Z48" s="189"/>
      <c r="AA48" s="183">
        <f t="shared" si="11"/>
        <v>400</v>
      </c>
      <c r="AB48" s="183"/>
    </row>
    <row r="49" customHeight="1" spans="1:28">
      <c r="A49" s="166">
        <v>47</v>
      </c>
      <c r="B49" s="166">
        <v>373</v>
      </c>
      <c r="C49" s="167" t="s">
        <v>85</v>
      </c>
      <c r="D49" s="167" t="s">
        <v>31</v>
      </c>
      <c r="E49" s="166" t="s">
        <v>29</v>
      </c>
      <c r="F49" s="168"/>
      <c r="G49" s="169">
        <v>11584.5354615385</v>
      </c>
      <c r="H49" s="170">
        <f t="shared" si="0"/>
        <v>34753.6063846155</v>
      </c>
      <c r="I49" s="169">
        <v>3245.41711307692</v>
      </c>
      <c r="J49" s="170">
        <f t="shared" si="1"/>
        <v>9736.25133923076</v>
      </c>
      <c r="K49" s="181">
        <v>0.280150820363229</v>
      </c>
      <c r="L49" s="169">
        <v>13901.4425538462</v>
      </c>
      <c r="M49" s="170">
        <f t="shared" si="2"/>
        <v>41704.3276615386</v>
      </c>
      <c r="N49" s="169">
        <v>3602.64101076923</v>
      </c>
      <c r="O49" s="170">
        <f t="shared" si="3"/>
        <v>10807.9230323077</v>
      </c>
      <c r="P49" s="181">
        <v>0.259155911108842</v>
      </c>
      <c r="Q49" s="169">
        <v>36021.25</v>
      </c>
      <c r="R49" s="169">
        <v>12129.21</v>
      </c>
      <c r="S49" s="183">
        <f t="shared" si="4"/>
        <v>1267.6436153845</v>
      </c>
      <c r="T49" s="183">
        <f t="shared" si="5"/>
        <v>2392.95866076924</v>
      </c>
      <c r="U49" s="184">
        <f t="shared" si="6"/>
        <v>1.03647516753673</v>
      </c>
      <c r="V49" s="169">
        <f t="shared" si="7"/>
        <v>-5683.0776615386</v>
      </c>
      <c r="W49" s="169">
        <f t="shared" si="8"/>
        <v>1321.2869676923</v>
      </c>
      <c r="X49" s="185">
        <v>400</v>
      </c>
      <c r="Y49" s="169"/>
      <c r="Z49" s="189"/>
      <c r="AA49" s="183">
        <f t="shared" si="11"/>
        <v>400</v>
      </c>
      <c r="AB49" s="183"/>
    </row>
    <row r="50" customHeight="1" spans="1:28">
      <c r="A50" s="166">
        <v>48</v>
      </c>
      <c r="B50" s="166">
        <v>545</v>
      </c>
      <c r="C50" s="167" t="s">
        <v>86</v>
      </c>
      <c r="D50" s="167" t="s">
        <v>49</v>
      </c>
      <c r="E50" s="166" t="s">
        <v>32</v>
      </c>
      <c r="F50" s="168"/>
      <c r="G50" s="169">
        <v>4277.92984615385</v>
      </c>
      <c r="H50" s="170">
        <f t="shared" si="0"/>
        <v>12833.7895384616</v>
      </c>
      <c r="I50" s="169">
        <v>1229.90820184615</v>
      </c>
      <c r="J50" s="170">
        <f t="shared" si="1"/>
        <v>3689.72460553845</v>
      </c>
      <c r="K50" s="181">
        <v>0.287500788015943</v>
      </c>
      <c r="L50" s="169">
        <v>5133.51581538462</v>
      </c>
      <c r="M50" s="170">
        <f t="shared" si="2"/>
        <v>15400.5474461539</v>
      </c>
      <c r="N50" s="169">
        <v>1365.28451446154</v>
      </c>
      <c r="O50" s="170">
        <f t="shared" si="3"/>
        <v>4095.85354338462</v>
      </c>
      <c r="P50" s="181">
        <v>0.265955061513578</v>
      </c>
      <c r="Q50" s="169">
        <v>13289.24</v>
      </c>
      <c r="R50" s="169">
        <v>3436.98</v>
      </c>
      <c r="S50" s="169">
        <f t="shared" si="4"/>
        <v>455.450461538399</v>
      </c>
      <c r="T50" s="169">
        <f t="shared" si="5"/>
        <v>-252.74460553845</v>
      </c>
      <c r="U50" s="181">
        <f t="shared" si="6"/>
        <v>1.03548838479651</v>
      </c>
      <c r="V50" s="169">
        <f t="shared" si="7"/>
        <v>-2111.3074461539</v>
      </c>
      <c r="W50" s="169">
        <f t="shared" si="8"/>
        <v>-658.87354338462</v>
      </c>
      <c r="X50" s="185"/>
      <c r="Y50" s="169"/>
      <c r="Z50" s="189">
        <v>88</v>
      </c>
      <c r="AA50" s="183">
        <f t="shared" si="11"/>
        <v>88</v>
      </c>
      <c r="AB50" s="183"/>
    </row>
    <row r="51" customHeight="1" spans="1:28">
      <c r="A51" s="166">
        <v>49</v>
      </c>
      <c r="B51" s="166">
        <v>712</v>
      </c>
      <c r="C51" s="167" t="s">
        <v>87</v>
      </c>
      <c r="D51" s="167" t="s">
        <v>49</v>
      </c>
      <c r="E51" s="166" t="s">
        <v>38</v>
      </c>
      <c r="F51" s="168" t="s">
        <v>36</v>
      </c>
      <c r="G51" s="169">
        <v>15924.0934615385</v>
      </c>
      <c r="H51" s="170">
        <f t="shared" si="0"/>
        <v>47772.2803846155</v>
      </c>
      <c r="I51" s="169">
        <v>5068.61941384615</v>
      </c>
      <c r="J51" s="170">
        <f t="shared" si="1"/>
        <v>15205.8582415384</v>
      </c>
      <c r="K51" s="181">
        <v>0.318298773244983</v>
      </c>
      <c r="L51" s="169">
        <v>19108.9121538462</v>
      </c>
      <c r="M51" s="170">
        <f t="shared" si="2"/>
        <v>57326.7364615386</v>
      </c>
      <c r="N51" s="169">
        <v>5626.52365846154</v>
      </c>
      <c r="O51" s="170">
        <f t="shared" si="3"/>
        <v>16879.5709753846</v>
      </c>
      <c r="P51" s="181">
        <v>0.294445001011167</v>
      </c>
      <c r="Q51" s="169">
        <v>49225.38</v>
      </c>
      <c r="R51" s="169">
        <v>15312.05</v>
      </c>
      <c r="S51" s="183">
        <f t="shared" si="4"/>
        <v>1453.0996153845</v>
      </c>
      <c r="T51" s="183">
        <f t="shared" si="5"/>
        <v>106.191758461599</v>
      </c>
      <c r="U51" s="184">
        <f t="shared" si="6"/>
        <v>1.03041721273688</v>
      </c>
      <c r="V51" s="169">
        <f t="shared" si="7"/>
        <v>-8101.35646153861</v>
      </c>
      <c r="W51" s="169">
        <f t="shared" si="8"/>
        <v>-1567.5209753846</v>
      </c>
      <c r="X51" s="185">
        <v>400</v>
      </c>
      <c r="Y51" s="169"/>
      <c r="Z51" s="189"/>
      <c r="AA51" s="183">
        <f t="shared" si="11"/>
        <v>400</v>
      </c>
      <c r="AB51" s="183"/>
    </row>
    <row r="52" customHeight="1" spans="1:28">
      <c r="A52" s="166">
        <v>50</v>
      </c>
      <c r="B52" s="166">
        <v>745</v>
      </c>
      <c r="C52" s="167" t="s">
        <v>88</v>
      </c>
      <c r="D52" s="167" t="s">
        <v>51</v>
      </c>
      <c r="E52" s="166" t="s">
        <v>29</v>
      </c>
      <c r="F52" s="168"/>
      <c r="G52" s="169">
        <v>6920.29292307692</v>
      </c>
      <c r="H52" s="170">
        <f t="shared" si="0"/>
        <v>20760.8787692308</v>
      </c>
      <c r="I52" s="169">
        <v>1746.59974892308</v>
      </c>
      <c r="J52" s="170">
        <f t="shared" si="1"/>
        <v>5239.79924676924</v>
      </c>
      <c r="K52" s="181">
        <v>0.252388124077629</v>
      </c>
      <c r="L52" s="169">
        <v>8304.35150769231</v>
      </c>
      <c r="M52" s="170">
        <f t="shared" si="2"/>
        <v>24913.0545230769</v>
      </c>
      <c r="N52" s="169">
        <v>1938.84843323077</v>
      </c>
      <c r="O52" s="170">
        <f t="shared" si="3"/>
        <v>5816.54529969231</v>
      </c>
      <c r="P52" s="181">
        <v>0.23347379159406</v>
      </c>
      <c r="Q52" s="169">
        <v>21360.47</v>
      </c>
      <c r="R52" s="169">
        <v>5529.15</v>
      </c>
      <c r="S52" s="183">
        <f t="shared" si="4"/>
        <v>599.591230769202</v>
      </c>
      <c r="T52" s="183">
        <f t="shared" si="5"/>
        <v>289.350753230759</v>
      </c>
      <c r="U52" s="184">
        <f t="shared" si="6"/>
        <v>1.02888082134836</v>
      </c>
      <c r="V52" s="169">
        <f t="shared" si="7"/>
        <v>-3552.5845230769</v>
      </c>
      <c r="W52" s="169">
        <f t="shared" si="8"/>
        <v>-287.395299692311</v>
      </c>
      <c r="X52" s="185">
        <v>400</v>
      </c>
      <c r="Y52" s="169"/>
      <c r="Z52" s="189"/>
      <c r="AA52" s="183">
        <f t="shared" si="11"/>
        <v>400</v>
      </c>
      <c r="AB52" s="183"/>
    </row>
    <row r="53" customHeight="1" spans="1:28">
      <c r="A53" s="166">
        <v>51</v>
      </c>
      <c r="B53" s="166">
        <v>570</v>
      </c>
      <c r="C53" s="167" t="s">
        <v>89</v>
      </c>
      <c r="D53" s="167" t="s">
        <v>51</v>
      </c>
      <c r="E53" s="166" t="s">
        <v>32</v>
      </c>
      <c r="F53" s="168"/>
      <c r="G53" s="169">
        <v>5794.11938461538</v>
      </c>
      <c r="H53" s="170">
        <f t="shared" si="0"/>
        <v>17382.3581538461</v>
      </c>
      <c r="I53" s="169">
        <v>1480.70671753846</v>
      </c>
      <c r="J53" s="170">
        <f t="shared" si="1"/>
        <v>4442.12015261538</v>
      </c>
      <c r="K53" s="181">
        <v>0.255553367000006</v>
      </c>
      <c r="L53" s="169">
        <v>6952.94326153846</v>
      </c>
      <c r="M53" s="170">
        <f t="shared" si="2"/>
        <v>20858.8297846154</v>
      </c>
      <c r="N53" s="169">
        <v>1643.68848738462</v>
      </c>
      <c r="O53" s="170">
        <f t="shared" si="3"/>
        <v>4931.06546215386</v>
      </c>
      <c r="P53" s="181">
        <v>0.23640182661593</v>
      </c>
      <c r="Q53" s="169">
        <v>17748.56</v>
      </c>
      <c r="R53" s="169">
        <v>4673.2</v>
      </c>
      <c r="S53" s="183">
        <f t="shared" si="4"/>
        <v>366.201846153901</v>
      </c>
      <c r="T53" s="183">
        <f t="shared" si="5"/>
        <v>231.07984738462</v>
      </c>
      <c r="U53" s="184">
        <f t="shared" si="6"/>
        <v>1.02106744337637</v>
      </c>
      <c r="V53" s="169">
        <f t="shared" si="7"/>
        <v>-3110.2697846154</v>
      </c>
      <c r="W53" s="169">
        <f t="shared" si="8"/>
        <v>-257.86546215386</v>
      </c>
      <c r="X53" s="185">
        <v>400</v>
      </c>
      <c r="Y53" s="169"/>
      <c r="Z53" s="189"/>
      <c r="AA53" s="183">
        <f t="shared" si="11"/>
        <v>400</v>
      </c>
      <c r="AB53" s="183"/>
    </row>
    <row r="54" customHeight="1" spans="1:28">
      <c r="A54" s="166">
        <v>52</v>
      </c>
      <c r="B54" s="166">
        <v>737</v>
      </c>
      <c r="C54" s="167" t="s">
        <v>90</v>
      </c>
      <c r="D54" s="167" t="s">
        <v>49</v>
      </c>
      <c r="E54" s="166" t="s">
        <v>29</v>
      </c>
      <c r="F54" s="168" t="s">
        <v>36</v>
      </c>
      <c r="G54" s="169">
        <v>8210.96226923077</v>
      </c>
      <c r="H54" s="170">
        <f t="shared" si="0"/>
        <v>24632.8868076923</v>
      </c>
      <c r="I54" s="169">
        <v>2670.30519969231</v>
      </c>
      <c r="J54" s="170">
        <f t="shared" si="1"/>
        <v>8010.91559907693</v>
      </c>
      <c r="K54" s="181">
        <v>0.325212211691538</v>
      </c>
      <c r="L54" s="169">
        <v>9853.15472307692</v>
      </c>
      <c r="M54" s="170">
        <f t="shared" si="2"/>
        <v>29559.4641692308</v>
      </c>
      <c r="N54" s="169">
        <v>2964.22638092308</v>
      </c>
      <c r="O54" s="170">
        <f t="shared" si="3"/>
        <v>8892.67914276924</v>
      </c>
      <c r="P54" s="181">
        <v>0.300840336342289</v>
      </c>
      <c r="Q54" s="169">
        <v>25147.4</v>
      </c>
      <c r="R54" s="169">
        <v>7992.97</v>
      </c>
      <c r="S54" s="169">
        <f t="shared" si="4"/>
        <v>514.513192307702</v>
      </c>
      <c r="T54" s="169">
        <f t="shared" si="5"/>
        <v>-17.9455990769302</v>
      </c>
      <c r="U54" s="181">
        <f t="shared" si="6"/>
        <v>1.02088724705003</v>
      </c>
      <c r="V54" s="169">
        <f t="shared" si="7"/>
        <v>-4412.0641692308</v>
      </c>
      <c r="W54" s="169">
        <f t="shared" si="8"/>
        <v>-899.70914276924</v>
      </c>
      <c r="X54" s="185"/>
      <c r="Y54" s="169"/>
      <c r="Z54" s="189"/>
      <c r="AA54" s="183">
        <f t="shared" si="11"/>
        <v>0</v>
      </c>
      <c r="AB54" s="183"/>
    </row>
    <row r="55" customHeight="1" spans="1:28">
      <c r="A55" s="166">
        <v>53</v>
      </c>
      <c r="B55" s="166">
        <v>591</v>
      </c>
      <c r="C55" s="167" t="s">
        <v>91</v>
      </c>
      <c r="D55" s="167" t="s">
        <v>34</v>
      </c>
      <c r="E55" s="166" t="s">
        <v>29</v>
      </c>
      <c r="F55" s="168" t="s">
        <v>36</v>
      </c>
      <c r="G55" s="169">
        <v>6377.11292307692</v>
      </c>
      <c r="H55" s="170">
        <f t="shared" si="0"/>
        <v>19131.3387692308</v>
      </c>
      <c r="I55" s="169">
        <v>1884.65173938462</v>
      </c>
      <c r="J55" s="170">
        <f t="shared" si="1"/>
        <v>5653.95521815386</v>
      </c>
      <c r="K55" s="181">
        <v>0.295533694027058</v>
      </c>
      <c r="L55" s="169">
        <v>7652.53550769231</v>
      </c>
      <c r="M55" s="170">
        <f t="shared" si="2"/>
        <v>22957.6065230769</v>
      </c>
      <c r="N55" s="169">
        <v>2092.09584184615</v>
      </c>
      <c r="O55" s="170">
        <f t="shared" si="3"/>
        <v>6276.28752553845</v>
      </c>
      <c r="P55" s="181">
        <v>0.273385969884515</v>
      </c>
      <c r="Q55" s="169">
        <v>19459.5</v>
      </c>
      <c r="R55" s="169">
        <v>5522.28</v>
      </c>
      <c r="S55" s="169">
        <f t="shared" si="4"/>
        <v>328.161230769201</v>
      </c>
      <c r="T55" s="169">
        <f t="shared" si="5"/>
        <v>-131.67521815386</v>
      </c>
      <c r="U55" s="181">
        <f t="shared" si="6"/>
        <v>1.01715307196886</v>
      </c>
      <c r="V55" s="169">
        <f t="shared" si="7"/>
        <v>-3498.1065230769</v>
      </c>
      <c r="W55" s="169">
        <f t="shared" si="8"/>
        <v>-754.00752553845</v>
      </c>
      <c r="X55" s="185"/>
      <c r="Y55" s="169"/>
      <c r="Z55" s="189"/>
      <c r="AA55" s="183">
        <f t="shared" si="11"/>
        <v>0</v>
      </c>
      <c r="AB55" s="183"/>
    </row>
    <row r="56" customHeight="1" spans="1:28">
      <c r="A56" s="166">
        <v>54</v>
      </c>
      <c r="B56" s="166">
        <v>385</v>
      </c>
      <c r="C56" s="167" t="s">
        <v>92</v>
      </c>
      <c r="D56" s="167" t="s">
        <v>34</v>
      </c>
      <c r="E56" s="166" t="s">
        <v>38</v>
      </c>
      <c r="F56" s="168"/>
      <c r="G56" s="169">
        <v>16039.4571923077</v>
      </c>
      <c r="H56" s="170">
        <f t="shared" si="0"/>
        <v>48118.3715769231</v>
      </c>
      <c r="I56" s="169">
        <v>3305.10271323077</v>
      </c>
      <c r="J56" s="170">
        <f t="shared" si="1"/>
        <v>9915.30813969231</v>
      </c>
      <c r="K56" s="181">
        <v>0.206060758391241</v>
      </c>
      <c r="L56" s="169">
        <v>19247.3486307692</v>
      </c>
      <c r="M56" s="170">
        <f t="shared" si="2"/>
        <v>57742.0458923076</v>
      </c>
      <c r="N56" s="169">
        <v>3668.89622030769</v>
      </c>
      <c r="O56" s="170">
        <f t="shared" si="3"/>
        <v>11006.6886609231</v>
      </c>
      <c r="P56" s="181">
        <v>0.190618265959111</v>
      </c>
      <c r="Q56" s="169">
        <v>48774.32</v>
      </c>
      <c r="R56" s="169">
        <v>11013.58</v>
      </c>
      <c r="S56" s="183">
        <f t="shared" si="4"/>
        <v>655.948423076901</v>
      </c>
      <c r="T56" s="183">
        <f t="shared" si="5"/>
        <v>1098.27186030769</v>
      </c>
      <c r="U56" s="184">
        <f t="shared" si="6"/>
        <v>1.01363197468203</v>
      </c>
      <c r="V56" s="169">
        <f t="shared" si="7"/>
        <v>-8967.7258923076</v>
      </c>
      <c r="W56" s="169">
        <f t="shared" si="8"/>
        <v>6.89133907689938</v>
      </c>
      <c r="X56" s="185">
        <v>400</v>
      </c>
      <c r="Y56" s="169"/>
      <c r="Z56" s="189"/>
      <c r="AA56" s="183">
        <f t="shared" si="11"/>
        <v>400</v>
      </c>
      <c r="AB56" s="183"/>
    </row>
    <row r="57" customHeight="1" spans="1:28">
      <c r="A57" s="166">
        <v>55</v>
      </c>
      <c r="B57" s="166">
        <v>707</v>
      </c>
      <c r="C57" s="167" t="s">
        <v>93</v>
      </c>
      <c r="D57" s="167" t="s">
        <v>49</v>
      </c>
      <c r="E57" s="166" t="s">
        <v>38</v>
      </c>
      <c r="F57" s="168" t="s">
        <v>52</v>
      </c>
      <c r="G57" s="169">
        <v>13175.5673076923</v>
      </c>
      <c r="H57" s="170">
        <f t="shared" si="0"/>
        <v>39526.7019230769</v>
      </c>
      <c r="I57" s="169">
        <v>3784.40804538462</v>
      </c>
      <c r="J57" s="170">
        <f t="shared" si="1"/>
        <v>11353.2241361539</v>
      </c>
      <c r="K57" s="181">
        <v>0.287229229452242</v>
      </c>
      <c r="L57" s="169">
        <v>15810.6807692308</v>
      </c>
      <c r="M57" s="170">
        <f t="shared" si="2"/>
        <v>47432.0423076924</v>
      </c>
      <c r="N57" s="169">
        <v>4200.95881384615</v>
      </c>
      <c r="O57" s="170">
        <f t="shared" si="3"/>
        <v>12602.8764415385</v>
      </c>
      <c r="P57" s="181">
        <v>0.265703853942941</v>
      </c>
      <c r="Q57" s="169">
        <v>39998.38</v>
      </c>
      <c r="R57" s="169">
        <v>11330.35</v>
      </c>
      <c r="S57" s="169">
        <f t="shared" si="4"/>
        <v>471.678076923097</v>
      </c>
      <c r="T57" s="169">
        <f t="shared" si="5"/>
        <v>-22.8741361538996</v>
      </c>
      <c r="U57" s="181">
        <f t="shared" si="6"/>
        <v>1.0119331503509</v>
      </c>
      <c r="V57" s="169">
        <f t="shared" si="7"/>
        <v>-7433.6623076924</v>
      </c>
      <c r="W57" s="169">
        <f t="shared" si="8"/>
        <v>-1272.5264415385</v>
      </c>
      <c r="X57" s="185"/>
      <c r="Y57" s="169"/>
      <c r="Z57" s="189"/>
      <c r="AA57" s="183">
        <f t="shared" si="11"/>
        <v>0</v>
      </c>
      <c r="AB57" s="183"/>
    </row>
    <row r="58" customHeight="1" spans="1:28">
      <c r="A58" s="166">
        <v>56</v>
      </c>
      <c r="B58" s="166">
        <v>377</v>
      </c>
      <c r="C58" s="167" t="s">
        <v>94</v>
      </c>
      <c r="D58" s="167" t="s">
        <v>49</v>
      </c>
      <c r="E58" s="166" t="s">
        <v>29</v>
      </c>
      <c r="F58" s="168"/>
      <c r="G58" s="169">
        <v>10548.1315384615</v>
      </c>
      <c r="H58" s="170">
        <f t="shared" si="0"/>
        <v>31644.3946153845</v>
      </c>
      <c r="I58" s="169">
        <v>3151.928255</v>
      </c>
      <c r="J58" s="170">
        <f t="shared" si="1"/>
        <v>9455.784765</v>
      </c>
      <c r="K58" s="181">
        <v>0.29881389357984</v>
      </c>
      <c r="L58" s="169">
        <v>12657.7578461538</v>
      </c>
      <c r="M58" s="170">
        <f t="shared" si="2"/>
        <v>37973.2735384614</v>
      </c>
      <c r="N58" s="169">
        <v>3498.86181</v>
      </c>
      <c r="O58" s="170">
        <f t="shared" si="3"/>
        <v>10496.58543</v>
      </c>
      <c r="P58" s="181">
        <v>0.276420346519992</v>
      </c>
      <c r="Q58" s="169">
        <v>31900.12</v>
      </c>
      <c r="R58" s="169">
        <v>10143.39</v>
      </c>
      <c r="S58" s="183">
        <f t="shared" si="4"/>
        <v>255.7253846155</v>
      </c>
      <c r="T58" s="183">
        <f t="shared" si="5"/>
        <v>687.605234999999</v>
      </c>
      <c r="U58" s="184">
        <f t="shared" si="6"/>
        <v>1.00808122221087</v>
      </c>
      <c r="V58" s="169">
        <f t="shared" si="7"/>
        <v>-6073.1535384614</v>
      </c>
      <c r="W58" s="169">
        <f t="shared" si="8"/>
        <v>-353.19543</v>
      </c>
      <c r="X58" s="185">
        <v>400</v>
      </c>
      <c r="Y58" s="169"/>
      <c r="Z58" s="189">
        <v>88</v>
      </c>
      <c r="AA58" s="183">
        <f t="shared" si="11"/>
        <v>488</v>
      </c>
      <c r="AB58" s="183"/>
    </row>
    <row r="59" customHeight="1" spans="1:28">
      <c r="A59" s="166">
        <v>57</v>
      </c>
      <c r="B59" s="166">
        <v>311</v>
      </c>
      <c r="C59" s="167" t="s">
        <v>95</v>
      </c>
      <c r="D59" s="167" t="s">
        <v>51</v>
      </c>
      <c r="E59" s="166" t="s">
        <v>38</v>
      </c>
      <c r="F59" s="168"/>
      <c r="G59" s="169">
        <v>7615.67507692308</v>
      </c>
      <c r="H59" s="170">
        <f t="shared" si="0"/>
        <v>22847.0252307692</v>
      </c>
      <c r="I59" s="169">
        <v>1658.64668307692</v>
      </c>
      <c r="J59" s="170">
        <f t="shared" si="1"/>
        <v>4975.94004923076</v>
      </c>
      <c r="K59" s="181">
        <v>0.217793782734105</v>
      </c>
      <c r="L59" s="169">
        <v>9138.81009230769</v>
      </c>
      <c r="M59" s="170">
        <f t="shared" si="2"/>
        <v>27416.4302769231</v>
      </c>
      <c r="N59" s="169">
        <v>1841.21435076923</v>
      </c>
      <c r="O59" s="170">
        <f t="shared" si="3"/>
        <v>5523.64305230769</v>
      </c>
      <c r="P59" s="181">
        <v>0.201472000421479</v>
      </c>
      <c r="Q59" s="169">
        <v>22965.24</v>
      </c>
      <c r="R59" s="169">
        <v>5521.51</v>
      </c>
      <c r="S59" s="183">
        <f t="shared" si="4"/>
        <v>118.214769230803</v>
      </c>
      <c r="T59" s="183">
        <f t="shared" si="5"/>
        <v>545.56995076924</v>
      </c>
      <c r="U59" s="184">
        <f t="shared" si="6"/>
        <v>1.0051741864876</v>
      </c>
      <c r="V59" s="169">
        <f t="shared" si="7"/>
        <v>-4451.1902769231</v>
      </c>
      <c r="W59" s="169">
        <f t="shared" si="8"/>
        <v>-2.13305230768947</v>
      </c>
      <c r="X59" s="185">
        <v>400</v>
      </c>
      <c r="Y59" s="169"/>
      <c r="Z59" s="189"/>
      <c r="AA59" s="183">
        <f t="shared" si="11"/>
        <v>400</v>
      </c>
      <c r="AB59" s="183"/>
    </row>
    <row r="60" customHeight="1" spans="1:28">
      <c r="A60" s="166">
        <v>58</v>
      </c>
      <c r="B60" s="166">
        <v>750</v>
      </c>
      <c r="C60" s="167" t="s">
        <v>96</v>
      </c>
      <c r="D60" s="167" t="s">
        <v>49</v>
      </c>
      <c r="E60" s="166" t="s">
        <v>29</v>
      </c>
      <c r="F60" s="168"/>
      <c r="G60" s="169">
        <v>21167.3634230769</v>
      </c>
      <c r="H60" s="170">
        <f t="shared" si="0"/>
        <v>63502.0902692307</v>
      </c>
      <c r="I60" s="169">
        <v>6611.52853523077</v>
      </c>
      <c r="J60" s="170">
        <f t="shared" si="1"/>
        <v>19834.5856056923</v>
      </c>
      <c r="K60" s="181">
        <v>0.312345397160933</v>
      </c>
      <c r="L60" s="169">
        <v>25400.8361076923</v>
      </c>
      <c r="M60" s="170">
        <f t="shared" si="2"/>
        <v>76202.5083230769</v>
      </c>
      <c r="N60" s="169">
        <v>7339.26118430769</v>
      </c>
      <c r="O60" s="170">
        <f t="shared" si="3"/>
        <v>22017.7835529231</v>
      </c>
      <c r="P60" s="181">
        <v>0.288937779575102</v>
      </c>
      <c r="Q60" s="169">
        <v>63761.16</v>
      </c>
      <c r="R60" s="169">
        <v>21418.06</v>
      </c>
      <c r="S60" s="183">
        <f t="shared" si="4"/>
        <v>259.069730769304</v>
      </c>
      <c r="T60" s="183">
        <f t="shared" si="5"/>
        <v>1583.4743943077</v>
      </c>
      <c r="U60" s="184">
        <f t="shared" si="6"/>
        <v>1.00407970398566</v>
      </c>
      <c r="V60" s="169">
        <f t="shared" si="7"/>
        <v>-12441.3483230769</v>
      </c>
      <c r="W60" s="169">
        <f t="shared" si="8"/>
        <v>-599.7235529231</v>
      </c>
      <c r="X60" s="185">
        <v>400</v>
      </c>
      <c r="Y60" s="169"/>
      <c r="Z60" s="189"/>
      <c r="AA60" s="183">
        <f t="shared" si="11"/>
        <v>400</v>
      </c>
      <c r="AB60" s="183"/>
    </row>
    <row r="61" customHeight="1" spans="1:28">
      <c r="A61" s="166">
        <v>59</v>
      </c>
      <c r="B61" s="166">
        <v>539</v>
      </c>
      <c r="C61" s="167" t="s">
        <v>97</v>
      </c>
      <c r="D61" s="167" t="s">
        <v>34</v>
      </c>
      <c r="E61" s="166" t="s">
        <v>32</v>
      </c>
      <c r="F61" s="168"/>
      <c r="G61" s="169">
        <v>5407.64307692308</v>
      </c>
      <c r="H61" s="170">
        <f t="shared" si="0"/>
        <v>16222.9292307692</v>
      </c>
      <c r="I61" s="169">
        <v>1537.34925292308</v>
      </c>
      <c r="J61" s="170">
        <f t="shared" si="1"/>
        <v>4612.04775876924</v>
      </c>
      <c r="K61" s="181">
        <v>0.284291923681809</v>
      </c>
      <c r="L61" s="169">
        <v>6489.17169230769</v>
      </c>
      <c r="M61" s="170">
        <f t="shared" si="2"/>
        <v>19467.5150769231</v>
      </c>
      <c r="N61" s="169">
        <v>1706.56568123077</v>
      </c>
      <c r="O61" s="170">
        <f t="shared" si="3"/>
        <v>5119.69704369231</v>
      </c>
      <c r="P61" s="181">
        <v>0.262986674131884</v>
      </c>
      <c r="Q61" s="169">
        <v>16225.93</v>
      </c>
      <c r="R61" s="169">
        <v>4623.28</v>
      </c>
      <c r="S61" s="183">
        <f t="shared" si="4"/>
        <v>3.00076923080087</v>
      </c>
      <c r="T61" s="183">
        <f t="shared" si="5"/>
        <v>11.2322412307594</v>
      </c>
      <c r="U61" s="184">
        <f t="shared" si="6"/>
        <v>1.00018497086365</v>
      </c>
      <c r="V61" s="169">
        <f t="shared" si="7"/>
        <v>-3241.5850769231</v>
      </c>
      <c r="W61" s="169">
        <f t="shared" si="8"/>
        <v>-496.41704369231</v>
      </c>
      <c r="X61" s="185">
        <v>400</v>
      </c>
      <c r="Y61" s="169"/>
      <c r="Z61" s="189"/>
      <c r="AA61" s="183">
        <f t="shared" si="11"/>
        <v>400</v>
      </c>
      <c r="AB61" s="183"/>
    </row>
    <row r="62" ht="36" customHeight="1" spans="1:28">
      <c r="A62" s="166">
        <v>60</v>
      </c>
      <c r="B62" s="166">
        <v>391</v>
      </c>
      <c r="C62" s="177" t="s">
        <v>98</v>
      </c>
      <c r="D62" s="167" t="s">
        <v>31</v>
      </c>
      <c r="E62" s="166" t="s">
        <v>29</v>
      </c>
      <c r="F62" s="168"/>
      <c r="G62" s="169">
        <v>11024.3785769231</v>
      </c>
      <c r="H62" s="170">
        <f t="shared" si="0"/>
        <v>33073.1357307693</v>
      </c>
      <c r="I62" s="169">
        <v>3227.43312123077</v>
      </c>
      <c r="J62" s="170">
        <f t="shared" si="1"/>
        <v>9682.29936369231</v>
      </c>
      <c r="K62" s="181">
        <v>0.292754199133422</v>
      </c>
      <c r="L62" s="169">
        <v>13229.2542923077</v>
      </c>
      <c r="M62" s="170">
        <f t="shared" si="2"/>
        <v>39687.7628769231</v>
      </c>
      <c r="N62" s="169">
        <v>3582.67751630769</v>
      </c>
      <c r="O62" s="170">
        <f t="shared" si="3"/>
        <v>10748.0325489231</v>
      </c>
      <c r="P62" s="181">
        <v>0.270814774374009</v>
      </c>
      <c r="Q62" s="183">
        <v>40820.03</v>
      </c>
      <c r="R62" s="183">
        <v>13357.47</v>
      </c>
      <c r="S62" s="171">
        <f t="shared" si="4"/>
        <v>7746.8942692307</v>
      </c>
      <c r="T62" s="171">
        <f t="shared" si="5"/>
        <v>3675.17063630769</v>
      </c>
      <c r="U62" s="186">
        <f t="shared" si="6"/>
        <v>1.23423525160402</v>
      </c>
      <c r="V62" s="171">
        <f t="shared" si="7"/>
        <v>1132.2671230769</v>
      </c>
      <c r="W62" s="171">
        <f t="shared" si="8"/>
        <v>2609.4374510769</v>
      </c>
      <c r="X62" s="185"/>
      <c r="Y62" s="169"/>
      <c r="Z62" s="189">
        <v>188</v>
      </c>
      <c r="AA62" s="183">
        <f t="shared" si="11"/>
        <v>188</v>
      </c>
      <c r="AB62" s="190" t="s">
        <v>99</v>
      </c>
    </row>
    <row r="63" customHeight="1" spans="1:28">
      <c r="A63" s="166">
        <v>61</v>
      </c>
      <c r="B63" s="166">
        <v>754</v>
      </c>
      <c r="C63" s="167" t="s">
        <v>100</v>
      </c>
      <c r="D63" s="167" t="s">
        <v>28</v>
      </c>
      <c r="E63" s="166" t="s">
        <v>32</v>
      </c>
      <c r="F63" s="168"/>
      <c r="G63" s="169">
        <v>9726.68538461538</v>
      </c>
      <c r="H63" s="170">
        <f t="shared" si="0"/>
        <v>29180.0561538461</v>
      </c>
      <c r="I63" s="169">
        <v>2552.99457</v>
      </c>
      <c r="J63" s="170">
        <f t="shared" si="1"/>
        <v>7658.98371</v>
      </c>
      <c r="K63" s="181">
        <v>0.262473234102755</v>
      </c>
      <c r="L63" s="169">
        <v>11672.0224615385</v>
      </c>
      <c r="M63" s="170">
        <f t="shared" si="2"/>
        <v>35016.0673846155</v>
      </c>
      <c r="N63" s="169">
        <v>2834.00334</v>
      </c>
      <c r="O63" s="170">
        <f t="shared" si="3"/>
        <v>8502.01002</v>
      </c>
      <c r="P63" s="181">
        <v>0.242803108830417</v>
      </c>
      <c r="Q63" s="169">
        <v>28127.48</v>
      </c>
      <c r="R63" s="169">
        <v>8002.86</v>
      </c>
      <c r="S63" s="169">
        <f t="shared" si="4"/>
        <v>-1052.5761538461</v>
      </c>
      <c r="T63" s="169">
        <f t="shared" si="5"/>
        <v>343.876289999999</v>
      </c>
      <c r="U63" s="181">
        <f t="shared" si="6"/>
        <v>0.963928234123451</v>
      </c>
      <c r="V63" s="169">
        <f t="shared" si="7"/>
        <v>-6888.5873846155</v>
      </c>
      <c r="W63" s="169">
        <f t="shared" si="8"/>
        <v>-499.15002</v>
      </c>
      <c r="X63" s="185"/>
      <c r="Y63" s="169"/>
      <c r="Z63" s="185"/>
      <c r="AA63" s="183">
        <f t="shared" si="11"/>
        <v>0</v>
      </c>
      <c r="AB63" s="183">
        <f t="shared" ref="AB63:AB75" si="12">S63*0.01</f>
        <v>-10.525761538461</v>
      </c>
    </row>
    <row r="64" customHeight="1" spans="1:28">
      <c r="A64" s="166">
        <v>62</v>
      </c>
      <c r="B64" s="166">
        <v>387</v>
      </c>
      <c r="C64" s="167" t="s">
        <v>101</v>
      </c>
      <c r="D64" s="167" t="s">
        <v>49</v>
      </c>
      <c r="E64" s="166" t="s">
        <v>38</v>
      </c>
      <c r="F64" s="168" t="s">
        <v>52</v>
      </c>
      <c r="G64" s="169">
        <v>13346.7265384615</v>
      </c>
      <c r="H64" s="170">
        <f t="shared" si="0"/>
        <v>40040.1796153845</v>
      </c>
      <c r="I64" s="169">
        <v>3426.52522153846</v>
      </c>
      <c r="J64" s="170">
        <f t="shared" si="1"/>
        <v>10279.5756646154</v>
      </c>
      <c r="K64" s="181">
        <v>0.256731507284889</v>
      </c>
      <c r="L64" s="169">
        <v>16016.0718461538</v>
      </c>
      <c r="M64" s="170">
        <f t="shared" si="2"/>
        <v>48048.2155384614</v>
      </c>
      <c r="N64" s="169">
        <v>3803.68373538462</v>
      </c>
      <c r="O64" s="170">
        <f t="shared" si="3"/>
        <v>11411.0512061539</v>
      </c>
      <c r="P64" s="181">
        <v>0.237491675357216</v>
      </c>
      <c r="Q64" s="169">
        <v>38517.78</v>
      </c>
      <c r="R64" s="169">
        <v>9771.83</v>
      </c>
      <c r="S64" s="169">
        <f t="shared" si="4"/>
        <v>-1522.3996153845</v>
      </c>
      <c r="T64" s="169">
        <f t="shared" si="5"/>
        <v>-507.745664615401</v>
      </c>
      <c r="U64" s="181">
        <f t="shared" si="6"/>
        <v>0.961978202145738</v>
      </c>
      <c r="V64" s="169">
        <f t="shared" si="7"/>
        <v>-9530.4355384614</v>
      </c>
      <c r="W64" s="169">
        <f t="shared" si="8"/>
        <v>-1639.2212061539</v>
      </c>
      <c r="X64" s="185"/>
      <c r="Y64" s="169"/>
      <c r="Z64" s="189"/>
      <c r="AA64" s="183">
        <f t="shared" si="11"/>
        <v>0</v>
      </c>
      <c r="AB64" s="183">
        <f t="shared" si="12"/>
        <v>-15.223996153845</v>
      </c>
    </row>
    <row r="65" customHeight="1" spans="1:28">
      <c r="A65" s="166">
        <v>63</v>
      </c>
      <c r="B65" s="166">
        <v>347</v>
      </c>
      <c r="C65" s="167" t="s">
        <v>102</v>
      </c>
      <c r="D65" s="167" t="s">
        <v>51</v>
      </c>
      <c r="E65" s="166" t="s">
        <v>29</v>
      </c>
      <c r="F65" s="168"/>
      <c r="G65" s="169">
        <v>6592.37046153846</v>
      </c>
      <c r="H65" s="170">
        <f t="shared" si="0"/>
        <v>19777.1113846154</v>
      </c>
      <c r="I65" s="169">
        <v>1779.66242461538</v>
      </c>
      <c r="J65" s="170">
        <f t="shared" si="1"/>
        <v>5338.98727384614</v>
      </c>
      <c r="K65" s="181">
        <v>0.269957890716</v>
      </c>
      <c r="L65" s="169">
        <v>7910.84455384615</v>
      </c>
      <c r="M65" s="170">
        <f t="shared" si="2"/>
        <v>23732.5336615385</v>
      </c>
      <c r="N65" s="169">
        <v>1975.55032615385</v>
      </c>
      <c r="O65" s="170">
        <f t="shared" si="3"/>
        <v>5926.65097846155</v>
      </c>
      <c r="P65" s="181">
        <v>0.249726854409414</v>
      </c>
      <c r="Q65" s="169">
        <v>18980.87</v>
      </c>
      <c r="R65" s="169">
        <v>5107.27</v>
      </c>
      <c r="S65" s="169">
        <f t="shared" si="4"/>
        <v>-796.241384615401</v>
      </c>
      <c r="T65" s="169">
        <f t="shared" si="5"/>
        <v>-231.71727384614</v>
      </c>
      <c r="U65" s="181">
        <f t="shared" si="6"/>
        <v>0.959739247601407</v>
      </c>
      <c r="V65" s="169">
        <f t="shared" si="7"/>
        <v>-4751.6636615385</v>
      </c>
      <c r="W65" s="169">
        <f t="shared" si="8"/>
        <v>-819.38097846155</v>
      </c>
      <c r="X65" s="185"/>
      <c r="Y65" s="169"/>
      <c r="Z65" s="189"/>
      <c r="AA65" s="183">
        <f t="shared" si="11"/>
        <v>0</v>
      </c>
      <c r="AB65" s="183">
        <f t="shared" si="12"/>
        <v>-7.96241384615401</v>
      </c>
    </row>
    <row r="66" customHeight="1" spans="1:28">
      <c r="A66" s="166">
        <v>64</v>
      </c>
      <c r="B66" s="166">
        <v>103639</v>
      </c>
      <c r="C66" s="167" t="s">
        <v>103</v>
      </c>
      <c r="D66" s="167" t="s">
        <v>49</v>
      </c>
      <c r="E66" s="166" t="s">
        <v>32</v>
      </c>
      <c r="F66" s="168"/>
      <c r="G66" s="169">
        <v>6048.52307692308</v>
      </c>
      <c r="H66" s="170">
        <f t="shared" si="0"/>
        <v>18145.5692307692</v>
      </c>
      <c r="I66" s="169">
        <v>1547.29979815385</v>
      </c>
      <c r="J66" s="170">
        <f t="shared" si="1"/>
        <v>4641.89939446155</v>
      </c>
      <c r="K66" s="181">
        <v>0.255814482060465</v>
      </c>
      <c r="L66" s="169">
        <v>7258.22769230769</v>
      </c>
      <c r="M66" s="170">
        <f t="shared" si="2"/>
        <v>21774.6830769231</v>
      </c>
      <c r="N66" s="169">
        <v>1717.61148553846</v>
      </c>
      <c r="O66" s="170">
        <f t="shared" si="3"/>
        <v>5152.83445661538</v>
      </c>
      <c r="P66" s="181">
        <v>0.236643373334622</v>
      </c>
      <c r="Q66" s="169">
        <v>17305.63</v>
      </c>
      <c r="R66" s="169">
        <v>4588.79</v>
      </c>
      <c r="S66" s="169">
        <f t="shared" si="4"/>
        <v>-839.9392307692</v>
      </c>
      <c r="T66" s="169">
        <f t="shared" si="5"/>
        <v>-53.1093944615504</v>
      </c>
      <c r="U66" s="181">
        <f t="shared" si="6"/>
        <v>0.953711056396901</v>
      </c>
      <c r="V66" s="169">
        <f t="shared" si="7"/>
        <v>-4469.0530769231</v>
      </c>
      <c r="W66" s="169">
        <f t="shared" si="8"/>
        <v>-564.04445661538</v>
      </c>
      <c r="X66" s="185"/>
      <c r="Y66" s="169"/>
      <c r="Z66" s="189"/>
      <c r="AA66" s="183">
        <f t="shared" si="11"/>
        <v>0</v>
      </c>
      <c r="AB66" s="183">
        <f t="shared" si="12"/>
        <v>-8.399392307692</v>
      </c>
    </row>
    <row r="67" customHeight="1" spans="1:28">
      <c r="A67" s="166">
        <v>65</v>
      </c>
      <c r="B67" s="166">
        <v>753</v>
      </c>
      <c r="C67" s="167" t="s">
        <v>104</v>
      </c>
      <c r="D67" s="167" t="s">
        <v>49</v>
      </c>
      <c r="E67" s="166" t="s">
        <v>32</v>
      </c>
      <c r="F67" s="168" t="s">
        <v>36</v>
      </c>
      <c r="G67" s="169">
        <v>4033.49607692308</v>
      </c>
      <c r="H67" s="170">
        <f t="shared" ref="H67:H95" si="13">G67*3</f>
        <v>12100.4882307692</v>
      </c>
      <c r="I67" s="169">
        <v>1045.45139515385</v>
      </c>
      <c r="J67" s="170">
        <f t="shared" ref="J67:J95" si="14">I67*3</f>
        <v>3136.35418546155</v>
      </c>
      <c r="K67" s="181">
        <v>0.259192366923377</v>
      </c>
      <c r="L67" s="169">
        <v>4840.19529230769</v>
      </c>
      <c r="M67" s="170">
        <f t="shared" ref="M67:M95" si="15">L67*3</f>
        <v>14520.5858769231</v>
      </c>
      <c r="N67" s="169">
        <v>1160.52449953846</v>
      </c>
      <c r="O67" s="170">
        <f t="shared" ref="O67:O95" si="16">N67*3</f>
        <v>3481.57349861538</v>
      </c>
      <c r="P67" s="181">
        <v>0.23976811460125</v>
      </c>
      <c r="Q67" s="169">
        <v>11536.61</v>
      </c>
      <c r="R67" s="169">
        <v>3206.7</v>
      </c>
      <c r="S67" s="169">
        <f t="shared" ref="S67:S95" si="17">Q67-H67</f>
        <v>-563.8782307692</v>
      </c>
      <c r="T67" s="169">
        <f t="shared" ref="T67:T95" si="18">R67-J67</f>
        <v>70.3458145384498</v>
      </c>
      <c r="U67" s="181">
        <f t="shared" ref="U67:U96" si="19">Q67/H67</f>
        <v>0.953400373603491</v>
      </c>
      <c r="V67" s="169">
        <f t="shared" ref="V67:V95" si="20">Q67-M67</f>
        <v>-2983.9758769231</v>
      </c>
      <c r="W67" s="169">
        <f t="shared" ref="W67:W95" si="21">R67-O67</f>
        <v>-274.87349861538</v>
      </c>
      <c r="X67" s="185"/>
      <c r="Y67" s="169"/>
      <c r="Z67" s="189"/>
      <c r="AA67" s="183">
        <f t="shared" si="11"/>
        <v>0</v>
      </c>
      <c r="AB67" s="183">
        <f t="shared" si="12"/>
        <v>-5.638782307692</v>
      </c>
    </row>
    <row r="68" customHeight="1" spans="1:28">
      <c r="A68" s="166">
        <v>66</v>
      </c>
      <c r="B68" s="166">
        <v>102565</v>
      </c>
      <c r="C68" s="167" t="s">
        <v>105</v>
      </c>
      <c r="D68" s="167" t="s">
        <v>51</v>
      </c>
      <c r="E68" s="166" t="s">
        <v>29</v>
      </c>
      <c r="F68" s="168"/>
      <c r="G68" s="169">
        <v>5276.90707692308</v>
      </c>
      <c r="H68" s="170">
        <f t="shared" si="13"/>
        <v>15830.7212307692</v>
      </c>
      <c r="I68" s="169">
        <v>1585.82702276923</v>
      </c>
      <c r="J68" s="170">
        <f t="shared" si="14"/>
        <v>4757.48106830769</v>
      </c>
      <c r="K68" s="181">
        <v>0.300522067122303</v>
      </c>
      <c r="L68" s="169">
        <v>6332.28849230769</v>
      </c>
      <c r="M68" s="170">
        <f t="shared" si="15"/>
        <v>18996.8654769231</v>
      </c>
      <c r="N68" s="169">
        <v>1760.37941169231</v>
      </c>
      <c r="O68" s="170">
        <f t="shared" si="16"/>
        <v>5281.13823507693</v>
      </c>
      <c r="P68" s="181">
        <v>0.278000507056931</v>
      </c>
      <c r="Q68" s="169">
        <v>15002.99</v>
      </c>
      <c r="R68" s="169">
        <v>4881.83</v>
      </c>
      <c r="S68" s="169">
        <f t="shared" si="17"/>
        <v>-827.731230769201</v>
      </c>
      <c r="T68" s="169">
        <f t="shared" si="18"/>
        <v>124.34893169231</v>
      </c>
      <c r="U68" s="181">
        <f t="shared" si="19"/>
        <v>0.947713612115133</v>
      </c>
      <c r="V68" s="169">
        <f t="shared" si="20"/>
        <v>-3993.8754769231</v>
      </c>
      <c r="W68" s="169">
        <f t="shared" si="21"/>
        <v>-399.30823507693</v>
      </c>
      <c r="X68" s="185"/>
      <c r="Y68" s="169"/>
      <c r="Z68" s="189"/>
      <c r="AA68" s="183">
        <f t="shared" ref="AA68:AA95" si="22">X68+Y68+Z68</f>
        <v>0</v>
      </c>
      <c r="AB68" s="183">
        <f t="shared" si="12"/>
        <v>-8.27731230769201</v>
      </c>
    </row>
    <row r="69" customHeight="1" spans="1:28">
      <c r="A69" s="166">
        <v>67</v>
      </c>
      <c r="B69" s="166">
        <v>101453</v>
      </c>
      <c r="C69" s="167" t="s">
        <v>106</v>
      </c>
      <c r="D69" s="167" t="s">
        <v>28</v>
      </c>
      <c r="E69" s="166" t="s">
        <v>32</v>
      </c>
      <c r="F69" s="168" t="s">
        <v>36</v>
      </c>
      <c r="G69" s="169">
        <v>7060.34238461538</v>
      </c>
      <c r="H69" s="170">
        <f t="shared" si="13"/>
        <v>21181.0271538461</v>
      </c>
      <c r="I69" s="169">
        <v>1946.58168438462</v>
      </c>
      <c r="J69" s="170">
        <f t="shared" si="14"/>
        <v>5839.74505315386</v>
      </c>
      <c r="K69" s="181">
        <v>0.275706414553812</v>
      </c>
      <c r="L69" s="169">
        <v>8472.41086153846</v>
      </c>
      <c r="M69" s="170">
        <f t="shared" si="15"/>
        <v>25417.2325846154</v>
      </c>
      <c r="N69" s="169">
        <v>2160.84243184615</v>
      </c>
      <c r="O69" s="170">
        <f t="shared" si="16"/>
        <v>6482.52729553845</v>
      </c>
      <c r="P69" s="181">
        <v>0.255044575524018</v>
      </c>
      <c r="Q69" s="169">
        <v>19875.55</v>
      </c>
      <c r="R69" s="169">
        <v>6498.13</v>
      </c>
      <c r="S69" s="169">
        <f t="shared" si="17"/>
        <v>-1305.4771538461</v>
      </c>
      <c r="T69" s="169">
        <f t="shared" si="18"/>
        <v>658.38494684614</v>
      </c>
      <c r="U69" s="181">
        <f t="shared" si="19"/>
        <v>0.938365729652112</v>
      </c>
      <c r="V69" s="169">
        <f t="shared" si="20"/>
        <v>-5541.6825846154</v>
      </c>
      <c r="W69" s="169">
        <f t="shared" si="21"/>
        <v>15.6027044615503</v>
      </c>
      <c r="X69" s="185"/>
      <c r="Y69" s="169"/>
      <c r="Z69" s="185"/>
      <c r="AA69" s="183">
        <f t="shared" si="22"/>
        <v>0</v>
      </c>
      <c r="AB69" s="183">
        <f t="shared" si="12"/>
        <v>-13.054771538461</v>
      </c>
    </row>
    <row r="70" customHeight="1" spans="1:28">
      <c r="A70" s="166">
        <v>68</v>
      </c>
      <c r="B70" s="166">
        <v>308</v>
      </c>
      <c r="C70" s="177" t="s">
        <v>107</v>
      </c>
      <c r="D70" s="167" t="s">
        <v>31</v>
      </c>
      <c r="E70" s="166" t="s">
        <v>38</v>
      </c>
      <c r="F70" s="168"/>
      <c r="G70" s="169">
        <v>9449.43753846154</v>
      </c>
      <c r="H70" s="170">
        <f t="shared" si="13"/>
        <v>28348.3126153846</v>
      </c>
      <c r="I70" s="169">
        <v>2990.91085784615</v>
      </c>
      <c r="J70" s="170">
        <f t="shared" si="14"/>
        <v>8972.73257353845</v>
      </c>
      <c r="K70" s="181">
        <v>0.316517342505563</v>
      </c>
      <c r="L70" s="169">
        <v>11339.3250461538</v>
      </c>
      <c r="M70" s="170">
        <f t="shared" si="15"/>
        <v>34017.9751384614</v>
      </c>
      <c r="N70" s="169">
        <v>3320.12118646154</v>
      </c>
      <c r="O70" s="170">
        <f t="shared" si="16"/>
        <v>9960.36355938462</v>
      </c>
      <c r="P70" s="181">
        <v>0.29279707327798</v>
      </c>
      <c r="Q70" s="183">
        <v>30248.62</v>
      </c>
      <c r="R70" s="183">
        <v>8864.67</v>
      </c>
      <c r="S70" s="171">
        <f t="shared" si="17"/>
        <v>1900.3073846154</v>
      </c>
      <c r="T70" s="169">
        <f t="shared" si="18"/>
        <v>-108.062573538449</v>
      </c>
      <c r="U70" s="181">
        <f t="shared" si="19"/>
        <v>1.06703423270365</v>
      </c>
      <c r="V70" s="169">
        <f t="shared" si="20"/>
        <v>-3769.3551384614</v>
      </c>
      <c r="W70" s="169">
        <f t="shared" si="21"/>
        <v>-1095.69355938462</v>
      </c>
      <c r="X70" s="185"/>
      <c r="Y70" s="169"/>
      <c r="Z70" s="189"/>
      <c r="AA70" s="183">
        <f t="shared" si="22"/>
        <v>0</v>
      </c>
      <c r="AB70" s="183">
        <v>0</v>
      </c>
    </row>
    <row r="71" customHeight="1" spans="1:28">
      <c r="A71" s="166">
        <v>69</v>
      </c>
      <c r="B71" s="166">
        <v>726</v>
      </c>
      <c r="C71" s="167" t="s">
        <v>108</v>
      </c>
      <c r="D71" s="167" t="s">
        <v>51</v>
      </c>
      <c r="E71" s="166" t="s">
        <v>38</v>
      </c>
      <c r="F71" s="168" t="s">
        <v>36</v>
      </c>
      <c r="G71" s="169">
        <v>11228.3794615385</v>
      </c>
      <c r="H71" s="170">
        <f t="shared" si="13"/>
        <v>33685.1383846155</v>
      </c>
      <c r="I71" s="169">
        <v>3207.26226530769</v>
      </c>
      <c r="J71" s="170">
        <f t="shared" si="14"/>
        <v>9621.78679592307</v>
      </c>
      <c r="K71" s="181">
        <v>0.285638927353124</v>
      </c>
      <c r="L71" s="169">
        <v>13474.0553538462</v>
      </c>
      <c r="M71" s="170">
        <f t="shared" si="15"/>
        <v>40422.1660615386</v>
      </c>
      <c r="N71" s="169">
        <v>3560.28644907692</v>
      </c>
      <c r="O71" s="170">
        <f t="shared" si="16"/>
        <v>10680.8593472308</v>
      </c>
      <c r="P71" s="181">
        <v>0.264232731392234</v>
      </c>
      <c r="Q71" s="169">
        <v>31404.22</v>
      </c>
      <c r="R71" s="169">
        <v>8607.18</v>
      </c>
      <c r="S71" s="169">
        <f t="shared" si="17"/>
        <v>-2280.9183846155</v>
      </c>
      <c r="T71" s="169">
        <f t="shared" si="18"/>
        <v>-1014.60679592307</v>
      </c>
      <c r="U71" s="181">
        <f t="shared" si="19"/>
        <v>0.932287100662254</v>
      </c>
      <c r="V71" s="169">
        <f t="shared" si="20"/>
        <v>-9017.9460615386</v>
      </c>
      <c r="W71" s="169">
        <f t="shared" si="21"/>
        <v>-2073.6793472308</v>
      </c>
      <c r="X71" s="185"/>
      <c r="Y71" s="169"/>
      <c r="Z71" s="189"/>
      <c r="AA71" s="183">
        <f t="shared" si="22"/>
        <v>0</v>
      </c>
      <c r="AB71" s="183">
        <f t="shared" si="12"/>
        <v>-22.809183846155</v>
      </c>
    </row>
    <row r="72" customHeight="1" spans="1:28">
      <c r="A72" s="166">
        <v>70</v>
      </c>
      <c r="B72" s="166">
        <v>594</v>
      </c>
      <c r="C72" s="167" t="s">
        <v>109</v>
      </c>
      <c r="D72" s="167" t="s">
        <v>34</v>
      </c>
      <c r="E72" s="166" t="s">
        <v>32</v>
      </c>
      <c r="F72" s="168"/>
      <c r="G72" s="169">
        <v>4595.99384615385</v>
      </c>
      <c r="H72" s="170">
        <f t="shared" si="13"/>
        <v>13787.9815384616</v>
      </c>
      <c r="I72" s="169">
        <v>1255.24861538462</v>
      </c>
      <c r="J72" s="170">
        <f t="shared" si="14"/>
        <v>3765.74584615386</v>
      </c>
      <c r="K72" s="181">
        <v>0.273117993061516</v>
      </c>
      <c r="L72" s="169">
        <v>5515.19261538462</v>
      </c>
      <c r="M72" s="170">
        <f t="shared" si="15"/>
        <v>16545.5778461539</v>
      </c>
      <c r="N72" s="169">
        <v>1393.41415384615</v>
      </c>
      <c r="O72" s="170">
        <f t="shared" si="16"/>
        <v>4180.24246153845</v>
      </c>
      <c r="P72" s="181">
        <v>0.252650134096718</v>
      </c>
      <c r="Q72" s="169">
        <v>12664.11</v>
      </c>
      <c r="R72" s="169">
        <v>3350.99</v>
      </c>
      <c r="S72" s="169">
        <f t="shared" si="17"/>
        <v>-1123.8715384616</v>
      </c>
      <c r="T72" s="169">
        <f t="shared" si="18"/>
        <v>-414.75584615386</v>
      </c>
      <c r="U72" s="181">
        <f t="shared" si="19"/>
        <v>0.918489045309021</v>
      </c>
      <c r="V72" s="169">
        <f t="shared" si="20"/>
        <v>-3881.4678461539</v>
      </c>
      <c r="W72" s="169">
        <f t="shared" si="21"/>
        <v>-829.25246153845</v>
      </c>
      <c r="X72" s="185"/>
      <c r="Y72" s="169"/>
      <c r="Z72" s="189"/>
      <c r="AA72" s="183">
        <f t="shared" si="22"/>
        <v>0</v>
      </c>
      <c r="AB72" s="183">
        <f t="shared" si="12"/>
        <v>-11.238715384616</v>
      </c>
    </row>
    <row r="73" customHeight="1" spans="1:28">
      <c r="A73" s="166">
        <v>71</v>
      </c>
      <c r="B73" s="166">
        <v>582</v>
      </c>
      <c r="C73" s="167" t="s">
        <v>110</v>
      </c>
      <c r="D73" s="167" t="s">
        <v>51</v>
      </c>
      <c r="E73" s="166" t="s">
        <v>38</v>
      </c>
      <c r="F73" s="168" t="s">
        <v>52</v>
      </c>
      <c r="G73" s="169">
        <v>32682.9569230769</v>
      </c>
      <c r="H73" s="170">
        <f t="shared" si="13"/>
        <v>98048.8707692307</v>
      </c>
      <c r="I73" s="169">
        <v>7258.69545046154</v>
      </c>
      <c r="J73" s="170">
        <f t="shared" si="14"/>
        <v>21776.0863513846</v>
      </c>
      <c r="K73" s="181">
        <v>0.222094208536446</v>
      </c>
      <c r="L73" s="169">
        <v>39219.5483076923</v>
      </c>
      <c r="M73" s="170">
        <f t="shared" si="15"/>
        <v>117658.644923077</v>
      </c>
      <c r="N73" s="169">
        <v>8057.66192861538</v>
      </c>
      <c r="O73" s="170">
        <f t="shared" si="16"/>
        <v>24172.9857858461</v>
      </c>
      <c r="P73" s="181">
        <v>0.205450146070015</v>
      </c>
      <c r="Q73" s="169">
        <v>89892.99</v>
      </c>
      <c r="R73" s="169">
        <v>22200.79</v>
      </c>
      <c r="S73" s="169">
        <f t="shared" si="17"/>
        <v>-8155.8807692307</v>
      </c>
      <c r="T73" s="169">
        <f t="shared" si="18"/>
        <v>424.703648615399</v>
      </c>
      <c r="U73" s="181">
        <f t="shared" si="19"/>
        <v>0.916818208050284</v>
      </c>
      <c r="V73" s="169">
        <f t="shared" si="20"/>
        <v>-27765.654923077</v>
      </c>
      <c r="W73" s="169">
        <f t="shared" si="21"/>
        <v>-1972.1957858461</v>
      </c>
      <c r="X73" s="185"/>
      <c r="Y73" s="169"/>
      <c r="Z73" s="189"/>
      <c r="AA73" s="183">
        <f t="shared" si="22"/>
        <v>0</v>
      </c>
      <c r="AB73" s="183">
        <f t="shared" si="12"/>
        <v>-81.558807692307</v>
      </c>
    </row>
    <row r="74" customHeight="1" spans="1:28">
      <c r="A74" s="166">
        <v>72</v>
      </c>
      <c r="B74" s="166">
        <v>349</v>
      </c>
      <c r="C74" s="177" t="s">
        <v>111</v>
      </c>
      <c r="D74" s="167" t="s">
        <v>31</v>
      </c>
      <c r="E74" s="166" t="s">
        <v>29</v>
      </c>
      <c r="F74" s="168"/>
      <c r="G74" s="169">
        <v>8988.66830769231</v>
      </c>
      <c r="H74" s="170">
        <f t="shared" si="13"/>
        <v>26966.0049230769</v>
      </c>
      <c r="I74" s="169">
        <v>2825.51549538461</v>
      </c>
      <c r="J74" s="170">
        <f t="shared" si="14"/>
        <v>8476.54648615383</v>
      </c>
      <c r="K74" s="181">
        <v>0.314341946845074</v>
      </c>
      <c r="L74" s="169">
        <v>10786.4019692308</v>
      </c>
      <c r="M74" s="170">
        <f t="shared" si="15"/>
        <v>32359.2059076924</v>
      </c>
      <c r="N74" s="169">
        <v>3136.52071384615</v>
      </c>
      <c r="O74" s="170">
        <f t="shared" si="16"/>
        <v>9409.56214153845</v>
      </c>
      <c r="P74" s="181">
        <v>0.290784704926942</v>
      </c>
      <c r="Q74" s="183">
        <v>28292.86</v>
      </c>
      <c r="R74" s="183">
        <v>7691.55</v>
      </c>
      <c r="S74" s="171">
        <f t="shared" si="17"/>
        <v>1326.8550769231</v>
      </c>
      <c r="T74" s="169">
        <f t="shared" si="18"/>
        <v>-784.996486153829</v>
      </c>
      <c r="U74" s="181">
        <f t="shared" si="19"/>
        <v>1.04920473317082</v>
      </c>
      <c r="V74" s="169">
        <f t="shared" si="20"/>
        <v>-4066.3459076924</v>
      </c>
      <c r="W74" s="169">
        <f t="shared" si="21"/>
        <v>-1718.01214153845</v>
      </c>
      <c r="X74" s="185"/>
      <c r="Y74" s="169"/>
      <c r="Z74" s="189"/>
      <c r="AA74" s="183">
        <f t="shared" si="22"/>
        <v>0</v>
      </c>
      <c r="AB74" s="183">
        <v>0</v>
      </c>
    </row>
    <row r="75" customHeight="1" spans="1:28">
      <c r="A75" s="166">
        <v>73</v>
      </c>
      <c r="B75" s="166">
        <v>371</v>
      </c>
      <c r="C75" s="167" t="s">
        <v>112</v>
      </c>
      <c r="D75" s="167" t="s">
        <v>34</v>
      </c>
      <c r="E75" s="166" t="s">
        <v>32</v>
      </c>
      <c r="F75" s="168"/>
      <c r="G75" s="169">
        <v>4881.11876923077</v>
      </c>
      <c r="H75" s="170">
        <f t="shared" si="13"/>
        <v>14643.3563076923</v>
      </c>
      <c r="I75" s="169">
        <v>1440.81309292308</v>
      </c>
      <c r="J75" s="170">
        <f t="shared" si="14"/>
        <v>4322.43927876924</v>
      </c>
      <c r="K75" s="181">
        <v>0.295180912623058</v>
      </c>
      <c r="L75" s="169">
        <v>5857.34252307692</v>
      </c>
      <c r="M75" s="170">
        <f t="shared" si="15"/>
        <v>17572.0275692308</v>
      </c>
      <c r="N75" s="169">
        <v>1599.40376123077</v>
      </c>
      <c r="O75" s="170">
        <f t="shared" si="16"/>
        <v>4798.21128369231</v>
      </c>
      <c r="P75" s="181">
        <v>0.273059626431166</v>
      </c>
      <c r="Q75" s="169">
        <v>13360.14</v>
      </c>
      <c r="R75" s="169">
        <v>3256.36</v>
      </c>
      <c r="S75" s="169">
        <f t="shared" si="17"/>
        <v>-1283.2163076923</v>
      </c>
      <c r="T75" s="169">
        <f t="shared" si="18"/>
        <v>-1066.07927876924</v>
      </c>
      <c r="U75" s="181">
        <f t="shared" si="19"/>
        <v>0.91236870286232</v>
      </c>
      <c r="V75" s="169">
        <f t="shared" si="20"/>
        <v>-4211.8875692308</v>
      </c>
      <c r="W75" s="169">
        <f t="shared" si="21"/>
        <v>-1541.85128369231</v>
      </c>
      <c r="X75" s="185"/>
      <c r="Y75" s="169"/>
      <c r="Z75" s="189"/>
      <c r="AA75" s="183">
        <f t="shared" si="22"/>
        <v>0</v>
      </c>
      <c r="AB75" s="183">
        <f t="shared" si="12"/>
        <v>-12.832163076923</v>
      </c>
    </row>
    <row r="76" customHeight="1" spans="1:28">
      <c r="A76" s="166">
        <v>74</v>
      </c>
      <c r="B76" s="166">
        <v>513</v>
      </c>
      <c r="C76" s="167" t="s">
        <v>113</v>
      </c>
      <c r="D76" s="167" t="s">
        <v>51</v>
      </c>
      <c r="E76" s="166" t="s">
        <v>29</v>
      </c>
      <c r="F76" s="168"/>
      <c r="G76" s="169">
        <v>12118.4067307692</v>
      </c>
      <c r="H76" s="170">
        <f t="shared" si="13"/>
        <v>36355.2201923076</v>
      </c>
      <c r="I76" s="169">
        <v>3540.18575669231</v>
      </c>
      <c r="J76" s="170">
        <f t="shared" si="14"/>
        <v>10620.5572700769</v>
      </c>
      <c r="K76" s="181">
        <v>0.292132937550578</v>
      </c>
      <c r="L76" s="169">
        <v>14542.0880769231</v>
      </c>
      <c r="M76" s="170">
        <f t="shared" si="15"/>
        <v>43626.2642307693</v>
      </c>
      <c r="N76" s="169">
        <v>3929.85491492308</v>
      </c>
      <c r="O76" s="170">
        <f t="shared" si="16"/>
        <v>11789.5647447692</v>
      </c>
      <c r="P76" s="181">
        <v>0.270240071036249</v>
      </c>
      <c r="Q76" s="169">
        <v>32704.44</v>
      </c>
      <c r="R76" s="169">
        <v>9701.75</v>
      </c>
      <c r="S76" s="169">
        <f t="shared" si="17"/>
        <v>-3650.7801923076</v>
      </c>
      <c r="T76" s="169">
        <f t="shared" si="18"/>
        <v>-918.807270076901</v>
      </c>
      <c r="U76" s="181">
        <f t="shared" si="19"/>
        <v>0.89958030310376</v>
      </c>
      <c r="V76" s="169">
        <f t="shared" si="20"/>
        <v>-10921.8242307693</v>
      </c>
      <c r="W76" s="169">
        <f t="shared" si="21"/>
        <v>-2087.8147447692</v>
      </c>
      <c r="X76" s="185"/>
      <c r="Y76" s="169"/>
      <c r="Z76" s="189"/>
      <c r="AA76" s="183">
        <f t="shared" si="22"/>
        <v>0</v>
      </c>
      <c r="AB76" s="183">
        <f>S76*0.03</f>
        <v>-109.523405769228</v>
      </c>
    </row>
    <row r="77" customHeight="1" spans="1:28">
      <c r="A77" s="166">
        <v>75</v>
      </c>
      <c r="B77" s="166">
        <v>741</v>
      </c>
      <c r="C77" s="167" t="s">
        <v>114</v>
      </c>
      <c r="D77" s="167" t="s">
        <v>51</v>
      </c>
      <c r="E77" s="166" t="s">
        <v>32</v>
      </c>
      <c r="F77" s="168" t="s">
        <v>36</v>
      </c>
      <c r="G77" s="169">
        <v>3276.33138461538</v>
      </c>
      <c r="H77" s="170">
        <f t="shared" si="13"/>
        <v>9828.99415384614</v>
      </c>
      <c r="I77" s="169">
        <v>827.601283384615</v>
      </c>
      <c r="J77" s="170">
        <f t="shared" si="14"/>
        <v>2482.80385015384</v>
      </c>
      <c r="K77" s="181">
        <v>0.252599992562037</v>
      </c>
      <c r="L77" s="169">
        <v>3931.59766153846</v>
      </c>
      <c r="M77" s="170">
        <f t="shared" si="15"/>
        <v>11794.7929846154</v>
      </c>
      <c r="N77" s="169">
        <v>918.695569846154</v>
      </c>
      <c r="O77" s="170">
        <f t="shared" si="16"/>
        <v>2756.08670953846</v>
      </c>
      <c r="P77" s="181">
        <v>0.233669782346615</v>
      </c>
      <c r="Q77" s="169">
        <v>8777.95</v>
      </c>
      <c r="R77" s="169">
        <v>2253.43</v>
      </c>
      <c r="S77" s="169">
        <f t="shared" si="17"/>
        <v>-1051.04415384614</v>
      </c>
      <c r="T77" s="169">
        <f t="shared" si="18"/>
        <v>-229.37385015384</v>
      </c>
      <c r="U77" s="181">
        <f t="shared" si="19"/>
        <v>0.893066967240502</v>
      </c>
      <c r="V77" s="169">
        <f t="shared" si="20"/>
        <v>-3016.8429846154</v>
      </c>
      <c r="W77" s="169">
        <f t="shared" si="21"/>
        <v>-502.65670953846</v>
      </c>
      <c r="X77" s="185"/>
      <c r="Y77" s="169"/>
      <c r="Z77" s="189"/>
      <c r="AA77" s="183">
        <f t="shared" si="22"/>
        <v>0</v>
      </c>
      <c r="AB77" s="183">
        <f t="shared" ref="AB77:AB92" si="23">S77*0.03</f>
        <v>-31.5313246153842</v>
      </c>
    </row>
    <row r="78" customHeight="1" spans="1:28">
      <c r="A78" s="166">
        <v>76</v>
      </c>
      <c r="B78" s="166">
        <v>52</v>
      </c>
      <c r="C78" s="167" t="s">
        <v>115</v>
      </c>
      <c r="D78" s="167" t="s">
        <v>28</v>
      </c>
      <c r="E78" s="166" t="s">
        <v>29</v>
      </c>
      <c r="F78" s="168" t="s">
        <v>36</v>
      </c>
      <c r="G78" s="169">
        <v>7346.29626923077</v>
      </c>
      <c r="H78" s="170">
        <f t="shared" si="13"/>
        <v>22038.8888076923</v>
      </c>
      <c r="I78" s="169">
        <v>2098.093536</v>
      </c>
      <c r="J78" s="170">
        <f t="shared" si="14"/>
        <v>6294.280608</v>
      </c>
      <c r="K78" s="181">
        <v>0.285598818657458</v>
      </c>
      <c r="L78" s="169">
        <v>8815.55552307692</v>
      </c>
      <c r="M78" s="170">
        <f t="shared" si="15"/>
        <v>26446.6665692308</v>
      </c>
      <c r="N78" s="169">
        <v>2329.031232</v>
      </c>
      <c r="O78" s="170">
        <f t="shared" si="16"/>
        <v>6987.093696</v>
      </c>
      <c r="P78" s="181">
        <v>0.264195628500459</v>
      </c>
      <c r="Q78" s="169">
        <v>19177.61</v>
      </c>
      <c r="R78" s="169">
        <v>4789.31</v>
      </c>
      <c r="S78" s="169">
        <f t="shared" si="17"/>
        <v>-2861.2788076923</v>
      </c>
      <c r="T78" s="169">
        <f t="shared" si="18"/>
        <v>-1504.970608</v>
      </c>
      <c r="U78" s="181">
        <f t="shared" si="19"/>
        <v>0.870171366956867</v>
      </c>
      <c r="V78" s="169">
        <f t="shared" si="20"/>
        <v>-7269.0565692308</v>
      </c>
      <c r="W78" s="169">
        <f t="shared" si="21"/>
        <v>-2197.783696</v>
      </c>
      <c r="X78" s="185"/>
      <c r="Y78" s="169"/>
      <c r="Z78" s="185"/>
      <c r="AA78" s="183">
        <f t="shared" si="22"/>
        <v>0</v>
      </c>
      <c r="AB78" s="183">
        <f t="shared" si="23"/>
        <v>-85.838364230769</v>
      </c>
    </row>
    <row r="79" customHeight="1" spans="1:28">
      <c r="A79" s="166">
        <v>77</v>
      </c>
      <c r="B79" s="166">
        <v>718</v>
      </c>
      <c r="C79" s="167" t="s">
        <v>116</v>
      </c>
      <c r="D79" s="167" t="s">
        <v>31</v>
      </c>
      <c r="E79" s="166" t="s">
        <v>32</v>
      </c>
      <c r="F79" s="168"/>
      <c r="G79" s="169">
        <v>3791.29846153846</v>
      </c>
      <c r="H79" s="170">
        <f t="shared" si="13"/>
        <v>11373.8953846154</v>
      </c>
      <c r="I79" s="169">
        <v>761.791123692308</v>
      </c>
      <c r="J79" s="170">
        <f t="shared" si="14"/>
        <v>2285.37337107692</v>
      </c>
      <c r="K79" s="181">
        <v>0.200931456971916</v>
      </c>
      <c r="L79" s="169">
        <v>4549.55815384615</v>
      </c>
      <c r="M79" s="170">
        <f t="shared" si="15"/>
        <v>13648.6744615385</v>
      </c>
      <c r="N79" s="169">
        <v>845.641668923077</v>
      </c>
      <c r="O79" s="170">
        <f t="shared" si="16"/>
        <v>2536.92500676923</v>
      </c>
      <c r="P79" s="181">
        <v>0.185873361835848</v>
      </c>
      <c r="Q79" s="169">
        <v>9849.15</v>
      </c>
      <c r="R79" s="169">
        <v>2619.41</v>
      </c>
      <c r="S79" s="169">
        <f t="shared" si="17"/>
        <v>-1524.7453846154</v>
      </c>
      <c r="T79" s="169">
        <f t="shared" si="18"/>
        <v>334.03662892308</v>
      </c>
      <c r="U79" s="181">
        <f t="shared" si="19"/>
        <v>0.865943431598834</v>
      </c>
      <c r="V79" s="169">
        <f t="shared" si="20"/>
        <v>-3799.5244615385</v>
      </c>
      <c r="W79" s="169">
        <f t="shared" si="21"/>
        <v>82.4849932307698</v>
      </c>
      <c r="X79" s="185"/>
      <c r="Y79" s="169"/>
      <c r="Z79" s="189"/>
      <c r="AA79" s="183">
        <f t="shared" si="22"/>
        <v>0</v>
      </c>
      <c r="AB79" s="183">
        <f t="shared" si="23"/>
        <v>-45.742361538462</v>
      </c>
    </row>
    <row r="80" customHeight="1" spans="1:28">
      <c r="A80" s="166">
        <v>78</v>
      </c>
      <c r="B80" s="166">
        <v>598</v>
      </c>
      <c r="C80" s="167" t="s">
        <v>117</v>
      </c>
      <c r="D80" s="167" t="s">
        <v>49</v>
      </c>
      <c r="E80" s="166" t="s">
        <v>29</v>
      </c>
      <c r="F80" s="168" t="s">
        <v>36</v>
      </c>
      <c r="G80" s="169">
        <v>7843.968</v>
      </c>
      <c r="H80" s="170">
        <f t="shared" si="13"/>
        <v>23531.904</v>
      </c>
      <c r="I80" s="169">
        <v>2447.48746846154</v>
      </c>
      <c r="J80" s="170">
        <f t="shared" si="14"/>
        <v>7342.46240538462</v>
      </c>
      <c r="K80" s="181">
        <v>0.312021602900667</v>
      </c>
      <c r="L80" s="169">
        <v>9412.7616</v>
      </c>
      <c r="M80" s="170">
        <f t="shared" si="15"/>
        <v>28238.2848</v>
      </c>
      <c r="N80" s="169">
        <v>2716.88304461538</v>
      </c>
      <c r="O80" s="170">
        <f t="shared" si="16"/>
        <v>8150.64913384614</v>
      </c>
      <c r="P80" s="181">
        <v>0.288638250926846</v>
      </c>
      <c r="Q80" s="169">
        <v>19861.37</v>
      </c>
      <c r="R80" s="169">
        <v>5961.77</v>
      </c>
      <c r="S80" s="169">
        <f t="shared" si="17"/>
        <v>-3670.534</v>
      </c>
      <c r="T80" s="169">
        <f t="shared" si="18"/>
        <v>-1380.69240538462</v>
      </c>
      <c r="U80" s="181">
        <f t="shared" si="19"/>
        <v>0.844018826525894</v>
      </c>
      <c r="V80" s="169">
        <f t="shared" si="20"/>
        <v>-8376.9148</v>
      </c>
      <c r="W80" s="169">
        <f t="shared" si="21"/>
        <v>-2188.87913384614</v>
      </c>
      <c r="X80" s="185"/>
      <c r="Y80" s="169"/>
      <c r="Z80" s="189"/>
      <c r="AA80" s="183">
        <f t="shared" si="22"/>
        <v>0</v>
      </c>
      <c r="AB80" s="183">
        <f t="shared" si="23"/>
        <v>-110.11602</v>
      </c>
    </row>
    <row r="81" customHeight="1" spans="1:28">
      <c r="A81" s="166">
        <v>79</v>
      </c>
      <c r="B81" s="166">
        <v>546</v>
      </c>
      <c r="C81" s="167" t="s">
        <v>118</v>
      </c>
      <c r="D81" s="167" t="s">
        <v>49</v>
      </c>
      <c r="E81" s="166" t="s">
        <v>38</v>
      </c>
      <c r="F81" s="168" t="s">
        <v>52</v>
      </c>
      <c r="G81" s="169">
        <v>15202.08</v>
      </c>
      <c r="H81" s="170">
        <f t="shared" si="13"/>
        <v>45606.24</v>
      </c>
      <c r="I81" s="169">
        <v>5116.34257615385</v>
      </c>
      <c r="J81" s="170">
        <f t="shared" si="14"/>
        <v>15349.0277284616</v>
      </c>
      <c r="K81" s="181">
        <v>0.336555430319657</v>
      </c>
      <c r="L81" s="169">
        <v>18242.496</v>
      </c>
      <c r="M81" s="170">
        <f t="shared" si="15"/>
        <v>54727.488</v>
      </c>
      <c r="N81" s="169">
        <v>5679.49972153846</v>
      </c>
      <c r="O81" s="170">
        <f t="shared" si="16"/>
        <v>17038.4991646154</v>
      </c>
      <c r="P81" s="181">
        <v>0.31133347769617</v>
      </c>
      <c r="Q81" s="169">
        <v>38008.79</v>
      </c>
      <c r="R81" s="169">
        <v>11492.59</v>
      </c>
      <c r="S81" s="169">
        <f t="shared" si="17"/>
        <v>-7597.45</v>
      </c>
      <c r="T81" s="169">
        <f t="shared" si="18"/>
        <v>-3856.4377284616</v>
      </c>
      <c r="U81" s="181">
        <f t="shared" si="19"/>
        <v>0.833412050631668</v>
      </c>
      <c r="V81" s="169">
        <f t="shared" si="20"/>
        <v>-16718.698</v>
      </c>
      <c r="W81" s="169">
        <f t="shared" si="21"/>
        <v>-5545.9091646154</v>
      </c>
      <c r="X81" s="185"/>
      <c r="Y81" s="169"/>
      <c r="Z81" s="189"/>
      <c r="AA81" s="183">
        <f t="shared" si="22"/>
        <v>0</v>
      </c>
      <c r="AB81" s="183">
        <f t="shared" si="23"/>
        <v>-227.9235</v>
      </c>
    </row>
    <row r="82" customHeight="1" spans="1:28">
      <c r="A82" s="166">
        <v>80</v>
      </c>
      <c r="B82" s="166">
        <v>517</v>
      </c>
      <c r="C82" s="167" t="s">
        <v>119</v>
      </c>
      <c r="D82" s="167" t="s">
        <v>31</v>
      </c>
      <c r="E82" s="166" t="s">
        <v>38</v>
      </c>
      <c r="F82" s="168" t="s">
        <v>36</v>
      </c>
      <c r="G82" s="169">
        <v>28381.0046153846</v>
      </c>
      <c r="H82" s="170">
        <f t="shared" si="13"/>
        <v>85143.0138461538</v>
      </c>
      <c r="I82" s="169">
        <v>6223.41069538461</v>
      </c>
      <c r="J82" s="170">
        <f t="shared" si="14"/>
        <v>18670.2320861538</v>
      </c>
      <c r="K82" s="181">
        <v>0.219280845753116</v>
      </c>
      <c r="L82" s="169">
        <v>34057.2055384615</v>
      </c>
      <c r="M82" s="170">
        <f t="shared" si="15"/>
        <v>102171.616615384</v>
      </c>
      <c r="N82" s="169">
        <v>6908.42311384615</v>
      </c>
      <c r="O82" s="170">
        <f t="shared" si="16"/>
        <v>20725.2693415384</v>
      </c>
      <c r="P82" s="181">
        <v>0.202847620778643</v>
      </c>
      <c r="Q82" s="169">
        <v>70679.41</v>
      </c>
      <c r="R82" s="169">
        <v>16264.69</v>
      </c>
      <c r="S82" s="169">
        <f t="shared" si="17"/>
        <v>-14463.6038461538</v>
      </c>
      <c r="T82" s="169">
        <f t="shared" si="18"/>
        <v>-2405.5420861538</v>
      </c>
      <c r="U82" s="181">
        <f t="shared" si="19"/>
        <v>0.830125770832023</v>
      </c>
      <c r="V82" s="169">
        <f t="shared" si="20"/>
        <v>-31492.206615384</v>
      </c>
      <c r="W82" s="169">
        <f t="shared" si="21"/>
        <v>-4460.5793415384</v>
      </c>
      <c r="X82" s="185"/>
      <c r="Y82" s="169"/>
      <c r="Z82" s="189"/>
      <c r="AA82" s="183">
        <f t="shared" si="22"/>
        <v>0</v>
      </c>
      <c r="AB82" s="183">
        <f t="shared" si="23"/>
        <v>-433.908115384614</v>
      </c>
    </row>
    <row r="83" customHeight="1" spans="1:28">
      <c r="A83" s="166">
        <v>81</v>
      </c>
      <c r="B83" s="166">
        <v>752</v>
      </c>
      <c r="C83" s="167" t="s">
        <v>120</v>
      </c>
      <c r="D83" s="167" t="s">
        <v>51</v>
      </c>
      <c r="E83" s="166" t="s">
        <v>32</v>
      </c>
      <c r="F83" s="168"/>
      <c r="G83" s="169">
        <v>5339.57907692308</v>
      </c>
      <c r="H83" s="170">
        <f t="shared" si="13"/>
        <v>16018.7372307692</v>
      </c>
      <c r="I83" s="169">
        <v>1304.79217723077</v>
      </c>
      <c r="J83" s="170">
        <f t="shared" si="14"/>
        <v>3914.37653169231</v>
      </c>
      <c r="K83" s="181">
        <v>0.244362366102958</v>
      </c>
      <c r="L83" s="169">
        <v>6407.49489230769</v>
      </c>
      <c r="M83" s="170">
        <f t="shared" si="15"/>
        <v>19222.4846769231</v>
      </c>
      <c r="N83" s="169">
        <v>1448.41098830769</v>
      </c>
      <c r="O83" s="170">
        <f t="shared" si="16"/>
        <v>4345.23296492307</v>
      </c>
      <c r="P83" s="181">
        <v>0.226049495575335</v>
      </c>
      <c r="Q83" s="169">
        <v>13191.51</v>
      </c>
      <c r="R83" s="169">
        <v>4058.73</v>
      </c>
      <c r="S83" s="169">
        <f t="shared" si="17"/>
        <v>-2827.2272307692</v>
      </c>
      <c r="T83" s="169">
        <f t="shared" si="18"/>
        <v>144.35346830769</v>
      </c>
      <c r="U83" s="181">
        <f t="shared" si="19"/>
        <v>0.82350498731332</v>
      </c>
      <c r="V83" s="169">
        <f t="shared" si="20"/>
        <v>-6030.9746769231</v>
      </c>
      <c r="W83" s="169">
        <f t="shared" si="21"/>
        <v>-286.50296492307</v>
      </c>
      <c r="X83" s="185"/>
      <c r="Y83" s="169"/>
      <c r="Z83" s="189"/>
      <c r="AA83" s="183">
        <f t="shared" si="22"/>
        <v>0</v>
      </c>
      <c r="AB83" s="183">
        <f t="shared" si="23"/>
        <v>-84.816816923076</v>
      </c>
    </row>
    <row r="84" customHeight="1" spans="1:28">
      <c r="A84" s="166">
        <v>82</v>
      </c>
      <c r="B84" s="166">
        <v>709</v>
      </c>
      <c r="C84" s="167" t="s">
        <v>121</v>
      </c>
      <c r="D84" s="167" t="s">
        <v>51</v>
      </c>
      <c r="E84" s="166" t="s">
        <v>29</v>
      </c>
      <c r="F84" s="168"/>
      <c r="G84" s="169">
        <v>12935.936</v>
      </c>
      <c r="H84" s="170">
        <f t="shared" si="13"/>
        <v>38807.808</v>
      </c>
      <c r="I84" s="169">
        <v>3700.45925415385</v>
      </c>
      <c r="J84" s="170">
        <f t="shared" si="14"/>
        <v>11101.3777624616</v>
      </c>
      <c r="K84" s="181">
        <v>0.286060417595901</v>
      </c>
      <c r="L84" s="169">
        <v>15523.1232</v>
      </c>
      <c r="M84" s="170">
        <f t="shared" si="15"/>
        <v>46569.3696</v>
      </c>
      <c r="N84" s="169">
        <v>4107.76975753846</v>
      </c>
      <c r="O84" s="170">
        <f t="shared" si="16"/>
        <v>12323.3092726154</v>
      </c>
      <c r="P84" s="181">
        <v>0.264622634544217</v>
      </c>
      <c r="Q84" s="169">
        <v>30263.99</v>
      </c>
      <c r="R84" s="169">
        <v>9317.1</v>
      </c>
      <c r="S84" s="169">
        <f t="shared" si="17"/>
        <v>-8543.818</v>
      </c>
      <c r="T84" s="169">
        <f t="shared" si="18"/>
        <v>-1784.2777624616</v>
      </c>
      <c r="U84" s="181">
        <f t="shared" si="19"/>
        <v>0.77984280895226</v>
      </c>
      <c r="V84" s="169">
        <f t="shared" si="20"/>
        <v>-16305.3796</v>
      </c>
      <c r="W84" s="169">
        <f t="shared" si="21"/>
        <v>-3006.2092726154</v>
      </c>
      <c r="X84" s="185"/>
      <c r="Y84" s="169"/>
      <c r="Z84" s="189"/>
      <c r="AA84" s="183">
        <f t="shared" si="22"/>
        <v>0</v>
      </c>
      <c r="AB84" s="183">
        <f t="shared" si="23"/>
        <v>-256.31454</v>
      </c>
    </row>
    <row r="85" customHeight="1" spans="1:28">
      <c r="A85" s="166">
        <v>83</v>
      </c>
      <c r="B85" s="166">
        <v>329</v>
      </c>
      <c r="C85" s="167" t="s">
        <v>122</v>
      </c>
      <c r="D85" s="167" t="s">
        <v>28</v>
      </c>
      <c r="E85" s="166" t="s">
        <v>29</v>
      </c>
      <c r="F85" s="168" t="s">
        <v>36</v>
      </c>
      <c r="G85" s="169">
        <v>9402.61384615385</v>
      </c>
      <c r="H85" s="170">
        <f t="shared" si="13"/>
        <v>28207.8415384616</v>
      </c>
      <c r="I85" s="169">
        <v>2659.89086676923</v>
      </c>
      <c r="J85" s="170">
        <f t="shared" si="14"/>
        <v>7979.67260030769</v>
      </c>
      <c r="K85" s="181">
        <v>0.282888451051009</v>
      </c>
      <c r="L85" s="169">
        <v>11283.1366153846</v>
      </c>
      <c r="M85" s="170">
        <f t="shared" si="15"/>
        <v>33849.4098461538</v>
      </c>
      <c r="N85" s="169">
        <v>2952.66573969231</v>
      </c>
      <c r="O85" s="170">
        <f t="shared" si="16"/>
        <v>8857.99721907693</v>
      </c>
      <c r="P85" s="181">
        <v>0.261688379777865</v>
      </c>
      <c r="Q85" s="169">
        <v>21564.45</v>
      </c>
      <c r="R85" s="169">
        <v>5563.23</v>
      </c>
      <c r="S85" s="169">
        <f t="shared" si="17"/>
        <v>-6643.3915384616</v>
      </c>
      <c r="T85" s="169">
        <f t="shared" si="18"/>
        <v>-2416.44260030769</v>
      </c>
      <c r="U85" s="181">
        <f t="shared" si="19"/>
        <v>0.764484229344408</v>
      </c>
      <c r="V85" s="169">
        <f t="shared" si="20"/>
        <v>-12284.9598461538</v>
      </c>
      <c r="W85" s="169">
        <f t="shared" si="21"/>
        <v>-3294.76721907693</v>
      </c>
      <c r="X85" s="185"/>
      <c r="Y85" s="169"/>
      <c r="Z85" s="185"/>
      <c r="AA85" s="183">
        <f t="shared" si="22"/>
        <v>0</v>
      </c>
      <c r="AB85" s="183">
        <f t="shared" si="23"/>
        <v>-199.301746153848</v>
      </c>
    </row>
    <row r="86" customHeight="1" spans="1:28">
      <c r="A86" s="166">
        <v>84</v>
      </c>
      <c r="B86" s="166">
        <v>744</v>
      </c>
      <c r="C86" s="167" t="s">
        <v>123</v>
      </c>
      <c r="D86" s="167" t="s">
        <v>31</v>
      </c>
      <c r="E86" s="166" t="s">
        <v>29</v>
      </c>
      <c r="F86" s="168" t="s">
        <v>36</v>
      </c>
      <c r="G86" s="169">
        <v>11813.0582307692</v>
      </c>
      <c r="H86" s="170">
        <f t="shared" si="13"/>
        <v>35439.1746923076</v>
      </c>
      <c r="I86" s="169">
        <v>2678.99826276923</v>
      </c>
      <c r="J86" s="170">
        <f t="shared" si="14"/>
        <v>8036.99478830769</v>
      </c>
      <c r="K86" s="181">
        <v>0.226782786509195</v>
      </c>
      <c r="L86" s="169">
        <v>14175.6698769231</v>
      </c>
      <c r="M86" s="170">
        <f t="shared" si="15"/>
        <v>42527.0096307693</v>
      </c>
      <c r="N86" s="169">
        <v>2973.87629169231</v>
      </c>
      <c r="O86" s="170">
        <f t="shared" si="16"/>
        <v>8921.62887507693</v>
      </c>
      <c r="P86" s="181">
        <v>0.209787355201715</v>
      </c>
      <c r="Q86" s="169">
        <v>26602.99</v>
      </c>
      <c r="R86" s="169">
        <v>7091.73</v>
      </c>
      <c r="S86" s="169">
        <f t="shared" si="17"/>
        <v>-8836.1846923076</v>
      </c>
      <c r="T86" s="169">
        <f t="shared" si="18"/>
        <v>-945.264788307691</v>
      </c>
      <c r="U86" s="181">
        <f t="shared" si="19"/>
        <v>0.750666183142646</v>
      </c>
      <c r="V86" s="169">
        <f t="shared" si="20"/>
        <v>-15924.0196307693</v>
      </c>
      <c r="W86" s="169">
        <f t="shared" si="21"/>
        <v>-1829.89887507693</v>
      </c>
      <c r="X86" s="185"/>
      <c r="Y86" s="169"/>
      <c r="Z86" s="189"/>
      <c r="AA86" s="183">
        <f t="shared" si="22"/>
        <v>0</v>
      </c>
      <c r="AB86" s="183">
        <f t="shared" si="23"/>
        <v>-265.085540769228</v>
      </c>
    </row>
    <row r="87" customHeight="1" spans="1:28">
      <c r="A87" s="166">
        <v>85</v>
      </c>
      <c r="B87" s="166">
        <v>743</v>
      </c>
      <c r="C87" s="167" t="s">
        <v>124</v>
      </c>
      <c r="D87" s="167" t="s">
        <v>49</v>
      </c>
      <c r="E87" s="166" t="s">
        <v>32</v>
      </c>
      <c r="F87" s="168"/>
      <c r="G87" s="169">
        <v>4259.63446153846</v>
      </c>
      <c r="H87" s="170">
        <f t="shared" si="13"/>
        <v>12778.9033846154</v>
      </c>
      <c r="I87" s="169">
        <v>1286.44562953846</v>
      </c>
      <c r="J87" s="170">
        <f t="shared" si="14"/>
        <v>3859.33688861538</v>
      </c>
      <c r="K87" s="181">
        <v>0.302008456630298</v>
      </c>
      <c r="L87" s="169">
        <v>5111.56135384615</v>
      </c>
      <c r="M87" s="170">
        <f t="shared" si="15"/>
        <v>15334.6840615384</v>
      </c>
      <c r="N87" s="169">
        <v>1428.04503138462</v>
      </c>
      <c r="O87" s="170">
        <f t="shared" si="16"/>
        <v>4284.13509415386</v>
      </c>
      <c r="P87" s="181">
        <v>0.279375504376974</v>
      </c>
      <c r="Q87" s="169">
        <v>9588.51</v>
      </c>
      <c r="R87" s="169">
        <v>2787.07</v>
      </c>
      <c r="S87" s="169">
        <f t="shared" si="17"/>
        <v>-3190.3933846154</v>
      </c>
      <c r="T87" s="169">
        <f t="shared" si="18"/>
        <v>-1072.26688861538</v>
      </c>
      <c r="U87" s="181">
        <f t="shared" si="19"/>
        <v>0.750339032341669</v>
      </c>
      <c r="V87" s="169">
        <f t="shared" si="20"/>
        <v>-5746.1740615384</v>
      </c>
      <c r="W87" s="169">
        <f t="shared" si="21"/>
        <v>-1497.06509415386</v>
      </c>
      <c r="X87" s="185"/>
      <c r="Y87" s="169"/>
      <c r="Z87" s="189"/>
      <c r="AA87" s="183">
        <f t="shared" si="22"/>
        <v>0</v>
      </c>
      <c r="AB87" s="183">
        <f t="shared" si="23"/>
        <v>-95.711801538462</v>
      </c>
    </row>
    <row r="88" customHeight="1" spans="1:28">
      <c r="A88" s="166">
        <v>86</v>
      </c>
      <c r="B88" s="166">
        <v>755</v>
      </c>
      <c r="C88" s="167" t="s">
        <v>125</v>
      </c>
      <c r="D88" s="167" t="s">
        <v>28</v>
      </c>
      <c r="E88" s="166" t="s">
        <v>32</v>
      </c>
      <c r="F88" s="168"/>
      <c r="G88" s="169">
        <v>2375.95323076923</v>
      </c>
      <c r="H88" s="170">
        <f t="shared" si="13"/>
        <v>7127.85969230769</v>
      </c>
      <c r="I88" s="169">
        <v>587.135773538462</v>
      </c>
      <c r="J88" s="170">
        <f t="shared" si="14"/>
        <v>1761.40732061539</v>
      </c>
      <c r="K88" s="181">
        <v>0.247115880032863</v>
      </c>
      <c r="L88" s="169">
        <v>2851.14387692308</v>
      </c>
      <c r="M88" s="170">
        <f t="shared" si="15"/>
        <v>8553.43163076924</v>
      </c>
      <c r="N88" s="169">
        <v>651.761959384615</v>
      </c>
      <c r="O88" s="170">
        <f t="shared" si="16"/>
        <v>1955.28587815385</v>
      </c>
      <c r="P88" s="181">
        <v>0.228596657173257</v>
      </c>
      <c r="Q88" s="169">
        <v>5326.06</v>
      </c>
      <c r="R88" s="169">
        <v>1940.94</v>
      </c>
      <c r="S88" s="169">
        <f t="shared" si="17"/>
        <v>-1801.79969230769</v>
      </c>
      <c r="T88" s="169">
        <f t="shared" si="18"/>
        <v>179.53267938461</v>
      </c>
      <c r="U88" s="181">
        <f t="shared" si="19"/>
        <v>0.747217289609085</v>
      </c>
      <c r="V88" s="169">
        <f t="shared" si="20"/>
        <v>-3227.37163076924</v>
      </c>
      <c r="W88" s="169">
        <f t="shared" si="21"/>
        <v>-14.34587815385</v>
      </c>
      <c r="X88" s="185"/>
      <c r="Y88" s="169"/>
      <c r="Z88" s="185"/>
      <c r="AA88" s="183">
        <f t="shared" si="22"/>
        <v>0</v>
      </c>
      <c r="AB88" s="183">
        <f t="shared" si="23"/>
        <v>-54.0539907692307</v>
      </c>
    </row>
    <row r="89" customHeight="1" spans="1:28">
      <c r="A89" s="166">
        <v>87</v>
      </c>
      <c r="B89" s="166">
        <v>357</v>
      </c>
      <c r="C89" s="167" t="s">
        <v>126</v>
      </c>
      <c r="D89" s="167" t="s">
        <v>51</v>
      </c>
      <c r="E89" s="166" t="s">
        <v>29</v>
      </c>
      <c r="F89" s="168"/>
      <c r="G89" s="169">
        <v>10598.7915</v>
      </c>
      <c r="H89" s="170">
        <f t="shared" si="13"/>
        <v>31796.3745</v>
      </c>
      <c r="I89" s="169">
        <v>2670.00065015385</v>
      </c>
      <c r="J89" s="170">
        <f t="shared" si="14"/>
        <v>8010.00195046155</v>
      </c>
      <c r="K89" s="181">
        <v>0.251915574540158</v>
      </c>
      <c r="L89" s="169">
        <v>12718.5498</v>
      </c>
      <c r="M89" s="170">
        <f t="shared" si="15"/>
        <v>38155.6494</v>
      </c>
      <c r="N89" s="169">
        <v>2963.88830953846</v>
      </c>
      <c r="O89" s="170">
        <f t="shared" si="16"/>
        <v>8891.66492861538</v>
      </c>
      <c r="P89" s="181">
        <v>0.233036655605065</v>
      </c>
      <c r="Q89" s="169">
        <v>23723.31</v>
      </c>
      <c r="R89" s="169">
        <v>6512.44</v>
      </c>
      <c r="S89" s="169">
        <f t="shared" si="17"/>
        <v>-8073.0645</v>
      </c>
      <c r="T89" s="169">
        <f t="shared" si="18"/>
        <v>-1497.56195046155</v>
      </c>
      <c r="U89" s="181">
        <f t="shared" si="19"/>
        <v>0.746101100299973</v>
      </c>
      <c r="V89" s="169">
        <f t="shared" si="20"/>
        <v>-14432.3394</v>
      </c>
      <c r="W89" s="169">
        <f t="shared" si="21"/>
        <v>-2379.22492861538</v>
      </c>
      <c r="X89" s="185"/>
      <c r="Y89" s="169"/>
      <c r="Z89" s="189"/>
      <c r="AA89" s="183">
        <f t="shared" si="22"/>
        <v>0</v>
      </c>
      <c r="AB89" s="183">
        <f t="shared" si="23"/>
        <v>-242.191935</v>
      </c>
    </row>
    <row r="90" customHeight="1" spans="1:28">
      <c r="A90" s="166">
        <v>88</v>
      </c>
      <c r="B90" s="166">
        <v>732</v>
      </c>
      <c r="C90" s="167" t="s">
        <v>127</v>
      </c>
      <c r="D90" s="167" t="s">
        <v>34</v>
      </c>
      <c r="E90" s="166" t="s">
        <v>32</v>
      </c>
      <c r="F90" s="168"/>
      <c r="G90" s="169">
        <v>5048.39466666667</v>
      </c>
      <c r="H90" s="170">
        <f t="shared" si="13"/>
        <v>15145.184</v>
      </c>
      <c r="I90" s="169">
        <v>1346.11351466667</v>
      </c>
      <c r="J90" s="170">
        <f t="shared" si="14"/>
        <v>4038.34054400001</v>
      </c>
      <c r="K90" s="181">
        <v>0.266641893819184</v>
      </c>
      <c r="L90" s="169">
        <v>6058.0736</v>
      </c>
      <c r="M90" s="170">
        <f t="shared" si="15"/>
        <v>18174.2208</v>
      </c>
      <c r="N90" s="169">
        <v>1494.280576</v>
      </c>
      <c r="O90" s="170">
        <f t="shared" si="16"/>
        <v>4482.841728</v>
      </c>
      <c r="P90" s="181">
        <v>0.246659363134842</v>
      </c>
      <c r="Q90" s="169">
        <v>11078.98</v>
      </c>
      <c r="R90" s="169">
        <v>2720.81</v>
      </c>
      <c r="S90" s="169">
        <f t="shared" si="17"/>
        <v>-4066.204</v>
      </c>
      <c r="T90" s="169">
        <f t="shared" si="18"/>
        <v>-1317.53054400001</v>
      </c>
      <c r="U90" s="181">
        <f t="shared" si="19"/>
        <v>0.731518349331378</v>
      </c>
      <c r="V90" s="169">
        <f t="shared" si="20"/>
        <v>-7095.2408</v>
      </c>
      <c r="W90" s="169">
        <f t="shared" si="21"/>
        <v>-1762.031728</v>
      </c>
      <c r="X90" s="185"/>
      <c r="Y90" s="169"/>
      <c r="Z90" s="189"/>
      <c r="AA90" s="183">
        <f t="shared" si="22"/>
        <v>0</v>
      </c>
      <c r="AB90" s="183">
        <f t="shared" si="23"/>
        <v>-121.98612</v>
      </c>
    </row>
    <row r="91" customHeight="1" spans="1:28">
      <c r="A91" s="166">
        <v>89</v>
      </c>
      <c r="B91" s="166">
        <v>742</v>
      </c>
      <c r="C91" s="177" t="s">
        <v>128</v>
      </c>
      <c r="D91" s="167" t="s">
        <v>31</v>
      </c>
      <c r="E91" s="166" t="s">
        <v>38</v>
      </c>
      <c r="F91" s="168"/>
      <c r="G91" s="169">
        <v>11558.6075384615</v>
      </c>
      <c r="H91" s="170">
        <f t="shared" si="13"/>
        <v>34675.8226153845</v>
      </c>
      <c r="I91" s="169">
        <v>2659.79594138462</v>
      </c>
      <c r="J91" s="170">
        <f t="shared" si="14"/>
        <v>7979.38782415386</v>
      </c>
      <c r="K91" s="181">
        <v>0.230113872500133</v>
      </c>
      <c r="L91" s="169">
        <v>13870.3290461538</v>
      </c>
      <c r="M91" s="170">
        <f t="shared" si="15"/>
        <v>41610.9871384614</v>
      </c>
      <c r="N91" s="169">
        <v>2952.56036584615</v>
      </c>
      <c r="O91" s="170">
        <f t="shared" si="16"/>
        <v>8857.68109753845</v>
      </c>
      <c r="P91" s="181">
        <v>0.212868804771786</v>
      </c>
      <c r="Q91" s="183">
        <v>31840.58</v>
      </c>
      <c r="R91" s="183">
        <v>6440.39</v>
      </c>
      <c r="S91" s="169">
        <f t="shared" si="17"/>
        <v>-2835.2426153845</v>
      </c>
      <c r="T91" s="169">
        <f t="shared" si="18"/>
        <v>-1538.99782415386</v>
      </c>
      <c r="U91" s="181">
        <f t="shared" si="19"/>
        <v>0.918235750400724</v>
      </c>
      <c r="V91" s="169">
        <f t="shared" si="20"/>
        <v>-9770.4071384614</v>
      </c>
      <c r="W91" s="169">
        <f t="shared" si="21"/>
        <v>-2417.29109753845</v>
      </c>
      <c r="X91" s="185"/>
      <c r="Y91" s="169"/>
      <c r="Z91" s="189"/>
      <c r="AA91" s="183">
        <f t="shared" si="22"/>
        <v>0</v>
      </c>
      <c r="AB91" s="183">
        <f>S91*0.01</f>
        <v>-28.352426153845</v>
      </c>
    </row>
    <row r="92" customHeight="1" spans="1:28">
      <c r="A92" s="166">
        <v>90</v>
      </c>
      <c r="B92" s="166">
        <v>578</v>
      </c>
      <c r="C92" s="167" t="s">
        <v>129</v>
      </c>
      <c r="D92" s="167" t="s">
        <v>31</v>
      </c>
      <c r="E92" s="166" t="s">
        <v>29</v>
      </c>
      <c r="F92" s="168" t="s">
        <v>52</v>
      </c>
      <c r="G92" s="169">
        <v>11549.4574615385</v>
      </c>
      <c r="H92" s="170">
        <f t="shared" si="13"/>
        <v>34648.3723846155</v>
      </c>
      <c r="I92" s="169">
        <v>3087.13238453846</v>
      </c>
      <c r="J92" s="170">
        <f t="shared" si="14"/>
        <v>9261.39715361538</v>
      </c>
      <c r="K92" s="181">
        <v>0.267296744874736</v>
      </c>
      <c r="L92" s="169">
        <v>13859.3489538462</v>
      </c>
      <c r="M92" s="170">
        <f t="shared" si="15"/>
        <v>41578.0468615386</v>
      </c>
      <c r="N92" s="169">
        <v>3426.93384138462</v>
      </c>
      <c r="O92" s="170">
        <f t="shared" si="16"/>
        <v>10280.8015241539</v>
      </c>
      <c r="P92" s="181">
        <v>0.247265138701454</v>
      </c>
      <c r="Q92" s="169">
        <v>24938.43</v>
      </c>
      <c r="R92" s="169">
        <v>8272.42</v>
      </c>
      <c r="S92" s="169">
        <f t="shared" si="17"/>
        <v>-9709.9423846155</v>
      </c>
      <c r="T92" s="169">
        <f t="shared" si="18"/>
        <v>-988.97715361538</v>
      </c>
      <c r="U92" s="181">
        <f t="shared" si="19"/>
        <v>0.719757618717845</v>
      </c>
      <c r="V92" s="169">
        <f t="shared" si="20"/>
        <v>-16639.6168615386</v>
      </c>
      <c r="W92" s="169">
        <f t="shared" si="21"/>
        <v>-2008.3815241539</v>
      </c>
      <c r="X92" s="185"/>
      <c r="Y92" s="169"/>
      <c r="Z92" s="189"/>
      <c r="AA92" s="183">
        <f t="shared" si="22"/>
        <v>0</v>
      </c>
      <c r="AB92" s="183">
        <f t="shared" si="23"/>
        <v>-291.298271538465</v>
      </c>
    </row>
    <row r="93" customHeight="1" spans="1:28">
      <c r="A93" s="166">
        <v>91</v>
      </c>
      <c r="B93" s="166">
        <v>339</v>
      </c>
      <c r="C93" s="167" t="s">
        <v>130</v>
      </c>
      <c r="D93" s="167" t="s">
        <v>51</v>
      </c>
      <c r="E93" s="166" t="s">
        <v>29</v>
      </c>
      <c r="F93" s="168"/>
      <c r="G93" s="169">
        <v>5097.60492307692</v>
      </c>
      <c r="H93" s="170">
        <f t="shared" si="13"/>
        <v>15292.8147692308</v>
      </c>
      <c r="I93" s="169">
        <v>1308.10306953846</v>
      </c>
      <c r="J93" s="170">
        <f t="shared" si="14"/>
        <v>3924.30920861538</v>
      </c>
      <c r="K93" s="181">
        <v>0.256611308502285</v>
      </c>
      <c r="L93" s="169">
        <v>6117.12590769231</v>
      </c>
      <c r="M93" s="170">
        <f t="shared" si="15"/>
        <v>18351.3777230769</v>
      </c>
      <c r="N93" s="169">
        <v>1452.08631138462</v>
      </c>
      <c r="O93" s="170">
        <f t="shared" si="16"/>
        <v>4356.25893415386</v>
      </c>
      <c r="P93" s="181">
        <v>0.237380484445908</v>
      </c>
      <c r="Q93" s="169">
        <v>10560.19</v>
      </c>
      <c r="R93" s="169">
        <v>3130.32</v>
      </c>
      <c r="S93" s="169">
        <f t="shared" si="17"/>
        <v>-4732.6247692308</v>
      </c>
      <c r="T93" s="169">
        <f t="shared" si="18"/>
        <v>-793.98920861538</v>
      </c>
      <c r="U93" s="181">
        <f t="shared" si="19"/>
        <v>0.690532786759906</v>
      </c>
      <c r="V93" s="169">
        <f t="shared" si="20"/>
        <v>-7791.1877230769</v>
      </c>
      <c r="W93" s="169">
        <f t="shared" si="21"/>
        <v>-1225.93893415386</v>
      </c>
      <c r="X93" s="185"/>
      <c r="Y93" s="169"/>
      <c r="Z93" s="189"/>
      <c r="AA93" s="183">
        <f t="shared" si="22"/>
        <v>0</v>
      </c>
      <c r="AB93" s="183">
        <f>S93*0.05</f>
        <v>-236.63123846154</v>
      </c>
    </row>
    <row r="94" customHeight="1" spans="1:28">
      <c r="A94" s="166">
        <v>92</v>
      </c>
      <c r="B94" s="166">
        <v>399</v>
      </c>
      <c r="C94" s="167" t="s">
        <v>131</v>
      </c>
      <c r="D94" s="167" t="s">
        <v>49</v>
      </c>
      <c r="E94" s="166" t="s">
        <v>29</v>
      </c>
      <c r="F94" s="168"/>
      <c r="G94" s="169">
        <v>10851.0742692308</v>
      </c>
      <c r="H94" s="170">
        <f t="shared" si="13"/>
        <v>32553.2228076924</v>
      </c>
      <c r="I94" s="169">
        <v>3096.76254838462</v>
      </c>
      <c r="J94" s="170">
        <f t="shared" si="14"/>
        <v>9290.28764515386</v>
      </c>
      <c r="K94" s="181">
        <v>0.285387646563785</v>
      </c>
      <c r="L94" s="169">
        <v>13021.2891230769</v>
      </c>
      <c r="M94" s="170">
        <f t="shared" si="15"/>
        <v>39063.8673692307</v>
      </c>
      <c r="N94" s="169">
        <v>3437.62399984615</v>
      </c>
      <c r="O94" s="170">
        <f t="shared" si="16"/>
        <v>10312.8719995385</v>
      </c>
      <c r="P94" s="181">
        <v>0.264000281950106</v>
      </c>
      <c r="Q94" s="169">
        <v>21281.1</v>
      </c>
      <c r="R94" s="169">
        <v>5924.42</v>
      </c>
      <c r="S94" s="169">
        <f t="shared" si="17"/>
        <v>-11272.1228076924</v>
      </c>
      <c r="T94" s="169">
        <f t="shared" si="18"/>
        <v>-3365.86764515386</v>
      </c>
      <c r="U94" s="181">
        <f t="shared" si="19"/>
        <v>0.653732508320842</v>
      </c>
      <c r="V94" s="169">
        <f t="shared" si="20"/>
        <v>-17782.7673692307</v>
      </c>
      <c r="W94" s="169">
        <f t="shared" si="21"/>
        <v>-4388.4519995385</v>
      </c>
      <c r="X94" s="185"/>
      <c r="Y94" s="169"/>
      <c r="Z94" s="189"/>
      <c r="AA94" s="183">
        <f t="shared" si="22"/>
        <v>0</v>
      </c>
      <c r="AB94" s="183">
        <f>S94*0.05</f>
        <v>-563.60614038462</v>
      </c>
    </row>
    <row r="95" customHeight="1" spans="1:28">
      <c r="A95" s="166">
        <v>93</v>
      </c>
      <c r="B95" s="166">
        <v>103199</v>
      </c>
      <c r="C95" s="167" t="s">
        <v>132</v>
      </c>
      <c r="D95" s="167" t="s">
        <v>51</v>
      </c>
      <c r="E95" s="172" t="s">
        <v>29</v>
      </c>
      <c r="F95" s="168"/>
      <c r="G95" s="169">
        <v>4687.952</v>
      </c>
      <c r="H95" s="170">
        <f t="shared" si="13"/>
        <v>14063.856</v>
      </c>
      <c r="I95" s="169">
        <v>1336.87104492308</v>
      </c>
      <c r="J95" s="170">
        <f t="shared" si="14"/>
        <v>4010.61313476924</v>
      </c>
      <c r="K95" s="181">
        <v>0.285171658097838</v>
      </c>
      <c r="L95" s="169">
        <v>5625.5424</v>
      </c>
      <c r="M95" s="170">
        <f t="shared" si="15"/>
        <v>16876.6272</v>
      </c>
      <c r="N95" s="169">
        <v>1484.02078523077</v>
      </c>
      <c r="O95" s="170">
        <f t="shared" si="16"/>
        <v>4452.06235569231</v>
      </c>
      <c r="P95" s="181">
        <v>0.26380047997341</v>
      </c>
      <c r="Q95" s="169">
        <v>8783.37</v>
      </c>
      <c r="R95" s="169">
        <v>3175.75</v>
      </c>
      <c r="S95" s="169">
        <f t="shared" si="17"/>
        <v>-5280.486</v>
      </c>
      <c r="T95" s="169">
        <f t="shared" si="18"/>
        <v>-834.86313476924</v>
      </c>
      <c r="U95" s="181">
        <f t="shared" si="19"/>
        <v>0.624534978173838</v>
      </c>
      <c r="V95" s="169">
        <f t="shared" si="20"/>
        <v>-8093.2572</v>
      </c>
      <c r="W95" s="169">
        <f t="shared" si="21"/>
        <v>-1276.31235569231</v>
      </c>
      <c r="X95" s="185"/>
      <c r="Y95" s="169"/>
      <c r="Z95" s="189"/>
      <c r="AA95" s="183">
        <f t="shared" si="22"/>
        <v>0</v>
      </c>
      <c r="AB95" s="183">
        <f>S95*0.05</f>
        <v>-264.0243</v>
      </c>
    </row>
    <row r="96" s="149" customFormat="1" customHeight="1" spans="1:28">
      <c r="A96" s="191" t="s">
        <v>133</v>
      </c>
      <c r="B96" s="191"/>
      <c r="C96" s="191"/>
      <c r="D96" s="191"/>
      <c r="E96" s="191"/>
      <c r="F96" s="191"/>
      <c r="G96" s="192">
        <v>919677.916397436</v>
      </c>
      <c r="H96" s="193">
        <f>SUM(H3:H95)</f>
        <v>2741422.06180769</v>
      </c>
      <c r="I96" s="192">
        <v>248786.461627128</v>
      </c>
      <c r="J96" s="193">
        <f>SUM(J3:J95)</f>
        <v>741069.663685077</v>
      </c>
      <c r="K96" s="195">
        <v>0.269933299324202</v>
      </c>
      <c r="L96" s="192">
        <v>1103613.49967692</v>
      </c>
      <c r="M96" s="193">
        <f>SUM(M3:M95)</f>
        <v>3289706.47416923</v>
      </c>
      <c r="N96" s="192">
        <v>276170.451548615</v>
      </c>
      <c r="O96" s="193">
        <f>SUM(O3:O95)</f>
        <v>822639.392474769</v>
      </c>
      <c r="P96" s="195">
        <v>0.249704105932224</v>
      </c>
      <c r="Q96" s="196">
        <f>SUM(Q3:Q95)</f>
        <v>3121091.96</v>
      </c>
      <c r="R96" s="196">
        <f>SUM(R3:R95)</f>
        <v>807622.3</v>
      </c>
      <c r="S96" s="196">
        <f>SUM(S3:S95)</f>
        <v>379669.898192308</v>
      </c>
      <c r="T96" s="196">
        <f>SUM(T3:T95)</f>
        <v>66552.6363149229</v>
      </c>
      <c r="U96" s="197">
        <f t="shared" si="19"/>
        <v>1.13849377791246</v>
      </c>
      <c r="V96" s="196">
        <f>SUM(V3:V95)</f>
        <v>-168614.51416923</v>
      </c>
      <c r="W96" s="196">
        <f>SUM(W3:W95)</f>
        <v>-15017.0924747692</v>
      </c>
      <c r="X96" s="198"/>
      <c r="Y96" s="196"/>
      <c r="Z96" s="199"/>
      <c r="AA96" s="200">
        <f>SUM(AA3:AA95)</f>
        <v>53124.5907762538</v>
      </c>
      <c r="AB96" s="200">
        <f>SUM(AB62:AB95)</f>
        <v>-3945.47925923077</v>
      </c>
    </row>
    <row r="99" customHeight="1" spans="3:3">
      <c r="C99" s="151" t="s">
        <v>134</v>
      </c>
    </row>
    <row r="100" customHeight="1" spans="3:4">
      <c r="C100" s="194"/>
      <c r="D100" s="194"/>
    </row>
    <row r="101" customHeight="1" spans="3:4">
      <c r="C101" s="194"/>
      <c r="D101" s="194"/>
    </row>
    <row r="102" customHeight="1" spans="3:4">
      <c r="C102" s="194"/>
      <c r="D102" s="194"/>
    </row>
    <row r="103" customHeight="1" spans="3:4">
      <c r="C103" s="194"/>
      <c r="D103" s="194"/>
    </row>
    <row r="104" customHeight="1" spans="3:4">
      <c r="C104" s="194"/>
      <c r="D104" s="194"/>
    </row>
    <row r="105" customHeight="1" spans="3:4">
      <c r="C105" s="194"/>
      <c r="D105" s="194"/>
    </row>
    <row r="106" customHeight="1" spans="3:4">
      <c r="C106" s="194"/>
      <c r="D106" s="194"/>
    </row>
  </sheetData>
  <sortState ref="A3:W107">
    <sortCondition ref="U3" descending="1"/>
  </sortState>
  <mergeCells count="5">
    <mergeCell ref="A1:O1"/>
    <mergeCell ref="Q1:R1"/>
    <mergeCell ref="S1:W1"/>
    <mergeCell ref="X1:AA1"/>
    <mergeCell ref="AB1:AB2"/>
  </mergeCells>
  <pageMargins left="0.118055555555556" right="0.0388888888888889" top="0.196527777777778" bottom="0.15625" header="0.118055555555556" footer="0.196527777777778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12"/>
  <sheetViews>
    <sheetView workbookViewId="0">
      <selection activeCell="N9" sqref="N9"/>
    </sheetView>
  </sheetViews>
  <sheetFormatPr defaultColWidth="9" defaultRowHeight="14.25"/>
  <cols>
    <col min="1" max="1" width="5" style="128" customWidth="1"/>
    <col min="2" max="2" width="9.625" style="128" customWidth="1"/>
    <col min="3" max="3" width="8.25" style="128" customWidth="1"/>
    <col min="4" max="4" width="9" style="128" customWidth="1"/>
    <col min="5" max="5" width="8.25" style="128" customWidth="1"/>
    <col min="6" max="6" width="9.5" style="128" customWidth="1"/>
    <col min="7" max="7" width="9.375" style="128" customWidth="1"/>
    <col min="8" max="8" width="10" style="128" customWidth="1"/>
    <col min="9" max="9" width="10.5" style="128" customWidth="1"/>
    <col min="10" max="10" width="11.875" style="128" customWidth="1"/>
    <col min="11" max="11" width="11.25" style="128" customWidth="1"/>
    <col min="12" max="16381" width="9" style="128"/>
  </cols>
  <sheetData>
    <row r="1" s="128" customFormat="1" ht="28" customHeight="1" spans="1:11">
      <c r="A1" s="129" t="s">
        <v>135</v>
      </c>
      <c r="B1" s="130"/>
      <c r="C1" s="130"/>
      <c r="D1" s="130"/>
      <c r="E1" s="130"/>
      <c r="F1" s="130"/>
      <c r="G1" s="130"/>
      <c r="H1" s="130"/>
      <c r="I1" s="143"/>
      <c r="J1" s="130"/>
      <c r="K1" s="144"/>
    </row>
    <row r="2" s="128" customFormat="1" ht="35" customHeight="1" spans="1:11">
      <c r="A2" s="131" t="s">
        <v>5</v>
      </c>
      <c r="B2" s="131" t="s">
        <v>136</v>
      </c>
      <c r="C2" s="131" t="s">
        <v>137</v>
      </c>
      <c r="D2" s="132" t="s">
        <v>138</v>
      </c>
      <c r="E2" s="132" t="s">
        <v>139</v>
      </c>
      <c r="F2" s="133" t="s">
        <v>140</v>
      </c>
      <c r="G2" s="134" t="s">
        <v>141</v>
      </c>
      <c r="H2" s="135" t="s">
        <v>142</v>
      </c>
      <c r="I2" s="134" t="s">
        <v>143</v>
      </c>
      <c r="J2" s="135" t="s">
        <v>144</v>
      </c>
      <c r="K2" s="131" t="s">
        <v>145</v>
      </c>
    </row>
    <row r="3" s="128" customFormat="1" ht="32" customHeight="1" spans="1:11">
      <c r="A3" s="123">
        <v>1</v>
      </c>
      <c r="B3" s="15" t="s">
        <v>146</v>
      </c>
      <c r="C3" s="15" t="s">
        <v>147</v>
      </c>
      <c r="D3" s="123">
        <v>23</v>
      </c>
      <c r="E3" s="123">
        <v>12</v>
      </c>
      <c r="F3" s="136">
        <f t="shared" ref="F3:F9" si="0">E3/D3</f>
        <v>0.521739130434783</v>
      </c>
      <c r="G3" s="137">
        <f t="shared" ref="G3:G8" si="1">E3-D3</f>
        <v>-11</v>
      </c>
      <c r="H3" s="138">
        <v>-10</v>
      </c>
      <c r="I3" s="145">
        <v>5</v>
      </c>
      <c r="J3" s="138">
        <f t="shared" ref="J3:J8" si="2">I3*100</f>
        <v>500</v>
      </c>
      <c r="K3" s="123"/>
    </row>
    <row r="4" s="128" customFormat="1" ht="32" customHeight="1" spans="1:11">
      <c r="A4" s="123">
        <v>2</v>
      </c>
      <c r="B4" s="15" t="s">
        <v>148</v>
      </c>
      <c r="C4" s="15" t="s">
        <v>149</v>
      </c>
      <c r="D4" s="123">
        <v>19</v>
      </c>
      <c r="E4" s="123">
        <v>12</v>
      </c>
      <c r="F4" s="136">
        <f t="shared" si="0"/>
        <v>0.631578947368421</v>
      </c>
      <c r="G4" s="137">
        <f t="shared" si="1"/>
        <v>-7</v>
      </c>
      <c r="H4" s="138">
        <f t="shared" ref="H3:H8" si="3">G4*1</f>
        <v>-7</v>
      </c>
      <c r="I4" s="145">
        <v>2</v>
      </c>
      <c r="J4" s="138">
        <f t="shared" si="2"/>
        <v>200</v>
      </c>
      <c r="K4" s="123"/>
    </row>
    <row r="5" s="128" customFormat="1" ht="32" customHeight="1" spans="1:11">
      <c r="A5" s="123">
        <v>3</v>
      </c>
      <c r="B5" s="15" t="s">
        <v>150</v>
      </c>
      <c r="C5" s="15" t="s">
        <v>151</v>
      </c>
      <c r="D5" s="123">
        <v>19</v>
      </c>
      <c r="E5" s="123">
        <v>14</v>
      </c>
      <c r="F5" s="136">
        <f t="shared" si="0"/>
        <v>0.736842105263158</v>
      </c>
      <c r="G5" s="137">
        <f t="shared" si="1"/>
        <v>-5</v>
      </c>
      <c r="H5" s="138">
        <f t="shared" si="3"/>
        <v>-5</v>
      </c>
      <c r="I5" s="145">
        <v>4</v>
      </c>
      <c r="J5" s="138">
        <f t="shared" si="2"/>
        <v>400</v>
      </c>
      <c r="K5" s="123"/>
    </row>
    <row r="6" s="128" customFormat="1" ht="32" customHeight="1" spans="1:11">
      <c r="A6" s="123">
        <v>4</v>
      </c>
      <c r="B6" s="15" t="s">
        <v>34</v>
      </c>
      <c r="C6" s="15" t="s">
        <v>152</v>
      </c>
      <c r="D6" s="123">
        <v>16</v>
      </c>
      <c r="E6" s="123">
        <v>13</v>
      </c>
      <c r="F6" s="136">
        <f t="shared" si="0"/>
        <v>0.8125</v>
      </c>
      <c r="G6" s="137">
        <f t="shared" si="1"/>
        <v>-3</v>
      </c>
      <c r="H6" s="138">
        <f t="shared" si="3"/>
        <v>-3</v>
      </c>
      <c r="I6" s="145">
        <v>9</v>
      </c>
      <c r="J6" s="138">
        <f t="shared" si="2"/>
        <v>900</v>
      </c>
      <c r="K6" s="123"/>
    </row>
    <row r="7" s="128" customFormat="1" ht="32" customHeight="1" spans="1:11">
      <c r="A7" s="123">
        <v>5</v>
      </c>
      <c r="B7" s="15" t="s">
        <v>28</v>
      </c>
      <c r="C7" s="15" t="s">
        <v>153</v>
      </c>
      <c r="D7" s="123">
        <v>15</v>
      </c>
      <c r="E7" s="123">
        <v>10</v>
      </c>
      <c r="F7" s="136">
        <f t="shared" si="0"/>
        <v>0.666666666666667</v>
      </c>
      <c r="G7" s="137">
        <f t="shared" si="1"/>
        <v>-5</v>
      </c>
      <c r="H7" s="138">
        <f t="shared" si="3"/>
        <v>-5</v>
      </c>
      <c r="I7" s="145">
        <v>7</v>
      </c>
      <c r="J7" s="138">
        <f t="shared" si="2"/>
        <v>700</v>
      </c>
      <c r="K7" s="123"/>
    </row>
    <row r="8" s="128" customFormat="1" ht="32" customHeight="1" spans="1:11">
      <c r="A8" s="123">
        <v>6</v>
      </c>
      <c r="B8" s="123" t="s">
        <v>57</v>
      </c>
      <c r="C8" s="123" t="s">
        <v>154</v>
      </c>
      <c r="D8" s="123">
        <v>1</v>
      </c>
      <c r="E8" s="123">
        <v>1</v>
      </c>
      <c r="F8" s="136">
        <f t="shared" si="0"/>
        <v>1</v>
      </c>
      <c r="G8" s="137">
        <f t="shared" si="1"/>
        <v>0</v>
      </c>
      <c r="H8" s="138">
        <f t="shared" si="3"/>
        <v>0</v>
      </c>
      <c r="I8" s="145">
        <v>0</v>
      </c>
      <c r="J8" s="138">
        <f t="shared" si="2"/>
        <v>0</v>
      </c>
      <c r="K8" s="123"/>
    </row>
    <row r="9" s="128" customFormat="1" ht="32" customHeight="1" spans="1:11">
      <c r="A9" s="121" t="s">
        <v>155</v>
      </c>
      <c r="B9" s="121"/>
      <c r="C9" s="121"/>
      <c r="D9" s="121">
        <f t="shared" ref="D9:J9" si="4">SUM(D3:D8)</f>
        <v>93</v>
      </c>
      <c r="E9" s="121">
        <f t="shared" si="4"/>
        <v>62</v>
      </c>
      <c r="F9" s="139">
        <f t="shared" si="0"/>
        <v>0.666666666666667</v>
      </c>
      <c r="G9" s="140">
        <f t="shared" si="4"/>
        <v>-31</v>
      </c>
      <c r="H9" s="141">
        <f t="shared" si="4"/>
        <v>-30</v>
      </c>
      <c r="I9" s="140">
        <f t="shared" si="4"/>
        <v>27</v>
      </c>
      <c r="J9" s="141">
        <f t="shared" si="4"/>
        <v>2700</v>
      </c>
      <c r="K9" s="123"/>
    </row>
    <row r="10" s="128" customFormat="1" ht="24" customHeight="1" spans="10:16382">
      <c r="J10" s="146"/>
      <c r="K10" s="146"/>
      <c r="XFB10"/>
    </row>
    <row r="11" s="128" customFormat="1" ht="21" customHeight="1" spans="16382:16382">
      <c r="XFB11"/>
    </row>
    <row r="12" s="128" customFormat="1" ht="31" customHeight="1" spans="1:16382">
      <c r="A12" s="142" t="s">
        <v>156</v>
      </c>
      <c r="B12" s="142"/>
      <c r="C12" s="142"/>
      <c r="E12" s="142"/>
      <c r="F12" s="142" t="s">
        <v>157</v>
      </c>
      <c r="H12"/>
      <c r="I12" s="147" t="s">
        <v>158</v>
      </c>
      <c r="XFB12"/>
    </row>
  </sheetData>
  <mergeCells count="3">
    <mergeCell ref="A1:K1"/>
    <mergeCell ref="A9:C9"/>
    <mergeCell ref="J10:K10"/>
  </mergeCells>
  <pageMargins left="0.118055555555556" right="0.118055555555556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topLeftCell="A19" workbookViewId="0">
      <selection activeCell="D25" sqref="D25"/>
    </sheetView>
  </sheetViews>
  <sheetFormatPr defaultColWidth="9" defaultRowHeight="16" customHeight="1" outlineLevelCol="7"/>
  <cols>
    <col min="1" max="1" width="5.875" style="117" customWidth="1"/>
    <col min="2" max="2" width="7.875" style="118" customWidth="1"/>
    <col min="3" max="3" width="26.5" style="118" customWidth="1"/>
    <col min="4" max="4" width="9" style="118"/>
    <col min="5" max="7" width="9" style="117"/>
    <col min="8" max="8" width="12.5" style="119" customWidth="1"/>
    <col min="9" max="16384" width="9" style="120"/>
  </cols>
  <sheetData>
    <row r="1" customHeight="1" spans="1:8">
      <c r="A1" s="81" t="s">
        <v>0</v>
      </c>
      <c r="B1" s="82"/>
      <c r="C1" s="82"/>
      <c r="D1" s="83"/>
      <c r="E1" s="121" t="s">
        <v>25</v>
      </c>
      <c r="F1" s="121"/>
      <c r="G1" s="121"/>
      <c r="H1" s="121"/>
    </row>
    <row r="2" customHeight="1" spans="1:8">
      <c r="A2" s="13" t="s">
        <v>5</v>
      </c>
      <c r="B2" s="13" t="s">
        <v>6</v>
      </c>
      <c r="C2" s="50" t="s">
        <v>7</v>
      </c>
      <c r="D2" s="50" t="s">
        <v>8</v>
      </c>
      <c r="E2" s="121">
        <v>9.15</v>
      </c>
      <c r="F2" s="121">
        <v>9.16</v>
      </c>
      <c r="G2" s="121">
        <v>9.17</v>
      </c>
      <c r="H2" s="121" t="s">
        <v>159</v>
      </c>
    </row>
    <row r="3" customHeight="1" spans="1:8">
      <c r="A3" s="15">
        <v>1</v>
      </c>
      <c r="B3" s="15">
        <v>54</v>
      </c>
      <c r="C3" s="16" t="s">
        <v>47</v>
      </c>
      <c r="D3" s="16" t="s">
        <v>28</v>
      </c>
      <c r="E3" s="122"/>
      <c r="F3" s="122"/>
      <c r="G3" s="123">
        <v>88</v>
      </c>
      <c r="H3" s="123">
        <f>E3+F3+G3</f>
        <v>88</v>
      </c>
    </row>
    <row r="4" customHeight="1" spans="1:8">
      <c r="A4" s="15">
        <v>2</v>
      </c>
      <c r="B4" s="15">
        <v>56</v>
      </c>
      <c r="C4" s="16" t="s">
        <v>66</v>
      </c>
      <c r="D4" s="16" t="s">
        <v>28</v>
      </c>
      <c r="E4" s="122"/>
      <c r="F4" s="123">
        <v>88</v>
      </c>
      <c r="G4" s="122"/>
      <c r="H4" s="123">
        <f t="shared" ref="H4:H36" si="0">E4+F4+G4</f>
        <v>88</v>
      </c>
    </row>
    <row r="5" customHeight="1" spans="1:8">
      <c r="A5" s="15">
        <v>3</v>
      </c>
      <c r="B5" s="15">
        <v>307</v>
      </c>
      <c r="C5" s="16" t="s">
        <v>56</v>
      </c>
      <c r="D5" s="16" t="s">
        <v>57</v>
      </c>
      <c r="E5" s="122"/>
      <c r="F5" s="123">
        <v>288</v>
      </c>
      <c r="G5" s="122"/>
      <c r="H5" s="123">
        <f t="shared" si="0"/>
        <v>288</v>
      </c>
    </row>
    <row r="6" customHeight="1" spans="1:8">
      <c r="A6" s="15">
        <v>4</v>
      </c>
      <c r="B6" s="15">
        <v>341</v>
      </c>
      <c r="C6" s="16" t="s">
        <v>37</v>
      </c>
      <c r="D6" s="16" t="s">
        <v>34</v>
      </c>
      <c r="E6" s="122"/>
      <c r="F6" s="123">
        <v>88</v>
      </c>
      <c r="G6" s="122"/>
      <c r="H6" s="123">
        <f t="shared" si="0"/>
        <v>88</v>
      </c>
    </row>
    <row r="7" customHeight="1" spans="1:8">
      <c r="A7" s="15">
        <v>5</v>
      </c>
      <c r="B7" s="15">
        <v>351</v>
      </c>
      <c r="C7" s="16" t="s">
        <v>27</v>
      </c>
      <c r="D7" s="16" t="s">
        <v>28</v>
      </c>
      <c r="E7" s="123">
        <v>188</v>
      </c>
      <c r="F7" s="123">
        <v>188</v>
      </c>
      <c r="G7" s="122"/>
      <c r="H7" s="123">
        <f t="shared" si="0"/>
        <v>376</v>
      </c>
    </row>
    <row r="8" customHeight="1" spans="1:8">
      <c r="A8" s="15">
        <v>6</v>
      </c>
      <c r="B8" s="15">
        <v>365</v>
      </c>
      <c r="C8" s="16" t="s">
        <v>50</v>
      </c>
      <c r="D8" s="16" t="s">
        <v>51</v>
      </c>
      <c r="E8" s="122"/>
      <c r="F8" s="123">
        <v>188</v>
      </c>
      <c r="G8" s="123">
        <v>188</v>
      </c>
      <c r="H8" s="123">
        <f t="shared" si="0"/>
        <v>376</v>
      </c>
    </row>
    <row r="9" customHeight="1" spans="1:8">
      <c r="A9" s="15">
        <v>7</v>
      </c>
      <c r="B9" s="15">
        <v>377</v>
      </c>
      <c r="C9" s="16" t="s">
        <v>94</v>
      </c>
      <c r="D9" s="16" t="s">
        <v>49</v>
      </c>
      <c r="E9" s="123">
        <v>88</v>
      </c>
      <c r="F9" s="122"/>
      <c r="G9" s="122"/>
      <c r="H9" s="123">
        <f t="shared" si="0"/>
        <v>88</v>
      </c>
    </row>
    <row r="10" customHeight="1" spans="1:8">
      <c r="A10" s="15">
        <v>8</v>
      </c>
      <c r="B10" s="15">
        <v>379</v>
      </c>
      <c r="C10" s="16" t="s">
        <v>75</v>
      </c>
      <c r="D10" s="16" t="s">
        <v>51</v>
      </c>
      <c r="E10" s="122"/>
      <c r="F10" s="123">
        <v>88</v>
      </c>
      <c r="G10" s="122"/>
      <c r="H10" s="123">
        <f t="shared" si="0"/>
        <v>88</v>
      </c>
    </row>
    <row r="11" customHeight="1" spans="1:8">
      <c r="A11" s="15">
        <v>9</v>
      </c>
      <c r="B11" s="15">
        <v>391</v>
      </c>
      <c r="C11" s="16" t="s">
        <v>160</v>
      </c>
      <c r="D11" s="16" t="s">
        <v>31</v>
      </c>
      <c r="E11" s="122"/>
      <c r="F11" s="122"/>
      <c r="G11" s="123">
        <v>188</v>
      </c>
      <c r="H11" s="123">
        <f t="shared" si="0"/>
        <v>188</v>
      </c>
    </row>
    <row r="12" customHeight="1" spans="1:8">
      <c r="A12" s="15">
        <v>10</v>
      </c>
      <c r="B12" s="15">
        <v>511</v>
      </c>
      <c r="C12" s="16" t="s">
        <v>64</v>
      </c>
      <c r="D12" s="16" t="s">
        <v>31</v>
      </c>
      <c r="E12" s="122"/>
      <c r="F12" s="122"/>
      <c r="G12" s="123">
        <v>88</v>
      </c>
      <c r="H12" s="123">
        <f t="shared" si="0"/>
        <v>88</v>
      </c>
    </row>
    <row r="13" customHeight="1" spans="1:8">
      <c r="A13" s="15">
        <v>11</v>
      </c>
      <c r="B13" s="15">
        <v>514</v>
      </c>
      <c r="C13" s="16" t="s">
        <v>45</v>
      </c>
      <c r="D13" s="16" t="s">
        <v>34</v>
      </c>
      <c r="E13" s="123">
        <v>88</v>
      </c>
      <c r="F13" s="122"/>
      <c r="G13" s="122"/>
      <c r="H13" s="123">
        <f t="shared" si="0"/>
        <v>88</v>
      </c>
    </row>
    <row r="14" customHeight="1" spans="1:8">
      <c r="A14" s="15">
        <v>12</v>
      </c>
      <c r="B14" s="15">
        <v>515</v>
      </c>
      <c r="C14" s="16" t="s">
        <v>68</v>
      </c>
      <c r="D14" s="16" t="s">
        <v>31</v>
      </c>
      <c r="E14" s="122"/>
      <c r="F14" s="123">
        <v>88</v>
      </c>
      <c r="G14" s="122"/>
      <c r="H14" s="123">
        <f t="shared" si="0"/>
        <v>88</v>
      </c>
    </row>
    <row r="15" customHeight="1" spans="1:8">
      <c r="A15" s="15">
        <v>13</v>
      </c>
      <c r="B15" s="15">
        <v>545</v>
      </c>
      <c r="C15" s="16" t="s">
        <v>86</v>
      </c>
      <c r="D15" s="16" t="s">
        <v>49</v>
      </c>
      <c r="E15" s="122"/>
      <c r="F15" s="123">
        <v>88</v>
      </c>
      <c r="G15" s="122"/>
      <c r="H15" s="123">
        <f t="shared" si="0"/>
        <v>88</v>
      </c>
    </row>
    <row r="16" customHeight="1" spans="1:8">
      <c r="A16" s="15">
        <v>14</v>
      </c>
      <c r="B16" s="15">
        <v>549</v>
      </c>
      <c r="C16" s="16" t="s">
        <v>62</v>
      </c>
      <c r="D16" s="16" t="s">
        <v>34</v>
      </c>
      <c r="E16" s="123">
        <v>188</v>
      </c>
      <c r="F16" s="122"/>
      <c r="G16" s="122"/>
      <c r="H16" s="123">
        <f t="shared" si="0"/>
        <v>188</v>
      </c>
    </row>
    <row r="17" customHeight="1" spans="1:8">
      <c r="A17" s="15">
        <v>15</v>
      </c>
      <c r="B17" s="15">
        <v>573</v>
      </c>
      <c r="C17" s="16" t="s">
        <v>81</v>
      </c>
      <c r="D17" s="16" t="s">
        <v>49</v>
      </c>
      <c r="E17" s="122"/>
      <c r="F17" s="122"/>
      <c r="G17" s="123">
        <v>88</v>
      </c>
      <c r="H17" s="123">
        <f t="shared" si="0"/>
        <v>88</v>
      </c>
    </row>
    <row r="18" customHeight="1" spans="1:8">
      <c r="A18" s="15">
        <v>16</v>
      </c>
      <c r="B18" s="15">
        <v>584</v>
      </c>
      <c r="C18" s="16" t="s">
        <v>48</v>
      </c>
      <c r="D18" s="16" t="s">
        <v>49</v>
      </c>
      <c r="E18" s="123">
        <v>188</v>
      </c>
      <c r="F18" s="122"/>
      <c r="G18" s="123">
        <v>188</v>
      </c>
      <c r="H18" s="123">
        <f t="shared" si="0"/>
        <v>376</v>
      </c>
    </row>
    <row r="19" customHeight="1" spans="1:8">
      <c r="A19" s="15">
        <v>17</v>
      </c>
      <c r="B19" s="15">
        <v>585</v>
      </c>
      <c r="C19" s="16" t="s">
        <v>67</v>
      </c>
      <c r="D19" s="16" t="s">
        <v>51</v>
      </c>
      <c r="E19" s="122"/>
      <c r="F19" s="122"/>
      <c r="G19" s="123">
        <v>88</v>
      </c>
      <c r="H19" s="123">
        <f t="shared" si="0"/>
        <v>88</v>
      </c>
    </row>
    <row r="20" customHeight="1" spans="1:8">
      <c r="A20" s="15">
        <v>18</v>
      </c>
      <c r="B20" s="15">
        <v>587</v>
      </c>
      <c r="C20" s="16" t="s">
        <v>70</v>
      </c>
      <c r="D20" s="16" t="s">
        <v>28</v>
      </c>
      <c r="E20" s="122"/>
      <c r="F20" s="122"/>
      <c r="G20" s="123">
        <v>88</v>
      </c>
      <c r="H20" s="123">
        <f t="shared" si="0"/>
        <v>88</v>
      </c>
    </row>
    <row r="21" customHeight="1" spans="1:8">
      <c r="A21" s="15">
        <v>19</v>
      </c>
      <c r="B21" s="15">
        <v>704</v>
      </c>
      <c r="C21" s="16" t="s">
        <v>54</v>
      </c>
      <c r="D21" s="16" t="s">
        <v>28</v>
      </c>
      <c r="E21" s="122"/>
      <c r="F21" s="122"/>
      <c r="G21" s="123">
        <v>188</v>
      </c>
      <c r="H21" s="123">
        <f t="shared" si="0"/>
        <v>188</v>
      </c>
    </row>
    <row r="22" customHeight="1" spans="1:8">
      <c r="A22" s="15">
        <v>20</v>
      </c>
      <c r="B22" s="15">
        <v>713</v>
      </c>
      <c r="C22" s="16" t="s">
        <v>43</v>
      </c>
      <c r="D22" s="16" t="s">
        <v>28</v>
      </c>
      <c r="E22" s="123">
        <v>88</v>
      </c>
      <c r="F22" s="122"/>
      <c r="G22" s="122"/>
      <c r="H22" s="123">
        <f t="shared" si="0"/>
        <v>88</v>
      </c>
    </row>
    <row r="23" customHeight="1" spans="1:8">
      <c r="A23" s="15">
        <v>21</v>
      </c>
      <c r="B23" s="15">
        <v>720</v>
      </c>
      <c r="C23" s="16" t="s">
        <v>35</v>
      </c>
      <c r="D23" s="16" t="s">
        <v>34</v>
      </c>
      <c r="E23" s="122"/>
      <c r="F23" s="122"/>
      <c r="G23" s="123">
        <v>188</v>
      </c>
      <c r="H23" s="123">
        <f t="shared" si="0"/>
        <v>188</v>
      </c>
    </row>
    <row r="24" customHeight="1" spans="1:8">
      <c r="A24" s="15">
        <v>22</v>
      </c>
      <c r="B24" s="15">
        <v>721</v>
      </c>
      <c r="C24" s="16" t="s">
        <v>40</v>
      </c>
      <c r="D24" s="16" t="s">
        <v>34</v>
      </c>
      <c r="E24" s="122"/>
      <c r="F24" s="122"/>
      <c r="G24" s="123">
        <v>88</v>
      </c>
      <c r="H24" s="123">
        <f t="shared" si="0"/>
        <v>88</v>
      </c>
    </row>
    <row r="25" customHeight="1" spans="1:8">
      <c r="A25" s="15">
        <v>23</v>
      </c>
      <c r="B25" s="15">
        <v>724</v>
      </c>
      <c r="C25" s="16" t="s">
        <v>53</v>
      </c>
      <c r="D25" s="16" t="s">
        <v>49</v>
      </c>
      <c r="E25" s="123">
        <v>88</v>
      </c>
      <c r="F25" s="123">
        <v>188</v>
      </c>
      <c r="G25" s="122"/>
      <c r="H25" s="123">
        <f t="shared" si="0"/>
        <v>276</v>
      </c>
    </row>
    <row r="26" customHeight="1" spans="1:8">
      <c r="A26" s="15">
        <v>24</v>
      </c>
      <c r="B26" s="15">
        <v>727</v>
      </c>
      <c r="C26" s="16" t="s">
        <v>59</v>
      </c>
      <c r="D26" s="16" t="s">
        <v>51</v>
      </c>
      <c r="E26" s="123">
        <v>188</v>
      </c>
      <c r="F26" s="122"/>
      <c r="G26" s="122"/>
      <c r="H26" s="123">
        <f t="shared" si="0"/>
        <v>188</v>
      </c>
    </row>
    <row r="27" customHeight="1" spans="1:8">
      <c r="A27" s="15">
        <v>25</v>
      </c>
      <c r="B27" s="15">
        <v>738</v>
      </c>
      <c r="C27" s="16" t="s">
        <v>39</v>
      </c>
      <c r="D27" s="16" t="s">
        <v>28</v>
      </c>
      <c r="E27" s="123">
        <v>88</v>
      </c>
      <c r="F27" s="123">
        <v>88</v>
      </c>
      <c r="G27" s="122"/>
      <c r="H27" s="123">
        <f t="shared" si="0"/>
        <v>176</v>
      </c>
    </row>
    <row r="28" customHeight="1" spans="1:8">
      <c r="A28" s="15">
        <v>26</v>
      </c>
      <c r="B28" s="15">
        <v>746</v>
      </c>
      <c r="C28" s="16" t="s">
        <v>46</v>
      </c>
      <c r="D28" s="16" t="s">
        <v>34</v>
      </c>
      <c r="E28" s="123">
        <v>88</v>
      </c>
      <c r="F28" s="122"/>
      <c r="G28" s="122"/>
      <c r="H28" s="123">
        <f t="shared" si="0"/>
        <v>88</v>
      </c>
    </row>
    <row r="29" customHeight="1" spans="1:8">
      <c r="A29" s="15">
        <v>27</v>
      </c>
      <c r="B29" s="15">
        <v>747</v>
      </c>
      <c r="C29" s="16" t="s">
        <v>69</v>
      </c>
      <c r="D29" s="16" t="s">
        <v>31</v>
      </c>
      <c r="E29" s="122"/>
      <c r="F29" s="123">
        <v>88</v>
      </c>
      <c r="G29" s="122"/>
      <c r="H29" s="123">
        <f t="shared" si="0"/>
        <v>88</v>
      </c>
    </row>
    <row r="30" customHeight="1" spans="1:8">
      <c r="A30" s="15">
        <v>28</v>
      </c>
      <c r="B30" s="15">
        <v>748</v>
      </c>
      <c r="C30" s="16" t="s">
        <v>41</v>
      </c>
      <c r="D30" s="16" t="s">
        <v>34</v>
      </c>
      <c r="E30" s="122"/>
      <c r="F30" s="123">
        <v>88</v>
      </c>
      <c r="G30" s="122"/>
      <c r="H30" s="123">
        <f t="shared" si="0"/>
        <v>88</v>
      </c>
    </row>
    <row r="31" customHeight="1" spans="1:8">
      <c r="A31" s="15">
        <v>29</v>
      </c>
      <c r="B31" s="15">
        <v>102478</v>
      </c>
      <c r="C31" s="16" t="s">
        <v>77</v>
      </c>
      <c r="D31" s="16" t="s">
        <v>31</v>
      </c>
      <c r="E31" s="123">
        <v>88</v>
      </c>
      <c r="F31" s="122"/>
      <c r="G31" s="122"/>
      <c r="H31" s="123">
        <f t="shared" si="0"/>
        <v>88</v>
      </c>
    </row>
    <row r="32" customHeight="1" spans="1:8">
      <c r="A32" s="15">
        <v>30</v>
      </c>
      <c r="B32" s="15">
        <v>102479</v>
      </c>
      <c r="C32" s="16" t="s">
        <v>30</v>
      </c>
      <c r="D32" s="16" t="s">
        <v>31</v>
      </c>
      <c r="E32" s="123">
        <v>188</v>
      </c>
      <c r="F32" s="123">
        <v>188</v>
      </c>
      <c r="G32" s="122"/>
      <c r="H32" s="123">
        <f t="shared" si="0"/>
        <v>376</v>
      </c>
    </row>
    <row r="33" customHeight="1" spans="1:8">
      <c r="A33" s="15">
        <v>31</v>
      </c>
      <c r="B33" s="15">
        <v>102567</v>
      </c>
      <c r="C33" s="16" t="s">
        <v>33</v>
      </c>
      <c r="D33" s="16" t="s">
        <v>34</v>
      </c>
      <c r="E33" s="122"/>
      <c r="F33" s="123">
        <v>188</v>
      </c>
      <c r="G33" s="123">
        <v>88</v>
      </c>
      <c r="H33" s="123">
        <f t="shared" si="0"/>
        <v>276</v>
      </c>
    </row>
    <row r="34" customHeight="1" spans="1:8">
      <c r="A34" s="15">
        <v>32</v>
      </c>
      <c r="B34" s="15">
        <v>102934</v>
      </c>
      <c r="C34" s="16" t="s">
        <v>55</v>
      </c>
      <c r="D34" s="16" t="s">
        <v>51</v>
      </c>
      <c r="E34" s="123">
        <v>88</v>
      </c>
      <c r="F34" s="122"/>
      <c r="G34" s="123">
        <v>88</v>
      </c>
      <c r="H34" s="123">
        <f t="shared" si="0"/>
        <v>176</v>
      </c>
    </row>
    <row r="35" customHeight="1" spans="1:8">
      <c r="A35" s="15">
        <v>33</v>
      </c>
      <c r="B35" s="15">
        <v>102935</v>
      </c>
      <c r="C35" s="16" t="s">
        <v>42</v>
      </c>
      <c r="D35" s="16" t="s">
        <v>31</v>
      </c>
      <c r="E35" s="123">
        <v>88</v>
      </c>
      <c r="F35" s="122"/>
      <c r="G35" s="123">
        <v>88</v>
      </c>
      <c r="H35" s="123">
        <f t="shared" si="0"/>
        <v>176</v>
      </c>
    </row>
    <row r="36" customHeight="1" spans="1:8">
      <c r="A36" s="15">
        <v>34</v>
      </c>
      <c r="B36" s="15">
        <v>103198</v>
      </c>
      <c r="C36" s="16" t="s">
        <v>61</v>
      </c>
      <c r="D36" s="16" t="s">
        <v>51</v>
      </c>
      <c r="E36" s="123">
        <v>88</v>
      </c>
      <c r="F36" s="122"/>
      <c r="G36" s="122"/>
      <c r="H36" s="123">
        <f t="shared" si="0"/>
        <v>88</v>
      </c>
    </row>
    <row r="37" customHeight="1" spans="1:8">
      <c r="A37" s="124" t="s">
        <v>159</v>
      </c>
      <c r="B37" s="125"/>
      <c r="C37" s="125"/>
      <c r="D37" s="125"/>
      <c r="E37" s="126"/>
      <c r="F37" s="126"/>
      <c r="G37" s="127"/>
      <c r="H37" s="123">
        <f>SUM(H3:H36)</f>
        <v>5484</v>
      </c>
    </row>
  </sheetData>
  <sortState ref="A3:H45">
    <sortCondition ref="B3"/>
  </sortState>
  <mergeCells count="3">
    <mergeCell ref="A1:D1"/>
    <mergeCell ref="E1:H1"/>
    <mergeCell ref="A37:G37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S107"/>
  <sheetViews>
    <sheetView workbookViewId="0">
      <selection activeCell="S3" sqref="S3:S25"/>
    </sheetView>
  </sheetViews>
  <sheetFormatPr defaultColWidth="9" defaultRowHeight="13.5"/>
  <cols>
    <col min="1" max="1" width="5" style="3" customWidth="1"/>
    <col min="2" max="2" width="6.375" style="3" customWidth="1"/>
    <col min="3" max="3" width="18.125" style="4" customWidth="1"/>
    <col min="4" max="4" width="7.375" style="4" customWidth="1"/>
    <col min="5" max="5" width="4.25" style="4" customWidth="1"/>
    <col min="6" max="6" width="5.25" style="78" customWidth="1"/>
    <col min="7" max="7" width="10.375" style="6" hidden="1" customWidth="1"/>
    <col min="8" max="8" width="10.625" style="6" hidden="1" customWidth="1"/>
    <col min="9" max="9" width="7" style="7" hidden="1" customWidth="1"/>
    <col min="10" max="10" width="11.5" style="6" hidden="1" customWidth="1"/>
    <col min="11" max="11" width="10.5" style="6" hidden="1" customWidth="1"/>
    <col min="12" max="12" width="7.125" style="7" hidden="1" customWidth="1"/>
    <col min="13" max="13" width="9.125" style="8" hidden="1" customWidth="1"/>
    <col min="14" max="14" width="8.875" style="8" hidden="1" customWidth="1"/>
    <col min="15" max="15" width="8.375" style="7" hidden="1" customWidth="1"/>
    <col min="16" max="16" width="8" style="79" hidden="1" customWidth="1"/>
    <col min="17" max="17" width="7.5" style="79" hidden="1" customWidth="1"/>
    <col min="18" max="18" width="7.75" style="80" hidden="1" customWidth="1"/>
    <col min="19" max="19" width="9" style="9"/>
    <col min="20" max="16384" width="9" style="1"/>
  </cols>
  <sheetData>
    <row r="1" s="1" customFormat="1" ht="24" customHeight="1" spans="1:19">
      <c r="A1" s="81" t="s">
        <v>0</v>
      </c>
      <c r="B1" s="82"/>
      <c r="C1" s="82"/>
      <c r="D1" s="82"/>
      <c r="E1" s="82"/>
      <c r="F1" s="83"/>
      <c r="G1" s="84"/>
      <c r="H1" s="84"/>
      <c r="I1" s="84"/>
      <c r="J1" s="84"/>
      <c r="K1" s="84"/>
      <c r="L1" s="84"/>
      <c r="M1" s="32">
        <v>9.15</v>
      </c>
      <c r="N1" s="32"/>
      <c r="O1" s="32"/>
      <c r="P1" s="32"/>
      <c r="Q1" s="32"/>
      <c r="R1" s="32"/>
      <c r="S1" s="32"/>
    </row>
    <row r="2" s="1" customFormat="1" ht="27" customHeight="1" spans="1:19">
      <c r="A2" s="11" t="s">
        <v>5</v>
      </c>
      <c r="B2" s="11" t="s">
        <v>6</v>
      </c>
      <c r="C2" s="12" t="s">
        <v>7</v>
      </c>
      <c r="D2" s="12" t="s">
        <v>8</v>
      </c>
      <c r="E2" s="12" t="s">
        <v>9</v>
      </c>
      <c r="F2" s="50" t="s">
        <v>10</v>
      </c>
      <c r="G2" s="14" t="s">
        <v>11</v>
      </c>
      <c r="H2" s="14" t="s">
        <v>21</v>
      </c>
      <c r="I2" s="31" t="s">
        <v>15</v>
      </c>
      <c r="J2" s="14" t="s">
        <v>16</v>
      </c>
      <c r="K2" s="14" t="s">
        <v>21</v>
      </c>
      <c r="L2" s="31" t="s">
        <v>15</v>
      </c>
      <c r="M2" s="32" t="s">
        <v>20</v>
      </c>
      <c r="N2" s="32" t="s">
        <v>21</v>
      </c>
      <c r="O2" s="31" t="s">
        <v>15</v>
      </c>
      <c r="P2" s="88" t="s">
        <v>161</v>
      </c>
      <c r="Q2" s="88" t="s">
        <v>162</v>
      </c>
      <c r="R2" s="88" t="s">
        <v>163</v>
      </c>
      <c r="S2" s="97" t="s">
        <v>25</v>
      </c>
    </row>
    <row r="3" s="1" customFormat="1" spans="1:19">
      <c r="A3" s="15">
        <v>1</v>
      </c>
      <c r="B3" s="15">
        <v>102479</v>
      </c>
      <c r="C3" s="16" t="s">
        <v>30</v>
      </c>
      <c r="D3" s="16" t="s">
        <v>31</v>
      </c>
      <c r="E3" s="16" t="s">
        <v>32</v>
      </c>
      <c r="F3" s="85"/>
      <c r="G3" s="18">
        <v>4205.73292307692</v>
      </c>
      <c r="H3" s="18">
        <v>1214.30811815385</v>
      </c>
      <c r="I3" s="35">
        <v>0.288726873618369</v>
      </c>
      <c r="J3" s="18">
        <v>5046.87950769231</v>
      </c>
      <c r="K3" s="18">
        <v>1347.96732553846</v>
      </c>
      <c r="L3" s="35">
        <v>0.267089262480693</v>
      </c>
      <c r="M3" s="89">
        <v>10963.43</v>
      </c>
      <c r="N3" s="89">
        <v>4294.37</v>
      </c>
      <c r="O3" s="35">
        <f t="shared" ref="O3:O66" si="0">N3/M3</f>
        <v>0.3916994955046</v>
      </c>
      <c r="P3" s="90">
        <f t="shared" ref="P3:P66" si="1">M3/G3</f>
        <v>2.60678226614046</v>
      </c>
      <c r="Q3" s="90">
        <f t="shared" ref="Q3:Q66" si="2">M3/J3</f>
        <v>2.17231855511705</v>
      </c>
      <c r="R3" s="98">
        <f>N3/K3</f>
        <v>3.18581164293769</v>
      </c>
      <c r="S3" s="99">
        <v>188</v>
      </c>
    </row>
    <row r="4" s="1" customFormat="1" spans="1:19">
      <c r="A4" s="15">
        <v>2</v>
      </c>
      <c r="B4" s="15">
        <v>351</v>
      </c>
      <c r="C4" s="16" t="s">
        <v>27</v>
      </c>
      <c r="D4" s="16" t="s">
        <v>28</v>
      </c>
      <c r="E4" s="16" t="s">
        <v>29</v>
      </c>
      <c r="F4" s="85"/>
      <c r="G4" s="18">
        <v>5980.86769230769</v>
      </c>
      <c r="H4" s="18">
        <v>1560.12083446154</v>
      </c>
      <c r="I4" s="35">
        <v>0.260851922283466</v>
      </c>
      <c r="J4" s="18">
        <v>7177.04123076923</v>
      </c>
      <c r="K4" s="18">
        <v>1731.84373661538</v>
      </c>
      <c r="L4" s="35">
        <v>0.241303300472995</v>
      </c>
      <c r="M4" s="89">
        <v>13290.02</v>
      </c>
      <c r="N4" s="89">
        <v>4269.41</v>
      </c>
      <c r="O4" s="35">
        <f t="shared" si="0"/>
        <v>0.321249328443449</v>
      </c>
      <c r="P4" s="90">
        <f t="shared" si="1"/>
        <v>2.22208894824625</v>
      </c>
      <c r="Q4" s="90">
        <f t="shared" si="2"/>
        <v>1.85174079020521</v>
      </c>
      <c r="R4" s="98">
        <f t="shared" ref="R4:R35" si="3">N4/K4</f>
        <v>2.46523973828257</v>
      </c>
      <c r="S4" s="99">
        <v>188</v>
      </c>
    </row>
    <row r="5" s="1" customFormat="1" spans="1:19">
      <c r="A5" s="15">
        <v>3</v>
      </c>
      <c r="B5" s="15">
        <v>713</v>
      </c>
      <c r="C5" s="16" t="s">
        <v>43</v>
      </c>
      <c r="D5" s="16" t="s">
        <v>28</v>
      </c>
      <c r="E5" s="16" t="s">
        <v>32</v>
      </c>
      <c r="F5" s="85"/>
      <c r="G5" s="18">
        <v>3088.40273076923</v>
      </c>
      <c r="H5" s="18">
        <v>874.398578307692</v>
      </c>
      <c r="I5" s="35">
        <v>0.283123237004102</v>
      </c>
      <c r="J5" s="18">
        <v>3706.08327692308</v>
      </c>
      <c r="K5" s="18">
        <v>970.643855076923</v>
      </c>
      <c r="L5" s="35">
        <v>0.261905570530727</v>
      </c>
      <c r="M5" s="89">
        <v>6843.26</v>
      </c>
      <c r="N5" s="89">
        <v>1927.78</v>
      </c>
      <c r="O5" s="35">
        <f t="shared" si="0"/>
        <v>0.281704918416077</v>
      </c>
      <c r="P5" s="90">
        <f t="shared" si="1"/>
        <v>2.21579262698539</v>
      </c>
      <c r="Q5" s="90">
        <f t="shared" si="2"/>
        <v>1.84649385582116</v>
      </c>
      <c r="R5" s="98">
        <f t="shared" si="3"/>
        <v>1.98608376276922</v>
      </c>
      <c r="S5" s="99">
        <v>88</v>
      </c>
    </row>
    <row r="6" s="1" customFormat="1" spans="1:19">
      <c r="A6" s="15">
        <v>4</v>
      </c>
      <c r="B6" s="15">
        <v>738</v>
      </c>
      <c r="C6" s="16" t="s">
        <v>39</v>
      </c>
      <c r="D6" s="16" t="s">
        <v>28</v>
      </c>
      <c r="E6" s="16" t="s">
        <v>32</v>
      </c>
      <c r="F6" s="85"/>
      <c r="G6" s="18">
        <v>4413.02646153846</v>
      </c>
      <c r="H6" s="18">
        <v>1285.06556553846</v>
      </c>
      <c r="I6" s="35">
        <v>0.291198246087667</v>
      </c>
      <c r="J6" s="18">
        <v>5295.63175384615</v>
      </c>
      <c r="K6" s="18">
        <v>1426.51306338462</v>
      </c>
      <c r="L6" s="35">
        <v>0.269375426708731</v>
      </c>
      <c r="M6" s="89">
        <v>9514.61</v>
      </c>
      <c r="N6" s="89">
        <v>2752</v>
      </c>
      <c r="O6" s="35">
        <f t="shared" si="0"/>
        <v>0.289239390789533</v>
      </c>
      <c r="P6" s="90">
        <f t="shared" si="1"/>
        <v>2.15602831365825</v>
      </c>
      <c r="Q6" s="90">
        <f t="shared" si="2"/>
        <v>1.79669026138188</v>
      </c>
      <c r="R6" s="98">
        <f t="shared" si="3"/>
        <v>1.9291796693894</v>
      </c>
      <c r="S6" s="99">
        <v>88</v>
      </c>
    </row>
    <row r="7" s="1" customFormat="1" spans="1:19">
      <c r="A7" s="15">
        <v>5</v>
      </c>
      <c r="B7" s="15">
        <v>549</v>
      </c>
      <c r="C7" s="16" t="s">
        <v>62</v>
      </c>
      <c r="D7" s="16" t="s">
        <v>34</v>
      </c>
      <c r="E7" s="16" t="s">
        <v>32</v>
      </c>
      <c r="F7" s="85"/>
      <c r="G7" s="18">
        <v>5141.76369230769</v>
      </c>
      <c r="H7" s="18">
        <v>1439.37311753846</v>
      </c>
      <c r="I7" s="35">
        <v>0.279937625233892</v>
      </c>
      <c r="J7" s="18">
        <v>6170.11643076923</v>
      </c>
      <c r="K7" s="18">
        <v>1597.80528738462</v>
      </c>
      <c r="L7" s="35">
        <v>0.258958693132054</v>
      </c>
      <c r="M7" s="89">
        <v>10041.65</v>
      </c>
      <c r="N7" s="89">
        <v>2155.63</v>
      </c>
      <c r="O7" s="35">
        <f t="shared" si="0"/>
        <v>0.214668904014778</v>
      </c>
      <c r="P7" s="91">
        <f t="shared" si="1"/>
        <v>1.95295828453236</v>
      </c>
      <c r="Q7" s="91">
        <f t="shared" si="2"/>
        <v>1.6274652371103</v>
      </c>
      <c r="R7" s="100">
        <f t="shared" si="3"/>
        <v>1.34911933075929</v>
      </c>
      <c r="S7" s="99">
        <v>188</v>
      </c>
    </row>
    <row r="8" s="1" customFormat="1" spans="1:19">
      <c r="A8" s="15">
        <v>6</v>
      </c>
      <c r="B8" s="19">
        <v>514</v>
      </c>
      <c r="C8" s="20" t="s">
        <v>45</v>
      </c>
      <c r="D8" s="20" t="s">
        <v>34</v>
      </c>
      <c r="E8" s="20" t="s">
        <v>38</v>
      </c>
      <c r="F8" s="86" t="s">
        <v>36</v>
      </c>
      <c r="G8" s="22">
        <v>10248.9649230769</v>
      </c>
      <c r="H8" s="18">
        <v>2989.37103015385</v>
      </c>
      <c r="I8" s="35">
        <v>0.291675408452504</v>
      </c>
      <c r="J8" s="18">
        <v>12298.7579076923</v>
      </c>
      <c r="K8" s="18">
        <v>3318.41186953846</v>
      </c>
      <c r="L8" s="35">
        <v>0.269816829833113</v>
      </c>
      <c r="M8" s="89">
        <v>18973.43</v>
      </c>
      <c r="N8" s="89">
        <v>5828.79</v>
      </c>
      <c r="O8" s="35">
        <f t="shared" si="0"/>
        <v>0.307208027225441</v>
      </c>
      <c r="P8" s="90">
        <f t="shared" si="1"/>
        <v>1.85125328678595</v>
      </c>
      <c r="Q8" s="90">
        <f t="shared" si="2"/>
        <v>1.54271107232162</v>
      </c>
      <c r="R8" s="98">
        <f t="shared" si="3"/>
        <v>1.75649986474123</v>
      </c>
      <c r="S8" s="99">
        <v>88</v>
      </c>
    </row>
    <row r="9" s="1" customFormat="1" spans="1:19">
      <c r="A9" s="15">
        <v>7</v>
      </c>
      <c r="B9" s="15">
        <v>746</v>
      </c>
      <c r="C9" s="16" t="s">
        <v>46</v>
      </c>
      <c r="D9" s="16" t="s">
        <v>34</v>
      </c>
      <c r="E9" s="16" t="s">
        <v>29</v>
      </c>
      <c r="F9" s="85" t="s">
        <v>36</v>
      </c>
      <c r="G9" s="18">
        <v>8042.56834615385</v>
      </c>
      <c r="H9" s="18">
        <v>2417.07800653846</v>
      </c>
      <c r="I9" s="35">
        <v>0.300535587949883</v>
      </c>
      <c r="J9" s="18">
        <v>9651.08201538462</v>
      </c>
      <c r="K9" s="18">
        <v>2683.12640538462</v>
      </c>
      <c r="L9" s="35">
        <v>0.27801301461406</v>
      </c>
      <c r="M9" s="89">
        <v>14796.53</v>
      </c>
      <c r="N9" s="89">
        <v>5098.46</v>
      </c>
      <c r="O9" s="35">
        <f t="shared" si="0"/>
        <v>0.344571328547977</v>
      </c>
      <c r="P9" s="90">
        <f t="shared" si="1"/>
        <v>1.83977671847527</v>
      </c>
      <c r="Q9" s="90">
        <f t="shared" si="2"/>
        <v>1.53314726539606</v>
      </c>
      <c r="R9" s="98">
        <f t="shared" si="3"/>
        <v>1.90019374032031</v>
      </c>
      <c r="S9" s="99">
        <v>88</v>
      </c>
    </row>
    <row r="10" s="1" customFormat="1" spans="1:19">
      <c r="A10" s="15">
        <v>8</v>
      </c>
      <c r="B10" s="15">
        <v>727</v>
      </c>
      <c r="C10" s="16" t="s">
        <v>59</v>
      </c>
      <c r="D10" s="16" t="s">
        <v>51</v>
      </c>
      <c r="E10" s="16" t="s">
        <v>32</v>
      </c>
      <c r="F10" s="85"/>
      <c r="G10" s="18">
        <v>6158.928</v>
      </c>
      <c r="H10" s="18">
        <v>1559.33883323077</v>
      </c>
      <c r="I10" s="35">
        <v>0.253183481480993</v>
      </c>
      <c r="J10" s="18">
        <v>7390.7136</v>
      </c>
      <c r="K10" s="18">
        <v>1730.97566030769</v>
      </c>
      <c r="L10" s="35">
        <v>0.234209543758764</v>
      </c>
      <c r="M10" s="89">
        <v>11307.99</v>
      </c>
      <c r="N10" s="89">
        <v>3611.63</v>
      </c>
      <c r="O10" s="35">
        <f t="shared" si="0"/>
        <v>0.319387441976868</v>
      </c>
      <c r="P10" s="90">
        <f t="shared" si="1"/>
        <v>1.83603217962606</v>
      </c>
      <c r="Q10" s="90">
        <f t="shared" si="2"/>
        <v>1.53002681635505</v>
      </c>
      <c r="R10" s="98">
        <f t="shared" si="3"/>
        <v>2.08647070136042</v>
      </c>
      <c r="S10" s="99">
        <v>188</v>
      </c>
    </row>
    <row r="11" s="1" customFormat="1" spans="1:19">
      <c r="A11" s="15">
        <v>9</v>
      </c>
      <c r="B11" s="15">
        <v>102935</v>
      </c>
      <c r="C11" s="16" t="s">
        <v>42</v>
      </c>
      <c r="D11" s="16" t="s">
        <v>31</v>
      </c>
      <c r="E11" s="16" t="s">
        <v>29</v>
      </c>
      <c r="F11" s="85"/>
      <c r="G11" s="18">
        <v>4870.48</v>
      </c>
      <c r="H11" s="18">
        <v>1318.95438769231</v>
      </c>
      <c r="I11" s="35">
        <v>0.270805831805553</v>
      </c>
      <c r="J11" s="18">
        <v>5844.576</v>
      </c>
      <c r="K11" s="18">
        <v>1464.13203692308</v>
      </c>
      <c r="L11" s="35">
        <v>0.250511249562514</v>
      </c>
      <c r="M11" s="89">
        <v>7862.08</v>
      </c>
      <c r="N11" s="89">
        <v>1542.95</v>
      </c>
      <c r="O11" s="35">
        <f t="shared" si="0"/>
        <v>0.196252136839106</v>
      </c>
      <c r="P11" s="90">
        <f t="shared" si="1"/>
        <v>1.61423104088303</v>
      </c>
      <c r="Q11" s="90">
        <f t="shared" si="2"/>
        <v>1.3451925340692</v>
      </c>
      <c r="R11" s="98">
        <f t="shared" si="3"/>
        <v>1.05383255136098</v>
      </c>
      <c r="S11" s="99">
        <v>88</v>
      </c>
    </row>
    <row r="12" s="1" customFormat="1" hidden="1" spans="1:19">
      <c r="A12" s="15">
        <v>10</v>
      </c>
      <c r="B12" s="15">
        <v>102567</v>
      </c>
      <c r="C12" s="16" t="s">
        <v>33</v>
      </c>
      <c r="D12" s="16" t="s">
        <v>34</v>
      </c>
      <c r="E12" s="16"/>
      <c r="F12" s="85"/>
      <c r="G12" s="18">
        <v>3222.69784615385</v>
      </c>
      <c r="H12" s="18">
        <v>900.170656</v>
      </c>
      <c r="I12" s="35">
        <v>0.279322077021374</v>
      </c>
      <c r="J12" s="18">
        <v>3867.23741538461</v>
      </c>
      <c r="K12" s="18">
        <v>999.252672</v>
      </c>
      <c r="L12" s="35">
        <v>0.258389274996353</v>
      </c>
      <c r="M12" s="89">
        <v>5164.43</v>
      </c>
      <c r="N12" s="89">
        <v>1159.35</v>
      </c>
      <c r="O12" s="35">
        <f t="shared" si="0"/>
        <v>0.224487503945256</v>
      </c>
      <c r="P12" s="92">
        <f t="shared" si="1"/>
        <v>1.60251759443211</v>
      </c>
      <c r="Q12" s="92">
        <f t="shared" si="2"/>
        <v>1.33543132869343</v>
      </c>
      <c r="R12" s="101">
        <f t="shared" si="3"/>
        <v>1.16021706269703</v>
      </c>
      <c r="S12" s="9"/>
    </row>
    <row r="13" s="1" customFormat="1" spans="1:19">
      <c r="A13" s="15">
        <v>11</v>
      </c>
      <c r="B13" s="15">
        <v>102934</v>
      </c>
      <c r="C13" s="16" t="s">
        <v>55</v>
      </c>
      <c r="D13" s="16" t="s">
        <v>51</v>
      </c>
      <c r="E13" s="87" t="s">
        <v>29</v>
      </c>
      <c r="F13" s="85" t="s">
        <v>52</v>
      </c>
      <c r="G13" s="18">
        <v>10155.2750769231</v>
      </c>
      <c r="H13" s="18">
        <v>2488.556</v>
      </c>
      <c r="I13" s="35">
        <v>0.245050575306917</v>
      </c>
      <c r="J13" s="18">
        <v>12186.3300923077</v>
      </c>
      <c r="K13" s="18">
        <v>2762.472</v>
      </c>
      <c r="L13" s="35">
        <v>0.226686129382277</v>
      </c>
      <c r="M13" s="89">
        <v>16104.92</v>
      </c>
      <c r="N13" s="89">
        <v>3764.36</v>
      </c>
      <c r="O13" s="35">
        <f t="shared" si="0"/>
        <v>0.233739751579021</v>
      </c>
      <c r="P13" s="90">
        <f t="shared" si="1"/>
        <v>1.58586743126209</v>
      </c>
      <c r="Q13" s="90">
        <f t="shared" si="2"/>
        <v>1.32155619271841</v>
      </c>
      <c r="R13" s="98">
        <f t="shared" si="3"/>
        <v>1.36267806515324</v>
      </c>
      <c r="S13" s="99">
        <v>88</v>
      </c>
    </row>
    <row r="14" s="1" customFormat="1" hidden="1" spans="1:19">
      <c r="A14" s="15">
        <v>12</v>
      </c>
      <c r="B14" s="15">
        <v>716</v>
      </c>
      <c r="C14" s="16" t="s">
        <v>44</v>
      </c>
      <c r="D14" s="16" t="s">
        <v>34</v>
      </c>
      <c r="E14" s="16" t="s">
        <v>32</v>
      </c>
      <c r="F14" s="85" t="s">
        <v>36</v>
      </c>
      <c r="G14" s="18">
        <v>5627.00388461538</v>
      </c>
      <c r="H14" s="18">
        <v>1531.81309938462</v>
      </c>
      <c r="I14" s="35">
        <v>0.272225349545732</v>
      </c>
      <c r="J14" s="18">
        <v>6752.40466153846</v>
      </c>
      <c r="K14" s="18">
        <v>1700.42016184615</v>
      </c>
      <c r="L14" s="35">
        <v>0.251824386582118</v>
      </c>
      <c r="M14" s="89">
        <v>8721.57</v>
      </c>
      <c r="N14" s="89">
        <v>1799.52</v>
      </c>
      <c r="O14" s="35">
        <f t="shared" si="0"/>
        <v>0.206329823644137</v>
      </c>
      <c r="P14" s="93">
        <f t="shared" si="1"/>
        <v>1.5499491699029</v>
      </c>
      <c r="Q14" s="93">
        <f t="shared" si="2"/>
        <v>1.29162430825242</v>
      </c>
      <c r="R14" s="102">
        <f t="shared" si="3"/>
        <v>1.05827961840105</v>
      </c>
      <c r="S14" s="9"/>
    </row>
    <row r="15" s="1" customFormat="1" hidden="1" spans="1:19">
      <c r="A15" s="15">
        <v>13</v>
      </c>
      <c r="B15" s="15">
        <v>54</v>
      </c>
      <c r="C15" s="16" t="s">
        <v>47</v>
      </c>
      <c r="D15" s="16" t="s">
        <v>28</v>
      </c>
      <c r="E15" s="16" t="s">
        <v>29</v>
      </c>
      <c r="F15" s="85" t="s">
        <v>36</v>
      </c>
      <c r="G15" s="18">
        <v>8688.90761538461</v>
      </c>
      <c r="H15" s="18">
        <v>2643.302508</v>
      </c>
      <c r="I15" s="35">
        <v>0.30421574552361</v>
      </c>
      <c r="J15" s="18">
        <v>10426.6891384615</v>
      </c>
      <c r="K15" s="18">
        <v>2934.251496</v>
      </c>
      <c r="L15" s="35">
        <v>0.281417375835658</v>
      </c>
      <c r="M15" s="89">
        <v>13212.98</v>
      </c>
      <c r="N15" s="89">
        <v>3680</v>
      </c>
      <c r="O15" s="35">
        <f t="shared" si="0"/>
        <v>0.278514006681309</v>
      </c>
      <c r="P15" s="94">
        <f t="shared" si="1"/>
        <v>1.52067217018225</v>
      </c>
      <c r="Q15" s="94">
        <f t="shared" si="2"/>
        <v>1.26722680848521</v>
      </c>
      <c r="R15" s="103">
        <f t="shared" si="3"/>
        <v>1.25415289214868</v>
      </c>
      <c r="S15" s="9"/>
    </row>
    <row r="16" s="1" customFormat="1" spans="1:19">
      <c r="A16" s="15">
        <v>14</v>
      </c>
      <c r="B16" s="15">
        <v>103198</v>
      </c>
      <c r="C16" s="16" t="s">
        <v>61</v>
      </c>
      <c r="D16" s="16" t="s">
        <v>51</v>
      </c>
      <c r="E16" s="16" t="s">
        <v>29</v>
      </c>
      <c r="F16" s="85"/>
      <c r="G16" s="18">
        <v>5885.84492307692</v>
      </c>
      <c r="H16" s="18">
        <v>1499.30237046154</v>
      </c>
      <c r="I16" s="35">
        <v>0.254730185734787</v>
      </c>
      <c r="J16" s="18">
        <v>7063.01390769231</v>
      </c>
      <c r="K16" s="18">
        <v>1664.33096861538</v>
      </c>
      <c r="L16" s="35">
        <v>0.235640335749979</v>
      </c>
      <c r="M16" s="89">
        <v>8882.78</v>
      </c>
      <c r="N16" s="89">
        <v>2019.57</v>
      </c>
      <c r="O16" s="35">
        <f t="shared" si="0"/>
        <v>0.227357876700763</v>
      </c>
      <c r="P16" s="90">
        <f t="shared" si="1"/>
        <v>1.50917669698922</v>
      </c>
      <c r="Q16" s="90">
        <f t="shared" si="2"/>
        <v>1.25764724749102</v>
      </c>
      <c r="R16" s="98">
        <f t="shared" si="3"/>
        <v>1.21344254122734</v>
      </c>
      <c r="S16" s="99">
        <v>88</v>
      </c>
    </row>
    <row r="17" s="1" customFormat="1" spans="1:19">
      <c r="A17" s="15">
        <v>15</v>
      </c>
      <c r="B17" s="15">
        <v>584</v>
      </c>
      <c r="C17" s="16" t="s">
        <v>48</v>
      </c>
      <c r="D17" s="16" t="s">
        <v>49</v>
      </c>
      <c r="E17" s="16" t="s">
        <v>32</v>
      </c>
      <c r="F17" s="85"/>
      <c r="G17" s="18">
        <v>6874.16492307692</v>
      </c>
      <c r="H17" s="18">
        <v>1861.67270153846</v>
      </c>
      <c r="I17" s="35">
        <v>0.270821652138245</v>
      </c>
      <c r="J17" s="18">
        <v>8248.99790769231</v>
      </c>
      <c r="K17" s="18">
        <v>2066.58749538462</v>
      </c>
      <c r="L17" s="35">
        <v>0.250525884296503</v>
      </c>
      <c r="M17" s="89">
        <v>10247.41</v>
      </c>
      <c r="N17" s="89">
        <v>2714.1</v>
      </c>
      <c r="O17" s="35">
        <f t="shared" si="0"/>
        <v>0.26485716878704</v>
      </c>
      <c r="P17" s="90">
        <f t="shared" si="1"/>
        <v>1.49071343423823</v>
      </c>
      <c r="Q17" s="90">
        <f t="shared" si="2"/>
        <v>1.24226119519853</v>
      </c>
      <c r="R17" s="98">
        <f t="shared" si="3"/>
        <v>1.31332450528298</v>
      </c>
      <c r="S17" s="99">
        <v>188</v>
      </c>
    </row>
    <row r="18" s="1" customFormat="1" spans="1:19">
      <c r="A18" s="15">
        <v>16</v>
      </c>
      <c r="B18" s="15">
        <v>102478</v>
      </c>
      <c r="C18" s="16" t="s">
        <v>77</v>
      </c>
      <c r="D18" s="16" t="s">
        <v>31</v>
      </c>
      <c r="E18" s="16" t="s">
        <v>32</v>
      </c>
      <c r="F18" s="85"/>
      <c r="G18" s="18">
        <v>2471.58523076923</v>
      </c>
      <c r="H18" s="18">
        <v>569.835047384615</v>
      </c>
      <c r="I18" s="35">
        <v>0.230554479890328</v>
      </c>
      <c r="J18" s="18">
        <v>2965.90227692308</v>
      </c>
      <c r="K18" s="18">
        <v>632.556937846154</v>
      </c>
      <c r="L18" s="35">
        <v>0.213276392404401</v>
      </c>
      <c r="M18" s="89">
        <v>3614.23</v>
      </c>
      <c r="N18" s="89">
        <v>922.16</v>
      </c>
      <c r="O18" s="35">
        <f t="shared" si="0"/>
        <v>0.255147016100248</v>
      </c>
      <c r="P18" s="90">
        <f t="shared" si="1"/>
        <v>1.46231250899454</v>
      </c>
      <c r="Q18" s="90">
        <f t="shared" si="2"/>
        <v>1.21859375749545</v>
      </c>
      <c r="R18" s="98">
        <f t="shared" si="3"/>
        <v>1.457829240068</v>
      </c>
      <c r="S18" s="99">
        <v>88</v>
      </c>
    </row>
    <row r="19" s="1" customFormat="1" hidden="1" spans="1:18">
      <c r="A19" s="15">
        <v>17</v>
      </c>
      <c r="B19" s="15">
        <v>307</v>
      </c>
      <c r="C19" s="16" t="s">
        <v>56</v>
      </c>
      <c r="D19" s="16" t="s">
        <v>57</v>
      </c>
      <c r="E19" s="16" t="s">
        <v>58</v>
      </c>
      <c r="F19" s="85" t="s">
        <v>36</v>
      </c>
      <c r="G19" s="18">
        <v>80695.4483076923</v>
      </c>
      <c r="H19" s="18">
        <v>21993.6511943077</v>
      </c>
      <c r="I19" s="35">
        <v>0.272551322974819</v>
      </c>
      <c r="J19" s="18">
        <v>96834.5379692307</v>
      </c>
      <c r="K19" s="18">
        <v>24414.4980470769</v>
      </c>
      <c r="L19" s="35">
        <v>0.252125931089119</v>
      </c>
      <c r="M19" s="89">
        <v>111880.48</v>
      </c>
      <c r="N19" s="89">
        <v>22620.93</v>
      </c>
      <c r="O19" s="35">
        <f t="shared" si="0"/>
        <v>0.202188353142568</v>
      </c>
      <c r="P19" s="92">
        <f t="shared" si="1"/>
        <v>1.38645341647275</v>
      </c>
      <c r="Q19" s="92">
        <f t="shared" si="2"/>
        <v>1.15537784706062</v>
      </c>
      <c r="R19" s="104">
        <f t="shared" si="3"/>
        <v>0.926536763376479</v>
      </c>
    </row>
    <row r="20" s="1" customFormat="1" spans="1:19">
      <c r="A20" s="15">
        <v>18</v>
      </c>
      <c r="B20" s="15">
        <v>724</v>
      </c>
      <c r="C20" s="16" t="s">
        <v>53</v>
      </c>
      <c r="D20" s="16" t="s">
        <v>49</v>
      </c>
      <c r="E20" s="16" t="s">
        <v>29</v>
      </c>
      <c r="F20" s="85"/>
      <c r="G20" s="18">
        <v>11234.1555769231</v>
      </c>
      <c r="H20" s="18">
        <v>3048.40473269231</v>
      </c>
      <c r="I20" s="35">
        <v>0.271351479140476</v>
      </c>
      <c r="J20" s="18">
        <v>13480.9866923077</v>
      </c>
      <c r="K20" s="18">
        <v>3383.94342692308</v>
      </c>
      <c r="L20" s="35">
        <v>0.251016005293883</v>
      </c>
      <c r="M20" s="89">
        <v>14920.43</v>
      </c>
      <c r="N20" s="89">
        <v>3821.66</v>
      </c>
      <c r="O20" s="35">
        <f t="shared" si="0"/>
        <v>0.2561360496983</v>
      </c>
      <c r="P20" s="90">
        <f t="shared" si="1"/>
        <v>1.32813097502843</v>
      </c>
      <c r="Q20" s="90">
        <f t="shared" si="2"/>
        <v>1.1067758125237</v>
      </c>
      <c r="R20" s="98">
        <f t="shared" si="3"/>
        <v>1.12935103157884</v>
      </c>
      <c r="S20" s="99">
        <v>88</v>
      </c>
    </row>
    <row r="21" s="1" customFormat="1" hidden="1" spans="1:19">
      <c r="A21" s="15">
        <v>19</v>
      </c>
      <c r="B21" s="15">
        <v>710</v>
      </c>
      <c r="C21" s="16" t="s">
        <v>63</v>
      </c>
      <c r="D21" s="16" t="s">
        <v>28</v>
      </c>
      <c r="E21" s="16" t="s">
        <v>32</v>
      </c>
      <c r="F21" s="85"/>
      <c r="G21" s="18">
        <v>4289.29107692308</v>
      </c>
      <c r="H21" s="18">
        <v>1176.87401353846</v>
      </c>
      <c r="I21" s="35">
        <v>0.274374947382375</v>
      </c>
      <c r="J21" s="18">
        <v>5147.14929230769</v>
      </c>
      <c r="K21" s="18">
        <v>1306.41283938462</v>
      </c>
      <c r="L21" s="35">
        <v>0.253812890435687</v>
      </c>
      <c r="M21" s="89">
        <v>5656.38</v>
      </c>
      <c r="N21" s="89">
        <v>1198.19</v>
      </c>
      <c r="O21" s="35">
        <f t="shared" si="0"/>
        <v>0.211829827557554</v>
      </c>
      <c r="P21" s="93">
        <f t="shared" si="1"/>
        <v>1.31872141539473</v>
      </c>
      <c r="Q21" s="93">
        <f t="shared" si="2"/>
        <v>1.09893451282894</v>
      </c>
      <c r="R21" s="105">
        <f t="shared" si="3"/>
        <v>0.917160306357983</v>
      </c>
      <c r="S21" s="9"/>
    </row>
    <row r="22" s="1" customFormat="1" hidden="1" spans="1:19">
      <c r="A22" s="15">
        <v>20</v>
      </c>
      <c r="B22" s="19">
        <v>337</v>
      </c>
      <c r="C22" s="20" t="s">
        <v>76</v>
      </c>
      <c r="D22" s="20" t="s">
        <v>31</v>
      </c>
      <c r="E22" s="20" t="s">
        <v>38</v>
      </c>
      <c r="F22" s="86" t="s">
        <v>52</v>
      </c>
      <c r="G22" s="18">
        <v>31441.8924615385</v>
      </c>
      <c r="H22" s="18">
        <v>6509.78080738462</v>
      </c>
      <c r="I22" s="35">
        <v>0.20704163451191</v>
      </c>
      <c r="J22" s="18">
        <v>37730.2709538461</v>
      </c>
      <c r="K22" s="18">
        <v>7226.31405784615</v>
      </c>
      <c r="L22" s="35">
        <v>0.191525633799073</v>
      </c>
      <c r="M22" s="89">
        <v>41391.05</v>
      </c>
      <c r="N22" s="89">
        <v>7627.78</v>
      </c>
      <c r="O22" s="35">
        <f t="shared" si="0"/>
        <v>0.184285733268424</v>
      </c>
      <c r="P22" s="95">
        <f t="shared" si="1"/>
        <v>1.31642998431573</v>
      </c>
      <c r="Q22" s="95">
        <f t="shared" si="2"/>
        <v>1.09702498692978</v>
      </c>
      <c r="R22" s="106">
        <f t="shared" si="3"/>
        <v>1.05555611601435</v>
      </c>
      <c r="S22" s="9"/>
    </row>
    <row r="23" s="1" customFormat="1" hidden="1" spans="1:19">
      <c r="A23" s="15">
        <v>21</v>
      </c>
      <c r="B23" s="19">
        <v>341</v>
      </c>
      <c r="C23" s="20" t="s">
        <v>37</v>
      </c>
      <c r="D23" s="20" t="s">
        <v>34</v>
      </c>
      <c r="E23" s="20" t="s">
        <v>38</v>
      </c>
      <c r="F23" s="86" t="s">
        <v>36</v>
      </c>
      <c r="G23" s="18">
        <v>22885.7336923077</v>
      </c>
      <c r="H23" s="18">
        <v>6744.58383738462</v>
      </c>
      <c r="I23" s="35">
        <v>0.294706909031787</v>
      </c>
      <c r="J23" s="18">
        <v>27462.8804307692</v>
      </c>
      <c r="K23" s="18">
        <v>7486.96191784616</v>
      </c>
      <c r="L23" s="35">
        <v>0.272621145357273</v>
      </c>
      <c r="M23" s="89">
        <v>29933.27</v>
      </c>
      <c r="N23" s="89">
        <v>9448.16</v>
      </c>
      <c r="O23" s="35">
        <f t="shared" si="0"/>
        <v>0.315640756923651</v>
      </c>
      <c r="P23" s="95">
        <f t="shared" si="1"/>
        <v>1.3079445213531</v>
      </c>
      <c r="Q23" s="95">
        <f t="shared" si="2"/>
        <v>1.08995376779425</v>
      </c>
      <c r="R23" s="106">
        <f t="shared" si="3"/>
        <v>1.26194845167825</v>
      </c>
      <c r="S23" s="9"/>
    </row>
    <row r="24" s="1" customFormat="1" hidden="1" spans="1:19">
      <c r="A24" s="15">
        <v>22</v>
      </c>
      <c r="B24" s="15">
        <v>721</v>
      </c>
      <c r="C24" s="16" t="s">
        <v>40</v>
      </c>
      <c r="D24" s="16" t="s">
        <v>34</v>
      </c>
      <c r="E24" s="16" t="s">
        <v>29</v>
      </c>
      <c r="F24" s="85" t="s">
        <v>36</v>
      </c>
      <c r="G24" s="18">
        <v>7087.24373076923</v>
      </c>
      <c r="H24" s="18">
        <v>2083.84211538461</v>
      </c>
      <c r="I24" s="35">
        <v>0.294027155625765</v>
      </c>
      <c r="J24" s="18">
        <v>8504.69247692308</v>
      </c>
      <c r="K24" s="18">
        <v>2313.21115384615</v>
      </c>
      <c r="L24" s="35">
        <v>0.271992333658495</v>
      </c>
      <c r="M24" s="89">
        <v>9221.97</v>
      </c>
      <c r="N24" s="89">
        <v>3820.28</v>
      </c>
      <c r="O24" s="35">
        <f t="shared" si="0"/>
        <v>0.414258558637688</v>
      </c>
      <c r="P24" s="94">
        <f t="shared" si="1"/>
        <v>1.30120683728752</v>
      </c>
      <c r="Q24" s="94">
        <f t="shared" si="2"/>
        <v>1.08433903107293</v>
      </c>
      <c r="R24" s="103">
        <f t="shared" si="3"/>
        <v>1.65150509223858</v>
      </c>
      <c r="S24" s="9"/>
    </row>
    <row r="25" s="1" customFormat="1" spans="1:19">
      <c r="A25" s="15">
        <v>23</v>
      </c>
      <c r="B25" s="15">
        <v>377</v>
      </c>
      <c r="C25" s="16" t="s">
        <v>94</v>
      </c>
      <c r="D25" s="16" t="s">
        <v>49</v>
      </c>
      <c r="E25" s="16" t="s">
        <v>29</v>
      </c>
      <c r="F25" s="85"/>
      <c r="G25" s="18">
        <v>10548.1315384615</v>
      </c>
      <c r="H25" s="18">
        <v>3151.928255</v>
      </c>
      <c r="I25" s="35">
        <v>0.29881389357984</v>
      </c>
      <c r="J25" s="18">
        <v>12657.7578461538</v>
      </c>
      <c r="K25" s="18">
        <v>3498.86181</v>
      </c>
      <c r="L25" s="35">
        <v>0.276420346519992</v>
      </c>
      <c r="M25" s="89">
        <v>13300.53</v>
      </c>
      <c r="N25" s="89">
        <v>4637.82</v>
      </c>
      <c r="O25" s="35">
        <f t="shared" si="0"/>
        <v>0.348694375336923</v>
      </c>
      <c r="P25" s="90">
        <f t="shared" si="1"/>
        <v>1.26093706278714</v>
      </c>
      <c r="Q25" s="90">
        <f t="shared" si="2"/>
        <v>1.05078088565595</v>
      </c>
      <c r="R25" s="98">
        <f t="shared" si="3"/>
        <v>1.32552248469624</v>
      </c>
      <c r="S25" s="99">
        <v>88</v>
      </c>
    </row>
    <row r="26" s="1" customFormat="1" hidden="1" spans="1:19">
      <c r="A26" s="15">
        <v>24</v>
      </c>
      <c r="B26" s="15">
        <v>570</v>
      </c>
      <c r="C26" s="16" t="s">
        <v>89</v>
      </c>
      <c r="D26" s="16" t="s">
        <v>51</v>
      </c>
      <c r="E26" s="16" t="s">
        <v>32</v>
      </c>
      <c r="F26" s="85"/>
      <c r="G26" s="18">
        <v>5794.11938461538</v>
      </c>
      <c r="H26" s="18">
        <v>1480.70671753846</v>
      </c>
      <c r="I26" s="35">
        <v>0.255553367000006</v>
      </c>
      <c r="J26" s="18">
        <v>6952.94326153846</v>
      </c>
      <c r="K26" s="18">
        <v>1643.68848738462</v>
      </c>
      <c r="L26" s="35">
        <v>0.23640182661593</v>
      </c>
      <c r="M26" s="89">
        <v>7181.66</v>
      </c>
      <c r="N26" s="89">
        <v>1651.59</v>
      </c>
      <c r="O26" s="35">
        <f t="shared" si="0"/>
        <v>0.229973293082658</v>
      </c>
      <c r="P26" s="93">
        <f t="shared" si="1"/>
        <v>1.23947394302382</v>
      </c>
      <c r="Q26" s="93">
        <f t="shared" si="2"/>
        <v>1.03289495251985</v>
      </c>
      <c r="R26" s="102">
        <f t="shared" si="3"/>
        <v>1.0048071837675</v>
      </c>
      <c r="S26" s="9"/>
    </row>
    <row r="27" s="1" customFormat="1" hidden="1" spans="1:19">
      <c r="A27" s="15">
        <v>25</v>
      </c>
      <c r="B27" s="15">
        <v>704</v>
      </c>
      <c r="C27" s="16" t="s">
        <v>54</v>
      </c>
      <c r="D27" s="16" t="s">
        <v>28</v>
      </c>
      <c r="E27" s="16" t="s">
        <v>29</v>
      </c>
      <c r="F27" s="85"/>
      <c r="G27" s="18">
        <v>6639.55569230769</v>
      </c>
      <c r="H27" s="18">
        <v>1858.02336246154</v>
      </c>
      <c r="I27" s="35">
        <v>0.279841520813534</v>
      </c>
      <c r="J27" s="18">
        <v>7967.46683076923</v>
      </c>
      <c r="K27" s="18">
        <v>2062.53647261538</v>
      </c>
      <c r="L27" s="35">
        <v>0.258869790916501</v>
      </c>
      <c r="M27" s="89">
        <v>8085.77</v>
      </c>
      <c r="N27" s="89">
        <v>1863.7</v>
      </c>
      <c r="O27" s="35">
        <f t="shared" si="0"/>
        <v>0.230491344670947</v>
      </c>
      <c r="P27" s="95">
        <f t="shared" si="1"/>
        <v>1.21781793461991</v>
      </c>
      <c r="Q27" s="95">
        <f t="shared" si="2"/>
        <v>1.01484827884992</v>
      </c>
      <c r="R27" s="107">
        <f t="shared" si="3"/>
        <v>0.903596142295973</v>
      </c>
      <c r="S27" s="9"/>
    </row>
    <row r="28" s="1" customFormat="1" hidden="1" spans="1:19">
      <c r="A28" s="15">
        <v>26</v>
      </c>
      <c r="B28" s="15">
        <v>737</v>
      </c>
      <c r="C28" s="16" t="s">
        <v>90</v>
      </c>
      <c r="D28" s="16" t="s">
        <v>49</v>
      </c>
      <c r="E28" s="16" t="s">
        <v>29</v>
      </c>
      <c r="F28" s="85" t="s">
        <v>36</v>
      </c>
      <c r="G28" s="18">
        <v>8210.96226923077</v>
      </c>
      <c r="H28" s="18">
        <v>2670.30519969231</v>
      </c>
      <c r="I28" s="35">
        <v>0.325212211691538</v>
      </c>
      <c r="J28" s="18">
        <v>9853.15472307692</v>
      </c>
      <c r="K28" s="18">
        <v>2964.22638092308</v>
      </c>
      <c r="L28" s="35">
        <v>0.300840336342289</v>
      </c>
      <c r="M28" s="89">
        <v>9874.88</v>
      </c>
      <c r="N28" s="89">
        <v>2832.49</v>
      </c>
      <c r="O28" s="35">
        <f t="shared" si="0"/>
        <v>0.286837916005055</v>
      </c>
      <c r="P28" s="95">
        <f t="shared" si="1"/>
        <v>1.20264588682918</v>
      </c>
      <c r="Q28" s="95">
        <f t="shared" si="2"/>
        <v>1.00220490569099</v>
      </c>
      <c r="R28" s="107">
        <f t="shared" si="3"/>
        <v>0.95555792169893</v>
      </c>
      <c r="S28" s="9"/>
    </row>
    <row r="29" s="1" customFormat="1" hidden="1" spans="1:19">
      <c r="A29" s="15">
        <v>27</v>
      </c>
      <c r="B29" s="24">
        <v>748</v>
      </c>
      <c r="C29" s="25" t="s">
        <v>41</v>
      </c>
      <c r="D29" s="25" t="s">
        <v>34</v>
      </c>
      <c r="E29" s="16" t="s">
        <v>32</v>
      </c>
      <c r="F29" s="85" t="s">
        <v>36</v>
      </c>
      <c r="G29" s="18">
        <v>5539.71</v>
      </c>
      <c r="H29" s="18">
        <v>1530.00294784615</v>
      </c>
      <c r="I29" s="35">
        <v>0.27618827480972</v>
      </c>
      <c r="J29" s="18">
        <v>6647.652</v>
      </c>
      <c r="K29" s="18">
        <v>1698.41076646154</v>
      </c>
      <c r="L29" s="35">
        <v>0.255490324472692</v>
      </c>
      <c r="M29" s="89">
        <v>6473.79</v>
      </c>
      <c r="N29" s="89">
        <v>1728.43</v>
      </c>
      <c r="O29" s="35">
        <f t="shared" si="0"/>
        <v>0.266988889043358</v>
      </c>
      <c r="P29" s="95">
        <f t="shared" si="1"/>
        <v>1.16861532462891</v>
      </c>
      <c r="Q29" s="96">
        <f t="shared" si="2"/>
        <v>0.973846103857422</v>
      </c>
      <c r="R29" s="107">
        <f t="shared" si="3"/>
        <v>1.01767489592697</v>
      </c>
      <c r="S29" s="9"/>
    </row>
    <row r="30" s="1" customFormat="1" hidden="1" spans="1:19">
      <c r="A30" s="15">
        <v>28</v>
      </c>
      <c r="B30" s="15">
        <v>754</v>
      </c>
      <c r="C30" s="16" t="s">
        <v>100</v>
      </c>
      <c r="D30" s="16" t="s">
        <v>28</v>
      </c>
      <c r="E30" s="16" t="s">
        <v>32</v>
      </c>
      <c r="F30" s="85"/>
      <c r="G30" s="18">
        <v>9726.68538461538</v>
      </c>
      <c r="H30" s="18">
        <v>2552.99457</v>
      </c>
      <c r="I30" s="35">
        <v>0.262473234102755</v>
      </c>
      <c r="J30" s="18">
        <v>11672.0224615385</v>
      </c>
      <c r="K30" s="18">
        <v>2834.00334</v>
      </c>
      <c r="L30" s="35">
        <v>0.242803108830417</v>
      </c>
      <c r="M30" s="89">
        <v>11156.61</v>
      </c>
      <c r="N30" s="89">
        <v>2967.02</v>
      </c>
      <c r="O30" s="35">
        <f t="shared" si="0"/>
        <v>0.265942790865684</v>
      </c>
      <c r="P30" s="95">
        <f t="shared" si="1"/>
        <v>1.14701047261653</v>
      </c>
      <c r="Q30" s="96">
        <f t="shared" si="2"/>
        <v>0.955842060513773</v>
      </c>
      <c r="R30" s="107">
        <f t="shared" si="3"/>
        <v>1.0469359573867</v>
      </c>
      <c r="S30" s="9"/>
    </row>
    <row r="31" s="1" customFormat="1" hidden="1" spans="1:19">
      <c r="A31" s="15">
        <v>29</v>
      </c>
      <c r="B31" s="15">
        <v>373</v>
      </c>
      <c r="C31" s="16" t="s">
        <v>85</v>
      </c>
      <c r="D31" s="16" t="s">
        <v>31</v>
      </c>
      <c r="E31" s="16" t="s">
        <v>29</v>
      </c>
      <c r="F31" s="85"/>
      <c r="G31" s="18">
        <v>11584.5354615385</v>
      </c>
      <c r="H31" s="18">
        <v>3245.41711307692</v>
      </c>
      <c r="I31" s="35">
        <v>0.280150820363229</v>
      </c>
      <c r="J31" s="18">
        <v>13901.4425538462</v>
      </c>
      <c r="K31" s="18">
        <v>3602.64101076923</v>
      </c>
      <c r="L31" s="35">
        <v>0.259155911108842</v>
      </c>
      <c r="M31" s="89">
        <v>13035.96</v>
      </c>
      <c r="N31" s="89">
        <v>4221.48</v>
      </c>
      <c r="O31" s="35">
        <f t="shared" si="0"/>
        <v>0.323833457604964</v>
      </c>
      <c r="P31" s="95">
        <f t="shared" si="1"/>
        <v>1.12528983516692</v>
      </c>
      <c r="Q31" s="96">
        <f t="shared" si="2"/>
        <v>0.937741529305767</v>
      </c>
      <c r="R31" s="107">
        <f t="shared" si="3"/>
        <v>1.17177370361934</v>
      </c>
      <c r="S31" s="9"/>
    </row>
    <row r="32" s="1" customFormat="1" hidden="1" spans="1:19">
      <c r="A32" s="15">
        <v>30</v>
      </c>
      <c r="B32" s="15">
        <v>720</v>
      </c>
      <c r="C32" s="16" t="s">
        <v>35</v>
      </c>
      <c r="D32" s="16" t="s">
        <v>34</v>
      </c>
      <c r="E32" s="16" t="s">
        <v>32</v>
      </c>
      <c r="F32" s="85" t="s">
        <v>36</v>
      </c>
      <c r="G32" s="18">
        <v>4504.09257692308</v>
      </c>
      <c r="H32" s="18">
        <v>1223.42939653846</v>
      </c>
      <c r="I32" s="35">
        <v>0.271626165680243</v>
      </c>
      <c r="J32" s="18">
        <v>5404.91109230769</v>
      </c>
      <c r="K32" s="18">
        <v>1358.09258538462</v>
      </c>
      <c r="L32" s="35">
        <v>0.251270106425518</v>
      </c>
      <c r="M32" s="89">
        <v>5013.57</v>
      </c>
      <c r="N32" s="89">
        <v>1434.58</v>
      </c>
      <c r="O32" s="35">
        <f t="shared" si="0"/>
        <v>0.286139417620578</v>
      </c>
      <c r="P32" s="95">
        <f t="shared" si="1"/>
        <v>1.11311433199381</v>
      </c>
      <c r="Q32" s="96">
        <f t="shared" si="2"/>
        <v>0.927595276661507</v>
      </c>
      <c r="R32" s="107">
        <f t="shared" si="3"/>
        <v>1.05631973507441</v>
      </c>
      <c r="S32" s="9"/>
    </row>
    <row r="33" s="2" customFormat="1" hidden="1" spans="1:19">
      <c r="A33" s="15">
        <v>31</v>
      </c>
      <c r="B33" s="15">
        <v>379</v>
      </c>
      <c r="C33" s="16" t="s">
        <v>75</v>
      </c>
      <c r="D33" s="16" t="s">
        <v>51</v>
      </c>
      <c r="E33" s="16" t="s">
        <v>29</v>
      </c>
      <c r="F33" s="85"/>
      <c r="G33" s="18">
        <v>9309.80676923077</v>
      </c>
      <c r="H33" s="18">
        <v>2192.24900676923</v>
      </c>
      <c r="I33" s="35">
        <v>0.235477390789107</v>
      </c>
      <c r="J33" s="18">
        <v>11171.7681230769</v>
      </c>
      <c r="K33" s="18">
        <v>2433.55041969231</v>
      </c>
      <c r="L33" s="35">
        <v>0.217830373212406</v>
      </c>
      <c r="M33" s="89">
        <v>10266.62</v>
      </c>
      <c r="N33" s="89">
        <v>2007.12</v>
      </c>
      <c r="O33" s="35">
        <f t="shared" si="0"/>
        <v>0.195499589933201</v>
      </c>
      <c r="P33" s="95">
        <f t="shared" si="1"/>
        <v>1.1027747679932</v>
      </c>
      <c r="Q33" s="96">
        <f t="shared" si="2"/>
        <v>0.91897897332767</v>
      </c>
      <c r="R33" s="107">
        <f t="shared" si="3"/>
        <v>0.824770254915768</v>
      </c>
      <c r="S33" s="42"/>
    </row>
    <row r="34" s="1" customFormat="1" hidden="1" spans="1:19">
      <c r="A34" s="15">
        <v>32</v>
      </c>
      <c r="B34" s="15">
        <v>707</v>
      </c>
      <c r="C34" s="16" t="s">
        <v>93</v>
      </c>
      <c r="D34" s="16" t="s">
        <v>49</v>
      </c>
      <c r="E34" s="16" t="s">
        <v>38</v>
      </c>
      <c r="F34" s="85" t="s">
        <v>52</v>
      </c>
      <c r="G34" s="18">
        <v>13175.5673076923</v>
      </c>
      <c r="H34" s="18">
        <v>3784.40804538462</v>
      </c>
      <c r="I34" s="35">
        <v>0.287229229452242</v>
      </c>
      <c r="J34" s="18">
        <v>15810.6807692308</v>
      </c>
      <c r="K34" s="18">
        <v>4200.95881384615</v>
      </c>
      <c r="L34" s="35">
        <v>0.265703853942941</v>
      </c>
      <c r="M34" s="89">
        <v>14342.36</v>
      </c>
      <c r="N34" s="89">
        <v>3558.07</v>
      </c>
      <c r="O34" s="35">
        <f t="shared" si="0"/>
        <v>0.248081208392482</v>
      </c>
      <c r="P34" s="95">
        <f t="shared" si="1"/>
        <v>1.08855730194073</v>
      </c>
      <c r="Q34" s="96">
        <f t="shared" si="2"/>
        <v>0.907131084950605</v>
      </c>
      <c r="R34" s="107">
        <f t="shared" si="3"/>
        <v>0.846966170740065</v>
      </c>
      <c r="S34" s="9"/>
    </row>
    <row r="35" s="1" customFormat="1" hidden="1" spans="1:19">
      <c r="A35" s="15">
        <v>33</v>
      </c>
      <c r="B35" s="15">
        <v>572</v>
      </c>
      <c r="C35" s="16" t="s">
        <v>74</v>
      </c>
      <c r="D35" s="16" t="s">
        <v>31</v>
      </c>
      <c r="E35" s="16" t="s">
        <v>29</v>
      </c>
      <c r="F35" s="85" t="s">
        <v>36</v>
      </c>
      <c r="G35" s="18">
        <v>8646.17134615385</v>
      </c>
      <c r="H35" s="18">
        <v>2537.08129823077</v>
      </c>
      <c r="I35" s="35">
        <v>0.293434075807364</v>
      </c>
      <c r="J35" s="18">
        <v>10375.4056153846</v>
      </c>
      <c r="K35" s="18">
        <v>2816.33849030769</v>
      </c>
      <c r="L35" s="35">
        <v>0.271443700102831</v>
      </c>
      <c r="M35" s="89">
        <v>9273.84</v>
      </c>
      <c r="N35" s="89">
        <v>2321.36</v>
      </c>
      <c r="O35" s="35">
        <f t="shared" si="0"/>
        <v>0.25031270757313</v>
      </c>
      <c r="P35" s="95">
        <f t="shared" si="1"/>
        <v>1.07259498206976</v>
      </c>
      <c r="Q35" s="96">
        <f t="shared" si="2"/>
        <v>0.893829151724805</v>
      </c>
      <c r="R35" s="107">
        <f t="shared" si="3"/>
        <v>0.824247514277443</v>
      </c>
      <c r="S35" s="9"/>
    </row>
    <row r="36" s="1" customFormat="1" hidden="1" spans="1:19">
      <c r="A36" s="15">
        <v>34</v>
      </c>
      <c r="B36" s="15">
        <v>102564</v>
      </c>
      <c r="C36" s="16" t="s">
        <v>65</v>
      </c>
      <c r="D36" s="16" t="s">
        <v>34</v>
      </c>
      <c r="E36" s="16" t="s">
        <v>32</v>
      </c>
      <c r="F36" s="85"/>
      <c r="G36" s="18">
        <v>2265.40061538462</v>
      </c>
      <c r="H36" s="18">
        <v>644.282825846154</v>
      </c>
      <c r="I36" s="35">
        <v>0.284401276079272</v>
      </c>
      <c r="J36" s="18">
        <v>2718.48073846154</v>
      </c>
      <c r="K36" s="18">
        <v>715.199202461538</v>
      </c>
      <c r="L36" s="35">
        <v>0.263087831501903</v>
      </c>
      <c r="M36" s="89">
        <v>2429.45</v>
      </c>
      <c r="N36" s="89">
        <v>715.23</v>
      </c>
      <c r="O36" s="35">
        <f t="shared" si="0"/>
        <v>0.294399967070736</v>
      </c>
      <c r="P36" s="95">
        <f t="shared" si="1"/>
        <v>1.07241517615088</v>
      </c>
      <c r="Q36" s="96">
        <f t="shared" si="2"/>
        <v>0.893679313459064</v>
      </c>
      <c r="R36" s="107">
        <f t="shared" ref="R36:R67" si="4">N36/K36</f>
        <v>1.00004306148323</v>
      </c>
      <c r="S36" s="9"/>
    </row>
    <row r="37" s="1" customFormat="1" hidden="1" spans="1:19">
      <c r="A37" s="15">
        <v>35</v>
      </c>
      <c r="B37" s="15">
        <v>712</v>
      </c>
      <c r="C37" s="16" t="s">
        <v>87</v>
      </c>
      <c r="D37" s="16" t="s">
        <v>49</v>
      </c>
      <c r="E37" s="16" t="s">
        <v>38</v>
      </c>
      <c r="F37" s="85" t="s">
        <v>36</v>
      </c>
      <c r="G37" s="18">
        <v>15924.0934615385</v>
      </c>
      <c r="H37" s="18">
        <v>5068.61941384615</v>
      </c>
      <c r="I37" s="35">
        <v>0.318298773244983</v>
      </c>
      <c r="J37" s="18">
        <v>19108.9121538462</v>
      </c>
      <c r="K37" s="18">
        <v>5626.52365846154</v>
      </c>
      <c r="L37" s="35">
        <v>0.294445001011167</v>
      </c>
      <c r="M37" s="89">
        <v>16981.5</v>
      </c>
      <c r="N37" s="89">
        <v>5659.05</v>
      </c>
      <c r="O37" s="35">
        <f t="shared" si="0"/>
        <v>0.333247946294497</v>
      </c>
      <c r="P37" s="95">
        <f t="shared" si="1"/>
        <v>1.06640293471119</v>
      </c>
      <c r="Q37" s="96">
        <f t="shared" si="2"/>
        <v>0.888669112259329</v>
      </c>
      <c r="R37" s="107">
        <f t="shared" si="4"/>
        <v>1.00578089483185</v>
      </c>
      <c r="S37" s="9"/>
    </row>
    <row r="38" s="1" customFormat="1" hidden="1" spans="1:19">
      <c r="A38" s="15">
        <v>36</v>
      </c>
      <c r="B38" s="15">
        <v>52</v>
      </c>
      <c r="C38" s="16" t="s">
        <v>115</v>
      </c>
      <c r="D38" s="16" t="s">
        <v>28</v>
      </c>
      <c r="E38" s="16" t="s">
        <v>29</v>
      </c>
      <c r="F38" s="85" t="s">
        <v>36</v>
      </c>
      <c r="G38" s="18">
        <v>7346.29626923077</v>
      </c>
      <c r="H38" s="18">
        <v>2098.093536</v>
      </c>
      <c r="I38" s="35">
        <v>0.285598818657458</v>
      </c>
      <c r="J38" s="18">
        <v>8815.55552307692</v>
      </c>
      <c r="K38" s="18">
        <v>2329.031232</v>
      </c>
      <c r="L38" s="35">
        <v>0.264195628500459</v>
      </c>
      <c r="M38" s="89">
        <v>7799.6</v>
      </c>
      <c r="N38" s="89">
        <v>1589.74</v>
      </c>
      <c r="O38" s="35">
        <f t="shared" si="0"/>
        <v>0.203823272988358</v>
      </c>
      <c r="P38" s="95">
        <f t="shared" si="1"/>
        <v>1.06170507071269</v>
      </c>
      <c r="Q38" s="96">
        <f t="shared" si="2"/>
        <v>0.884754225593906</v>
      </c>
      <c r="R38" s="107">
        <f t="shared" si="4"/>
        <v>0.682575646971831</v>
      </c>
      <c r="S38" s="9"/>
    </row>
    <row r="39" s="1" customFormat="1" hidden="1" spans="1:19">
      <c r="A39" s="15">
        <v>37</v>
      </c>
      <c r="B39" s="15">
        <v>740</v>
      </c>
      <c r="C39" s="16" t="s">
        <v>82</v>
      </c>
      <c r="D39" s="16" t="s">
        <v>49</v>
      </c>
      <c r="E39" s="16" t="s">
        <v>32</v>
      </c>
      <c r="F39" s="85"/>
      <c r="G39" s="18">
        <v>4702.20923076923</v>
      </c>
      <c r="H39" s="18">
        <v>1311.04818707692</v>
      </c>
      <c r="I39" s="35">
        <v>0.278815365870576</v>
      </c>
      <c r="J39" s="18">
        <v>5642.65107692308</v>
      </c>
      <c r="K39" s="18">
        <v>1455.35559876923</v>
      </c>
      <c r="L39" s="35">
        <v>0.257920537514936</v>
      </c>
      <c r="M39" s="89">
        <v>4921.75</v>
      </c>
      <c r="N39" s="89">
        <v>1492.44</v>
      </c>
      <c r="O39" s="35">
        <f t="shared" si="0"/>
        <v>0.303233605932849</v>
      </c>
      <c r="P39" s="95">
        <f t="shared" si="1"/>
        <v>1.0466888559093</v>
      </c>
      <c r="Q39" s="96">
        <f t="shared" si="2"/>
        <v>0.87224071325775</v>
      </c>
      <c r="R39" s="107">
        <f t="shared" si="4"/>
        <v>1.02548133340204</v>
      </c>
      <c r="S39" s="9"/>
    </row>
    <row r="40" s="1" customFormat="1" hidden="1" spans="1:19">
      <c r="A40" s="15">
        <v>38</v>
      </c>
      <c r="B40" s="15">
        <v>733</v>
      </c>
      <c r="C40" s="16" t="s">
        <v>71</v>
      </c>
      <c r="D40" s="16" t="s">
        <v>49</v>
      </c>
      <c r="E40" s="16" t="s">
        <v>32</v>
      </c>
      <c r="F40" s="85"/>
      <c r="G40" s="18">
        <v>3979.62461538462</v>
      </c>
      <c r="H40" s="18">
        <v>1127.73721846154</v>
      </c>
      <c r="I40" s="35">
        <v>0.283377787468165</v>
      </c>
      <c r="J40" s="18">
        <v>4775.54953846154</v>
      </c>
      <c r="K40" s="18">
        <v>1251.86754461538</v>
      </c>
      <c r="L40" s="35">
        <v>0.262141044613408</v>
      </c>
      <c r="M40" s="89">
        <v>4133</v>
      </c>
      <c r="N40" s="89">
        <v>1018.94</v>
      </c>
      <c r="O40" s="35">
        <f t="shared" si="0"/>
        <v>0.246537624001936</v>
      </c>
      <c r="P40" s="95">
        <f t="shared" si="1"/>
        <v>1.03854016381908</v>
      </c>
      <c r="Q40" s="96">
        <f t="shared" si="2"/>
        <v>0.865450136515904</v>
      </c>
      <c r="R40" s="107">
        <f t="shared" si="4"/>
        <v>0.813935950638497</v>
      </c>
      <c r="S40" s="9"/>
    </row>
    <row r="41" s="1" customFormat="1" hidden="1" spans="1:19">
      <c r="A41" s="15">
        <v>39</v>
      </c>
      <c r="B41" s="15">
        <v>365</v>
      </c>
      <c r="C41" s="16" t="s">
        <v>50</v>
      </c>
      <c r="D41" s="16" t="s">
        <v>51</v>
      </c>
      <c r="E41" s="16" t="s">
        <v>38</v>
      </c>
      <c r="F41" s="85" t="s">
        <v>52</v>
      </c>
      <c r="G41" s="18">
        <v>11889.5725384615</v>
      </c>
      <c r="H41" s="18">
        <v>3224.87601530769</v>
      </c>
      <c r="I41" s="35">
        <v>0.271235656696282</v>
      </c>
      <c r="J41" s="18">
        <v>14267.4870461538</v>
      </c>
      <c r="K41" s="18">
        <v>3579.83894907692</v>
      </c>
      <c r="L41" s="35">
        <v>0.25090886275183</v>
      </c>
      <c r="M41" s="89">
        <v>12264.93</v>
      </c>
      <c r="N41" s="89">
        <v>2991.34</v>
      </c>
      <c r="O41" s="35">
        <f t="shared" si="0"/>
        <v>0.243893768655834</v>
      </c>
      <c r="P41" s="95">
        <f t="shared" si="1"/>
        <v>1.03157030753833</v>
      </c>
      <c r="Q41" s="96">
        <f t="shared" si="2"/>
        <v>0.859641922948608</v>
      </c>
      <c r="R41" s="107">
        <f t="shared" si="4"/>
        <v>0.835607423281244</v>
      </c>
      <c r="S41" s="9"/>
    </row>
    <row r="42" s="1" customFormat="1" hidden="1" spans="1:19">
      <c r="A42" s="15">
        <v>40</v>
      </c>
      <c r="B42" s="15">
        <v>343</v>
      </c>
      <c r="C42" s="16" t="s">
        <v>72</v>
      </c>
      <c r="D42" s="16" t="s">
        <v>51</v>
      </c>
      <c r="E42" s="16" t="s">
        <v>38</v>
      </c>
      <c r="F42" s="85" t="s">
        <v>52</v>
      </c>
      <c r="G42" s="18">
        <v>23255.3308846154</v>
      </c>
      <c r="H42" s="18">
        <v>5555.42148646154</v>
      </c>
      <c r="I42" s="35">
        <v>0.238888086091982</v>
      </c>
      <c r="J42" s="18">
        <v>27906.3970615385</v>
      </c>
      <c r="K42" s="18">
        <v>6166.90816061538</v>
      </c>
      <c r="L42" s="35">
        <v>0.220985466056986</v>
      </c>
      <c r="M42" s="89">
        <v>23919.86</v>
      </c>
      <c r="N42" s="89">
        <v>5625.12</v>
      </c>
      <c r="O42" s="35">
        <f t="shared" si="0"/>
        <v>0.23516525598394</v>
      </c>
      <c r="P42" s="95">
        <f t="shared" si="1"/>
        <v>1.02857534552752</v>
      </c>
      <c r="Q42" s="96">
        <f t="shared" si="2"/>
        <v>0.857146121272929</v>
      </c>
      <c r="R42" s="107">
        <f t="shared" si="4"/>
        <v>0.912145900911014</v>
      </c>
      <c r="S42" s="9"/>
    </row>
    <row r="43" s="1" customFormat="1" hidden="1" spans="1:19">
      <c r="A43" s="15">
        <v>41</v>
      </c>
      <c r="B43" s="15">
        <v>585</v>
      </c>
      <c r="C43" s="16" t="s">
        <v>67</v>
      </c>
      <c r="D43" s="16" t="s">
        <v>51</v>
      </c>
      <c r="E43" s="16" t="s">
        <v>38</v>
      </c>
      <c r="F43" s="85" t="s">
        <v>52</v>
      </c>
      <c r="G43" s="18">
        <v>13616.8546153846</v>
      </c>
      <c r="H43" s="18">
        <v>3892.27809923077</v>
      </c>
      <c r="I43" s="35">
        <v>0.285842671392936</v>
      </c>
      <c r="J43" s="18">
        <v>16340.2255384615</v>
      </c>
      <c r="K43" s="18">
        <v>4320.70215230769</v>
      </c>
      <c r="L43" s="35">
        <v>0.264421206557868</v>
      </c>
      <c r="M43" s="89">
        <v>13811.63</v>
      </c>
      <c r="N43" s="89">
        <v>4298.32</v>
      </c>
      <c r="O43" s="35">
        <f t="shared" si="0"/>
        <v>0.311210190252707</v>
      </c>
      <c r="P43" s="95">
        <f t="shared" si="1"/>
        <v>1.01430399237687</v>
      </c>
      <c r="Q43" s="96">
        <f t="shared" si="2"/>
        <v>0.845253326980725</v>
      </c>
      <c r="R43" s="107">
        <f t="shared" si="4"/>
        <v>0.994819788192126</v>
      </c>
      <c r="S43" s="9"/>
    </row>
    <row r="44" s="1" customFormat="1" hidden="1" spans="1:19">
      <c r="A44" s="15">
        <v>42</v>
      </c>
      <c r="B44" s="15">
        <v>359</v>
      </c>
      <c r="C44" s="16" t="s">
        <v>78</v>
      </c>
      <c r="D44" s="16" t="s">
        <v>51</v>
      </c>
      <c r="E44" s="16" t="s">
        <v>29</v>
      </c>
      <c r="F44" s="85"/>
      <c r="G44" s="18">
        <v>9985.97884615385</v>
      </c>
      <c r="H44" s="18">
        <v>2939.15694692308</v>
      </c>
      <c r="I44" s="35">
        <v>0.294328377037881</v>
      </c>
      <c r="J44" s="18">
        <v>11983.1746153846</v>
      </c>
      <c r="K44" s="18">
        <v>3262.67070923077</v>
      </c>
      <c r="L44" s="35">
        <v>0.272270981100616</v>
      </c>
      <c r="M44" s="89">
        <v>10126.23</v>
      </c>
      <c r="N44" s="89">
        <v>2758.78</v>
      </c>
      <c r="O44" s="35">
        <f t="shared" si="0"/>
        <v>0.272439002471799</v>
      </c>
      <c r="P44" s="95">
        <f t="shared" si="1"/>
        <v>1.01404480782574</v>
      </c>
      <c r="Q44" s="96">
        <f t="shared" si="2"/>
        <v>0.845037339854786</v>
      </c>
      <c r="R44" s="107">
        <f t="shared" si="4"/>
        <v>0.84555882154912</v>
      </c>
      <c r="S44" s="9"/>
    </row>
    <row r="45" s="1" customFormat="1" hidden="1" spans="1:19">
      <c r="A45" s="15">
        <v>43</v>
      </c>
      <c r="B45" s="26">
        <v>747</v>
      </c>
      <c r="C45" s="27" t="s">
        <v>69</v>
      </c>
      <c r="D45" s="27" t="s">
        <v>31</v>
      </c>
      <c r="E45" s="16" t="s">
        <v>32</v>
      </c>
      <c r="F45" s="85" t="s">
        <v>36</v>
      </c>
      <c r="G45" s="18">
        <v>9377.44880769231</v>
      </c>
      <c r="H45" s="18">
        <v>2239.38290907692</v>
      </c>
      <c r="I45" s="35">
        <v>0.238805132931247</v>
      </c>
      <c r="J45" s="18">
        <v>11252.9385692308</v>
      </c>
      <c r="K45" s="18">
        <v>2485.87236276923</v>
      </c>
      <c r="L45" s="35">
        <v>0.220908729526563</v>
      </c>
      <c r="M45" s="89">
        <v>9485.28</v>
      </c>
      <c r="N45" s="89">
        <v>2484.82</v>
      </c>
      <c r="O45" s="35">
        <f t="shared" si="0"/>
        <v>0.261965909282594</v>
      </c>
      <c r="P45" s="95">
        <f t="shared" si="1"/>
        <v>1.01149899023914</v>
      </c>
      <c r="Q45" s="96">
        <f t="shared" si="2"/>
        <v>0.842915825199281</v>
      </c>
      <c r="R45" s="107">
        <f t="shared" si="4"/>
        <v>0.999576662589363</v>
      </c>
      <c r="S45" s="9"/>
    </row>
    <row r="46" s="1" customFormat="1" hidden="1" spans="1:19">
      <c r="A46" s="15">
        <v>44</v>
      </c>
      <c r="B46" s="15">
        <v>571</v>
      </c>
      <c r="C46" s="16" t="s">
        <v>79</v>
      </c>
      <c r="D46" s="16" t="s">
        <v>49</v>
      </c>
      <c r="E46" s="16" t="s">
        <v>38</v>
      </c>
      <c r="F46" s="85" t="s">
        <v>52</v>
      </c>
      <c r="G46" s="18">
        <v>20583.2503846154</v>
      </c>
      <c r="H46" s="18">
        <v>5696.18328461538</v>
      </c>
      <c r="I46" s="35">
        <v>0.276738764683779</v>
      </c>
      <c r="J46" s="18">
        <v>24699.9004615385</v>
      </c>
      <c r="K46" s="18">
        <v>6323.16364615384</v>
      </c>
      <c r="L46" s="35">
        <v>0.255999559836283</v>
      </c>
      <c r="M46" s="89">
        <v>20787.97</v>
      </c>
      <c r="N46" s="89">
        <v>5083.9</v>
      </c>
      <c r="O46" s="35">
        <f t="shared" si="0"/>
        <v>0.244559714103878</v>
      </c>
      <c r="P46" s="95">
        <f t="shared" si="1"/>
        <v>1.00994593232649</v>
      </c>
      <c r="Q46" s="96">
        <f t="shared" si="2"/>
        <v>0.841621610272075</v>
      </c>
      <c r="R46" s="107">
        <f t="shared" si="4"/>
        <v>0.804012087065366</v>
      </c>
      <c r="S46" s="9"/>
    </row>
    <row r="47" s="1" customFormat="1" hidden="1" spans="1:19">
      <c r="A47" s="15">
        <v>45</v>
      </c>
      <c r="B47" s="15">
        <v>355</v>
      </c>
      <c r="C47" s="16" t="s">
        <v>60</v>
      </c>
      <c r="D47" s="16" t="s">
        <v>31</v>
      </c>
      <c r="E47" s="16" t="s">
        <v>29</v>
      </c>
      <c r="F47" s="85" t="s">
        <v>52</v>
      </c>
      <c r="G47" s="18">
        <v>9806.43076923077</v>
      </c>
      <c r="H47" s="18">
        <v>2899.37572184615</v>
      </c>
      <c r="I47" s="35">
        <v>0.295660652695719</v>
      </c>
      <c r="J47" s="18">
        <v>11767.7169230769</v>
      </c>
      <c r="K47" s="18">
        <v>3218.51075446154</v>
      </c>
      <c r="L47" s="35">
        <v>0.273503414086204</v>
      </c>
      <c r="M47" s="89">
        <v>9851.1</v>
      </c>
      <c r="N47" s="89">
        <v>2773.54</v>
      </c>
      <c r="O47" s="35">
        <f t="shared" si="0"/>
        <v>0.281546223264407</v>
      </c>
      <c r="P47" s="95">
        <f t="shared" si="1"/>
        <v>1.00455509571427</v>
      </c>
      <c r="Q47" s="96">
        <f t="shared" si="2"/>
        <v>0.837129246428562</v>
      </c>
      <c r="R47" s="107">
        <f t="shared" si="4"/>
        <v>0.861746382594896</v>
      </c>
      <c r="S47" s="9"/>
    </row>
    <row r="48" s="1" customFormat="1" hidden="1" spans="1:19">
      <c r="A48" s="15">
        <v>46</v>
      </c>
      <c r="B48" s="15">
        <v>539</v>
      </c>
      <c r="C48" s="16" t="s">
        <v>97</v>
      </c>
      <c r="D48" s="16" t="s">
        <v>34</v>
      </c>
      <c r="E48" s="16" t="s">
        <v>32</v>
      </c>
      <c r="F48" s="85"/>
      <c r="G48" s="18">
        <v>5407.64307692308</v>
      </c>
      <c r="H48" s="18">
        <v>1537.34925292308</v>
      </c>
      <c r="I48" s="35">
        <v>0.284291923681809</v>
      </c>
      <c r="J48" s="18">
        <v>6489.17169230769</v>
      </c>
      <c r="K48" s="18">
        <v>1706.56568123077</v>
      </c>
      <c r="L48" s="35">
        <v>0.262986674131884</v>
      </c>
      <c r="M48" s="89">
        <v>5421.05</v>
      </c>
      <c r="N48" s="89">
        <v>1354.7</v>
      </c>
      <c r="O48" s="35">
        <f t="shared" si="0"/>
        <v>0.249896237813708</v>
      </c>
      <c r="P48" s="95">
        <f t="shared" si="1"/>
        <v>1.00247925443418</v>
      </c>
      <c r="Q48" s="96">
        <f t="shared" si="2"/>
        <v>0.83539937869515</v>
      </c>
      <c r="R48" s="107">
        <f t="shared" si="4"/>
        <v>0.793816502288382</v>
      </c>
      <c r="S48" s="9"/>
    </row>
    <row r="49" s="1" customFormat="1" hidden="1" spans="1:19">
      <c r="A49" s="15">
        <v>47</v>
      </c>
      <c r="B49" s="15">
        <v>56</v>
      </c>
      <c r="C49" s="16" t="s">
        <v>66</v>
      </c>
      <c r="D49" s="16" t="s">
        <v>28</v>
      </c>
      <c r="E49" s="16" t="s">
        <v>32</v>
      </c>
      <c r="F49" s="85"/>
      <c r="G49" s="18">
        <v>4730.49723076923</v>
      </c>
      <c r="H49" s="18">
        <v>1374.77392984615</v>
      </c>
      <c r="I49" s="35">
        <v>0.290619328747097</v>
      </c>
      <c r="J49" s="18">
        <v>5676.59667692308</v>
      </c>
      <c r="K49" s="18">
        <v>1526.09565046154</v>
      </c>
      <c r="L49" s="35">
        <v>0.268839894274246</v>
      </c>
      <c r="M49" s="89">
        <v>4667.86</v>
      </c>
      <c r="N49" s="89">
        <v>1044.87</v>
      </c>
      <c r="O49" s="35">
        <f t="shared" si="0"/>
        <v>0.223843474311569</v>
      </c>
      <c r="P49" s="96">
        <f t="shared" si="1"/>
        <v>0.986758848443709</v>
      </c>
      <c r="Q49" s="96">
        <f t="shared" si="2"/>
        <v>0.822299040369757</v>
      </c>
      <c r="R49" s="107">
        <f t="shared" si="4"/>
        <v>0.684668749094461</v>
      </c>
      <c r="S49" s="9"/>
    </row>
    <row r="50" s="1" customFormat="1" hidden="1" spans="1:19">
      <c r="A50" s="15">
        <v>48</v>
      </c>
      <c r="B50" s="15">
        <v>745</v>
      </c>
      <c r="C50" s="16" t="s">
        <v>88</v>
      </c>
      <c r="D50" s="16" t="s">
        <v>51</v>
      </c>
      <c r="E50" s="16" t="s">
        <v>29</v>
      </c>
      <c r="F50" s="85"/>
      <c r="G50" s="18">
        <v>6920.29292307692</v>
      </c>
      <c r="H50" s="18">
        <v>1746.59974892308</v>
      </c>
      <c r="I50" s="35">
        <v>0.252388124077629</v>
      </c>
      <c r="J50" s="18">
        <v>8304.35150769231</v>
      </c>
      <c r="K50" s="18">
        <v>1938.84843323077</v>
      </c>
      <c r="L50" s="35">
        <v>0.23347379159406</v>
      </c>
      <c r="M50" s="89">
        <v>6771.62</v>
      </c>
      <c r="N50" s="89">
        <v>1801.57</v>
      </c>
      <c r="O50" s="35">
        <f t="shared" si="0"/>
        <v>0.266047120186898</v>
      </c>
      <c r="P50" s="96">
        <f t="shared" si="1"/>
        <v>0.978516382943684</v>
      </c>
      <c r="Q50" s="96">
        <f t="shared" si="2"/>
        <v>0.815430319119736</v>
      </c>
      <c r="R50" s="107">
        <f t="shared" si="4"/>
        <v>0.929195892325622</v>
      </c>
      <c r="S50" s="9"/>
    </row>
    <row r="51" s="1" customFormat="1" hidden="1" spans="1:19">
      <c r="A51" s="15">
        <v>49</v>
      </c>
      <c r="B51" s="15">
        <v>587</v>
      </c>
      <c r="C51" s="16" t="s">
        <v>70</v>
      </c>
      <c r="D51" s="16" t="s">
        <v>28</v>
      </c>
      <c r="E51" s="16" t="s">
        <v>29</v>
      </c>
      <c r="F51" s="85"/>
      <c r="G51" s="18">
        <v>6884.93784615385</v>
      </c>
      <c r="H51" s="18">
        <v>1742.62562707692</v>
      </c>
      <c r="I51" s="35">
        <v>0.253106951147048</v>
      </c>
      <c r="J51" s="18">
        <v>8261.92541538462</v>
      </c>
      <c r="K51" s="18">
        <v>1934.43687876923</v>
      </c>
      <c r="L51" s="35">
        <v>0.234138748719166</v>
      </c>
      <c r="M51" s="89">
        <v>6728.42</v>
      </c>
      <c r="N51" s="89">
        <v>1970.77</v>
      </c>
      <c r="O51" s="35">
        <f t="shared" si="0"/>
        <v>0.292902345572958</v>
      </c>
      <c r="P51" s="96">
        <f t="shared" si="1"/>
        <v>0.977266629031185</v>
      </c>
      <c r="Q51" s="96">
        <f t="shared" si="2"/>
        <v>0.814388857525988</v>
      </c>
      <c r="R51" s="107">
        <f t="shared" si="4"/>
        <v>1.01878227283068</v>
      </c>
      <c r="S51" s="9"/>
    </row>
    <row r="52" s="1" customFormat="1" hidden="1" spans="1:19">
      <c r="A52" s="15">
        <v>50</v>
      </c>
      <c r="B52" s="15">
        <v>591</v>
      </c>
      <c r="C52" s="16" t="s">
        <v>91</v>
      </c>
      <c r="D52" s="16" t="s">
        <v>34</v>
      </c>
      <c r="E52" s="16" t="s">
        <v>29</v>
      </c>
      <c r="F52" s="85" t="s">
        <v>36</v>
      </c>
      <c r="G52" s="18">
        <v>6377.11292307692</v>
      </c>
      <c r="H52" s="18">
        <v>1884.65173938462</v>
      </c>
      <c r="I52" s="35">
        <v>0.295533694027058</v>
      </c>
      <c r="J52" s="18">
        <v>7652.53550769231</v>
      </c>
      <c r="K52" s="18">
        <v>2092.09584184615</v>
      </c>
      <c r="L52" s="35">
        <v>0.273385969884515</v>
      </c>
      <c r="M52" s="89">
        <v>6207.43</v>
      </c>
      <c r="N52" s="89">
        <v>2425.1</v>
      </c>
      <c r="O52" s="35">
        <f t="shared" si="0"/>
        <v>0.390676979039635</v>
      </c>
      <c r="P52" s="96">
        <f t="shared" si="1"/>
        <v>0.973391889853026</v>
      </c>
      <c r="Q52" s="96">
        <f t="shared" si="2"/>
        <v>0.811159908210855</v>
      </c>
      <c r="R52" s="107">
        <f t="shared" si="4"/>
        <v>1.15917251566257</v>
      </c>
      <c r="S52" s="9"/>
    </row>
    <row r="53" s="1" customFormat="1" hidden="1" spans="1:19">
      <c r="A53" s="15">
        <v>51</v>
      </c>
      <c r="B53" s="15">
        <v>367</v>
      </c>
      <c r="C53" s="16" t="s">
        <v>73</v>
      </c>
      <c r="D53" s="16" t="s">
        <v>28</v>
      </c>
      <c r="E53" s="16" t="s">
        <v>29</v>
      </c>
      <c r="F53" s="85" t="s">
        <v>36</v>
      </c>
      <c r="G53" s="18">
        <v>7671.00230769231</v>
      </c>
      <c r="H53" s="18">
        <v>2037.19006615385</v>
      </c>
      <c r="I53" s="35">
        <v>0.265570258545092</v>
      </c>
      <c r="J53" s="18">
        <v>9205.20276923077</v>
      </c>
      <c r="K53" s="18">
        <v>2261.42410153846</v>
      </c>
      <c r="L53" s="35">
        <v>0.245668037764196</v>
      </c>
      <c r="M53" s="89">
        <v>7418.37</v>
      </c>
      <c r="N53" s="89">
        <v>1664.36</v>
      </c>
      <c r="O53" s="35">
        <f t="shared" si="0"/>
        <v>0.224356563503842</v>
      </c>
      <c r="P53" s="96">
        <f t="shared" si="1"/>
        <v>0.967066584318587</v>
      </c>
      <c r="Q53" s="96">
        <f t="shared" si="2"/>
        <v>0.805888820265489</v>
      </c>
      <c r="R53" s="107">
        <f t="shared" si="4"/>
        <v>0.735978713089564</v>
      </c>
      <c r="S53" s="9"/>
    </row>
    <row r="54" s="1" customFormat="1" hidden="1" spans="1:19">
      <c r="A54" s="15">
        <v>52</v>
      </c>
      <c r="B54" s="15">
        <v>546</v>
      </c>
      <c r="C54" s="16" t="s">
        <v>118</v>
      </c>
      <c r="D54" s="16" t="s">
        <v>49</v>
      </c>
      <c r="E54" s="16" t="s">
        <v>38</v>
      </c>
      <c r="F54" s="85" t="s">
        <v>52</v>
      </c>
      <c r="G54" s="18">
        <v>15202.08</v>
      </c>
      <c r="H54" s="18">
        <v>5116.34257615385</v>
      </c>
      <c r="I54" s="35">
        <v>0.336555430319657</v>
      </c>
      <c r="J54" s="18">
        <v>18242.496</v>
      </c>
      <c r="K54" s="18">
        <v>5679.49972153846</v>
      </c>
      <c r="L54" s="35">
        <v>0.31133347769617</v>
      </c>
      <c r="M54" s="89">
        <v>14360.2</v>
      </c>
      <c r="N54" s="89">
        <v>3605.93</v>
      </c>
      <c r="O54" s="35">
        <f t="shared" si="0"/>
        <v>0.251105834180582</v>
      </c>
      <c r="P54" s="96">
        <f t="shared" si="1"/>
        <v>0.944620736109796</v>
      </c>
      <c r="Q54" s="96">
        <f t="shared" si="2"/>
        <v>0.787183946758163</v>
      </c>
      <c r="R54" s="107">
        <f t="shared" si="4"/>
        <v>0.634902751438683</v>
      </c>
      <c r="S54" s="9"/>
    </row>
    <row r="55" s="1" customFormat="1" hidden="1" spans="1:19">
      <c r="A55" s="15">
        <v>53</v>
      </c>
      <c r="B55" s="15">
        <v>581</v>
      </c>
      <c r="C55" s="16" t="s">
        <v>84</v>
      </c>
      <c r="D55" s="16" t="s">
        <v>51</v>
      </c>
      <c r="E55" s="16" t="s">
        <v>38</v>
      </c>
      <c r="F55" s="85" t="s">
        <v>36</v>
      </c>
      <c r="G55" s="18">
        <v>14541.0646153846</v>
      </c>
      <c r="H55" s="18">
        <v>4280.17179692308</v>
      </c>
      <c r="I55" s="35">
        <v>0.294350648328363</v>
      </c>
      <c r="J55" s="18">
        <v>17449.2775384615</v>
      </c>
      <c r="K55" s="18">
        <v>4751.29140923077</v>
      </c>
      <c r="L55" s="35">
        <v>0.272291583348251</v>
      </c>
      <c r="M55" s="89">
        <v>13522.81</v>
      </c>
      <c r="N55" s="89">
        <v>3804.24</v>
      </c>
      <c r="O55" s="35">
        <f t="shared" si="0"/>
        <v>0.281320228561963</v>
      </c>
      <c r="P55" s="96">
        <f t="shared" si="1"/>
        <v>0.929973860764825</v>
      </c>
      <c r="Q55" s="96">
        <f t="shared" si="2"/>
        <v>0.774978217304021</v>
      </c>
      <c r="R55" s="107">
        <f t="shared" si="4"/>
        <v>0.800674947575127</v>
      </c>
      <c r="S55" s="9"/>
    </row>
    <row r="56" s="1" customFormat="1" hidden="1" spans="1:19">
      <c r="A56" s="15">
        <v>54</v>
      </c>
      <c r="B56" s="15">
        <v>726</v>
      </c>
      <c r="C56" s="16" t="s">
        <v>108</v>
      </c>
      <c r="D56" s="16" t="s">
        <v>51</v>
      </c>
      <c r="E56" s="16" t="s">
        <v>38</v>
      </c>
      <c r="F56" s="85" t="s">
        <v>36</v>
      </c>
      <c r="G56" s="18">
        <v>11228.3794615385</v>
      </c>
      <c r="H56" s="18">
        <v>3207.26226530769</v>
      </c>
      <c r="I56" s="35">
        <v>0.285638927353124</v>
      </c>
      <c r="J56" s="18">
        <v>13474.0553538462</v>
      </c>
      <c r="K56" s="18">
        <v>3560.28644907692</v>
      </c>
      <c r="L56" s="35">
        <v>0.264232731392234</v>
      </c>
      <c r="M56" s="89">
        <v>10283.01</v>
      </c>
      <c r="N56" s="89">
        <v>3173.31</v>
      </c>
      <c r="O56" s="35">
        <f t="shared" si="0"/>
        <v>0.30859738539591</v>
      </c>
      <c r="P56" s="96">
        <f t="shared" si="1"/>
        <v>0.915805351540109</v>
      </c>
      <c r="Q56" s="96">
        <f t="shared" si="2"/>
        <v>0.763171126283424</v>
      </c>
      <c r="R56" s="107">
        <f t="shared" si="4"/>
        <v>0.891307496008572</v>
      </c>
      <c r="S56" s="9"/>
    </row>
    <row r="57" s="1" customFormat="1" hidden="1" spans="1:19">
      <c r="A57" s="15">
        <v>55</v>
      </c>
      <c r="B57" s="15">
        <v>750</v>
      </c>
      <c r="C57" s="16" t="s">
        <v>96</v>
      </c>
      <c r="D57" s="16" t="s">
        <v>49</v>
      </c>
      <c r="E57" s="16" t="s">
        <v>29</v>
      </c>
      <c r="F57" s="85"/>
      <c r="G57" s="18">
        <v>21167.3634230769</v>
      </c>
      <c r="H57" s="18">
        <v>6611.52853523077</v>
      </c>
      <c r="I57" s="35">
        <v>0.312345397160933</v>
      </c>
      <c r="J57" s="18">
        <v>25400.8361076923</v>
      </c>
      <c r="K57" s="18">
        <v>7339.26118430769</v>
      </c>
      <c r="L57" s="35">
        <v>0.288937779575102</v>
      </c>
      <c r="M57" s="89">
        <v>19208.73</v>
      </c>
      <c r="N57" s="89">
        <v>5668.63</v>
      </c>
      <c r="O57" s="35">
        <f t="shared" si="0"/>
        <v>0.295106964385464</v>
      </c>
      <c r="P57" s="96">
        <f t="shared" si="1"/>
        <v>0.907469183387215</v>
      </c>
      <c r="Q57" s="96">
        <f t="shared" si="2"/>
        <v>0.756224319489345</v>
      </c>
      <c r="R57" s="107">
        <f t="shared" si="4"/>
        <v>0.772370659341063</v>
      </c>
      <c r="S57" s="9"/>
    </row>
    <row r="58" s="1" customFormat="1" hidden="1" spans="1:19">
      <c r="A58" s="15">
        <v>56</v>
      </c>
      <c r="B58" s="15">
        <v>515</v>
      </c>
      <c r="C58" s="16" t="s">
        <v>68</v>
      </c>
      <c r="D58" s="16" t="s">
        <v>31</v>
      </c>
      <c r="E58" s="16" t="s">
        <v>29</v>
      </c>
      <c r="F58" s="85" t="s">
        <v>36</v>
      </c>
      <c r="G58" s="18">
        <v>9035.334</v>
      </c>
      <c r="H58" s="18">
        <v>2660.000343</v>
      </c>
      <c r="I58" s="35">
        <v>0.294399780129877</v>
      </c>
      <c r="J58" s="18">
        <v>10842.4008</v>
      </c>
      <c r="K58" s="18">
        <v>2952.787266</v>
      </c>
      <c r="L58" s="35">
        <v>0.272337033141221</v>
      </c>
      <c r="M58" s="89">
        <v>8196.11</v>
      </c>
      <c r="N58" s="89">
        <v>2618</v>
      </c>
      <c r="O58" s="35">
        <f t="shared" si="0"/>
        <v>0.319419822330349</v>
      </c>
      <c r="P58" s="96">
        <f t="shared" si="1"/>
        <v>0.907117545405626</v>
      </c>
      <c r="Q58" s="96">
        <f t="shared" si="2"/>
        <v>0.755931287838022</v>
      </c>
      <c r="R58" s="107">
        <f t="shared" si="4"/>
        <v>0.886619916763079</v>
      </c>
      <c r="S58" s="9"/>
    </row>
    <row r="59" s="1" customFormat="1" hidden="1" spans="1:19">
      <c r="A59" s="15">
        <v>57</v>
      </c>
      <c r="B59" s="15">
        <v>573</v>
      </c>
      <c r="C59" s="16" t="s">
        <v>81</v>
      </c>
      <c r="D59" s="16" t="s">
        <v>49</v>
      </c>
      <c r="E59" s="16" t="s">
        <v>32</v>
      </c>
      <c r="F59" s="85" t="s">
        <v>36</v>
      </c>
      <c r="G59" s="18">
        <v>5732.62926923077</v>
      </c>
      <c r="H59" s="18">
        <v>1644.79690523077</v>
      </c>
      <c r="I59" s="35">
        <v>0.286918415265231</v>
      </c>
      <c r="J59" s="18">
        <v>6879.15512307692</v>
      </c>
      <c r="K59" s="18">
        <v>1825.84012430769</v>
      </c>
      <c r="L59" s="35">
        <v>0.265416332622403</v>
      </c>
      <c r="M59" s="89">
        <v>5156.38</v>
      </c>
      <c r="N59" s="89">
        <v>1134.82</v>
      </c>
      <c r="O59" s="35">
        <f t="shared" si="0"/>
        <v>0.220080754327648</v>
      </c>
      <c r="P59" s="96">
        <f t="shared" si="1"/>
        <v>0.899479062369562</v>
      </c>
      <c r="Q59" s="96">
        <f t="shared" si="2"/>
        <v>0.749565885307969</v>
      </c>
      <c r="R59" s="107">
        <f t="shared" si="4"/>
        <v>0.621533060256463</v>
      </c>
      <c r="S59" s="9"/>
    </row>
    <row r="60" s="1" customFormat="1" hidden="1" spans="1:19">
      <c r="A60" s="15">
        <v>58</v>
      </c>
      <c r="B60" s="15">
        <v>347</v>
      </c>
      <c r="C60" s="16" t="s">
        <v>102</v>
      </c>
      <c r="D60" s="16" t="s">
        <v>51</v>
      </c>
      <c r="E60" s="16" t="s">
        <v>29</v>
      </c>
      <c r="F60" s="85"/>
      <c r="G60" s="18">
        <v>6592.37046153846</v>
      </c>
      <c r="H60" s="18">
        <v>1779.66242461538</v>
      </c>
      <c r="I60" s="35">
        <v>0.269957890716</v>
      </c>
      <c r="J60" s="18">
        <v>7910.84455384615</v>
      </c>
      <c r="K60" s="18">
        <v>1975.55032615385</v>
      </c>
      <c r="L60" s="35">
        <v>0.249726854409414</v>
      </c>
      <c r="M60" s="89">
        <v>5893.32</v>
      </c>
      <c r="N60" s="89">
        <v>1532.58</v>
      </c>
      <c r="O60" s="35">
        <f t="shared" si="0"/>
        <v>0.260053755777728</v>
      </c>
      <c r="P60" s="96">
        <f t="shared" si="1"/>
        <v>0.893960682941455</v>
      </c>
      <c r="Q60" s="96">
        <f t="shared" si="2"/>
        <v>0.744967235784546</v>
      </c>
      <c r="R60" s="107">
        <f t="shared" si="4"/>
        <v>0.775773707057993</v>
      </c>
      <c r="S60" s="9"/>
    </row>
    <row r="61" s="1" customFormat="1" hidden="1" spans="1:19">
      <c r="A61" s="15">
        <v>59</v>
      </c>
      <c r="B61" s="15">
        <v>723</v>
      </c>
      <c r="C61" s="16" t="s">
        <v>83</v>
      </c>
      <c r="D61" s="16" t="s">
        <v>31</v>
      </c>
      <c r="E61" s="16" t="s">
        <v>32</v>
      </c>
      <c r="F61" s="85" t="s">
        <v>36</v>
      </c>
      <c r="G61" s="18">
        <v>4790.54146153846</v>
      </c>
      <c r="H61" s="18">
        <v>1183.83260261538</v>
      </c>
      <c r="I61" s="35">
        <v>0.247118746830594</v>
      </c>
      <c r="J61" s="18">
        <v>5748.64975384615</v>
      </c>
      <c r="K61" s="18">
        <v>1314.13736215385</v>
      </c>
      <c r="L61" s="35">
        <v>0.228599309129003</v>
      </c>
      <c r="M61" s="89">
        <v>4267.61</v>
      </c>
      <c r="N61" s="89">
        <v>1393.67</v>
      </c>
      <c r="O61" s="35">
        <f t="shared" si="0"/>
        <v>0.326569203840089</v>
      </c>
      <c r="P61" s="96">
        <f t="shared" si="1"/>
        <v>0.890840844247589</v>
      </c>
      <c r="Q61" s="96">
        <f t="shared" si="2"/>
        <v>0.742367370206324</v>
      </c>
      <c r="R61" s="107">
        <f t="shared" si="4"/>
        <v>1.06052079496149</v>
      </c>
      <c r="S61" s="9"/>
    </row>
    <row r="62" s="1" customFormat="1" hidden="1" spans="1:19">
      <c r="A62" s="15">
        <v>60</v>
      </c>
      <c r="B62" s="15">
        <v>387</v>
      </c>
      <c r="C62" s="16" t="s">
        <v>101</v>
      </c>
      <c r="D62" s="16" t="s">
        <v>49</v>
      </c>
      <c r="E62" s="16" t="s">
        <v>38</v>
      </c>
      <c r="F62" s="85" t="s">
        <v>52</v>
      </c>
      <c r="G62" s="18">
        <v>13346.7265384615</v>
      </c>
      <c r="H62" s="18">
        <v>3426.52522153846</v>
      </c>
      <c r="I62" s="35">
        <v>0.256731507284889</v>
      </c>
      <c r="J62" s="18">
        <v>16016.0718461538</v>
      </c>
      <c r="K62" s="18">
        <v>3803.68373538462</v>
      </c>
      <c r="L62" s="35">
        <v>0.237491675357216</v>
      </c>
      <c r="M62" s="89">
        <v>11583.74</v>
      </c>
      <c r="N62" s="89">
        <v>3065.26</v>
      </c>
      <c r="O62" s="35">
        <f t="shared" si="0"/>
        <v>0.264617472422551</v>
      </c>
      <c r="P62" s="96">
        <f t="shared" si="1"/>
        <v>0.867908694062093</v>
      </c>
      <c r="Q62" s="96">
        <f t="shared" si="2"/>
        <v>0.723257245051744</v>
      </c>
      <c r="R62" s="107">
        <f t="shared" si="4"/>
        <v>0.805866158504382</v>
      </c>
      <c r="S62" s="9"/>
    </row>
    <row r="63" s="1" customFormat="1" hidden="1" spans="1:19">
      <c r="A63" s="15">
        <v>61</v>
      </c>
      <c r="B63" s="15">
        <v>513</v>
      </c>
      <c r="C63" s="16" t="s">
        <v>113</v>
      </c>
      <c r="D63" s="16" t="s">
        <v>51</v>
      </c>
      <c r="E63" s="16" t="s">
        <v>29</v>
      </c>
      <c r="F63" s="85"/>
      <c r="G63" s="18">
        <v>12118.4067307692</v>
      </c>
      <c r="H63" s="18">
        <v>3540.18575669231</v>
      </c>
      <c r="I63" s="35">
        <v>0.292132937550578</v>
      </c>
      <c r="J63" s="18">
        <v>14542.0880769231</v>
      </c>
      <c r="K63" s="18">
        <v>3929.85491492308</v>
      </c>
      <c r="L63" s="35">
        <v>0.270240071036249</v>
      </c>
      <c r="M63" s="89">
        <v>10434.45</v>
      </c>
      <c r="N63" s="89">
        <v>3429.39</v>
      </c>
      <c r="O63" s="35">
        <f t="shared" si="0"/>
        <v>0.32866035104869</v>
      </c>
      <c r="P63" s="96">
        <f t="shared" si="1"/>
        <v>0.861041408480411</v>
      </c>
      <c r="Q63" s="96">
        <f t="shared" si="2"/>
        <v>0.717534507067006</v>
      </c>
      <c r="R63" s="107">
        <f t="shared" si="4"/>
        <v>0.872650536531862</v>
      </c>
      <c r="S63" s="9"/>
    </row>
    <row r="64" s="1" customFormat="1" hidden="1" spans="1:19">
      <c r="A64" s="15">
        <v>62</v>
      </c>
      <c r="B64" s="15">
        <v>103639</v>
      </c>
      <c r="C64" s="16" t="s">
        <v>103</v>
      </c>
      <c r="D64" s="16" t="s">
        <v>49</v>
      </c>
      <c r="E64" s="16" t="s">
        <v>32</v>
      </c>
      <c r="F64" s="85"/>
      <c r="G64" s="18">
        <v>6048.52307692308</v>
      </c>
      <c r="H64" s="18">
        <v>1547.29979815385</v>
      </c>
      <c r="I64" s="35">
        <v>0.255814482060465</v>
      </c>
      <c r="J64" s="18">
        <v>7258.22769230769</v>
      </c>
      <c r="K64" s="18">
        <v>1717.61148553846</v>
      </c>
      <c r="L64" s="35">
        <v>0.236643373334622</v>
      </c>
      <c r="M64" s="89">
        <v>5205.1</v>
      </c>
      <c r="N64" s="89">
        <v>1381.42</v>
      </c>
      <c r="O64" s="35">
        <f t="shared" si="0"/>
        <v>0.265397398705116</v>
      </c>
      <c r="P64" s="96">
        <f t="shared" si="1"/>
        <v>0.860557186242541</v>
      </c>
      <c r="Q64" s="96">
        <f t="shared" si="2"/>
        <v>0.717130988535451</v>
      </c>
      <c r="R64" s="107">
        <f t="shared" si="4"/>
        <v>0.804268026635217</v>
      </c>
      <c r="S64" s="9"/>
    </row>
    <row r="65" s="1" customFormat="1" hidden="1" spans="1:19">
      <c r="A65" s="15">
        <v>63</v>
      </c>
      <c r="B65" s="15">
        <v>102565</v>
      </c>
      <c r="C65" s="16" t="s">
        <v>105</v>
      </c>
      <c r="D65" s="16" t="s">
        <v>51</v>
      </c>
      <c r="E65" s="16" t="s">
        <v>29</v>
      </c>
      <c r="F65" s="85"/>
      <c r="G65" s="18">
        <v>5276.90707692308</v>
      </c>
      <c r="H65" s="18">
        <v>1585.82702276923</v>
      </c>
      <c r="I65" s="35">
        <v>0.300522067122303</v>
      </c>
      <c r="J65" s="18">
        <v>6332.28849230769</v>
      </c>
      <c r="K65" s="18">
        <v>1760.37941169231</v>
      </c>
      <c r="L65" s="35">
        <v>0.278000507056931</v>
      </c>
      <c r="M65" s="89">
        <v>4525.67</v>
      </c>
      <c r="N65" s="89">
        <v>1465.42</v>
      </c>
      <c r="O65" s="35">
        <f t="shared" si="0"/>
        <v>0.323801779626</v>
      </c>
      <c r="P65" s="96">
        <f t="shared" si="1"/>
        <v>0.857636856974726</v>
      </c>
      <c r="Q65" s="96">
        <f t="shared" si="2"/>
        <v>0.714697380812273</v>
      </c>
      <c r="R65" s="107">
        <f t="shared" si="4"/>
        <v>0.832445545697018</v>
      </c>
      <c r="S65" s="9"/>
    </row>
    <row r="66" s="1" customFormat="1" hidden="1" spans="1:19">
      <c r="A66" s="15">
        <v>64</v>
      </c>
      <c r="B66" s="15">
        <v>308</v>
      </c>
      <c r="C66" s="16" t="s">
        <v>164</v>
      </c>
      <c r="D66" s="16" t="s">
        <v>31</v>
      </c>
      <c r="E66" s="16" t="s">
        <v>38</v>
      </c>
      <c r="F66" s="85"/>
      <c r="G66" s="18">
        <v>9449.43753846154</v>
      </c>
      <c r="H66" s="18">
        <v>2990.91085784615</v>
      </c>
      <c r="I66" s="35">
        <v>0.316517342505563</v>
      </c>
      <c r="J66" s="18">
        <v>11339.3250461538</v>
      </c>
      <c r="K66" s="18">
        <v>3320.12118646154</v>
      </c>
      <c r="L66" s="35">
        <v>0.29279707327798</v>
      </c>
      <c r="M66" s="89">
        <v>8099.46</v>
      </c>
      <c r="N66" s="89">
        <v>1746.53</v>
      </c>
      <c r="O66" s="35">
        <f t="shared" si="0"/>
        <v>0.215635363345211</v>
      </c>
      <c r="P66" s="96">
        <f t="shared" si="1"/>
        <v>0.857136730840667</v>
      </c>
      <c r="Q66" s="96">
        <f t="shared" si="2"/>
        <v>0.714280609033892</v>
      </c>
      <c r="R66" s="107">
        <f t="shared" si="4"/>
        <v>0.526044051380361</v>
      </c>
      <c r="S66" s="9"/>
    </row>
    <row r="67" s="1" customFormat="1" hidden="1" spans="1:19">
      <c r="A67" s="15">
        <v>65</v>
      </c>
      <c r="B67" s="15">
        <v>545</v>
      </c>
      <c r="C67" s="16" t="s">
        <v>86</v>
      </c>
      <c r="D67" s="16" t="s">
        <v>49</v>
      </c>
      <c r="E67" s="16" t="s">
        <v>32</v>
      </c>
      <c r="F67" s="85"/>
      <c r="G67" s="18">
        <v>4277.92984615385</v>
      </c>
      <c r="H67" s="18">
        <v>1229.90820184615</v>
      </c>
      <c r="I67" s="35">
        <v>0.287500788015943</v>
      </c>
      <c r="J67" s="18">
        <v>5133.51581538462</v>
      </c>
      <c r="K67" s="18">
        <v>1365.28451446154</v>
      </c>
      <c r="L67" s="35">
        <v>0.265955061513578</v>
      </c>
      <c r="M67" s="89">
        <v>3622.34</v>
      </c>
      <c r="N67" s="89">
        <v>796.58</v>
      </c>
      <c r="O67" s="35">
        <f t="shared" ref="O67:O97" si="5">N67/M67</f>
        <v>0.219907573557424</v>
      </c>
      <c r="P67" s="96">
        <f t="shared" ref="P67:P97" si="6">M67/G67</f>
        <v>0.846750678545309</v>
      </c>
      <c r="Q67" s="96">
        <f t="shared" ref="Q67:Q97" si="7">M67/J67</f>
        <v>0.705625565454424</v>
      </c>
      <c r="R67" s="107">
        <f t="shared" si="4"/>
        <v>0.58345347915571</v>
      </c>
      <c r="S67" s="9"/>
    </row>
    <row r="68" s="1" customFormat="1" hidden="1" spans="1:19">
      <c r="A68" s="15">
        <v>66</v>
      </c>
      <c r="B68" s="15">
        <v>753</v>
      </c>
      <c r="C68" s="16" t="s">
        <v>104</v>
      </c>
      <c r="D68" s="16" t="s">
        <v>49</v>
      </c>
      <c r="E68" s="16" t="s">
        <v>32</v>
      </c>
      <c r="F68" s="85" t="s">
        <v>36</v>
      </c>
      <c r="G68" s="18">
        <v>4033.49607692308</v>
      </c>
      <c r="H68" s="18">
        <v>1045.45139515385</v>
      </c>
      <c r="I68" s="35">
        <v>0.259192366923377</v>
      </c>
      <c r="J68" s="18">
        <v>4840.19529230769</v>
      </c>
      <c r="K68" s="18">
        <v>1160.52449953846</v>
      </c>
      <c r="L68" s="35">
        <v>0.23976811460125</v>
      </c>
      <c r="M68" s="89">
        <v>3383.51</v>
      </c>
      <c r="N68" s="89">
        <v>832.48</v>
      </c>
      <c r="O68" s="35">
        <f t="shared" si="5"/>
        <v>0.246040354543063</v>
      </c>
      <c r="P68" s="96">
        <f t="shared" si="6"/>
        <v>0.838852929437106</v>
      </c>
      <c r="Q68" s="96">
        <f t="shared" si="7"/>
        <v>0.699044107864256</v>
      </c>
      <c r="R68" s="107">
        <f t="shared" ref="R68:R97" si="8">N68/K68</f>
        <v>0.717330827855058</v>
      </c>
      <c r="S68" s="9"/>
    </row>
    <row r="69" s="1" customFormat="1" hidden="1" spans="1:19">
      <c r="A69" s="15">
        <v>67</v>
      </c>
      <c r="B69" s="15">
        <v>311</v>
      </c>
      <c r="C69" s="16" t="s">
        <v>95</v>
      </c>
      <c r="D69" s="16" t="s">
        <v>51</v>
      </c>
      <c r="E69" s="16" t="s">
        <v>38</v>
      </c>
      <c r="F69" s="85"/>
      <c r="G69" s="18">
        <v>7615.67507692308</v>
      </c>
      <c r="H69" s="18">
        <v>1658.64668307692</v>
      </c>
      <c r="I69" s="35">
        <v>0.217793782734105</v>
      </c>
      <c r="J69" s="18">
        <v>9138.81009230769</v>
      </c>
      <c r="K69" s="18">
        <v>1841.21435076923</v>
      </c>
      <c r="L69" s="35">
        <v>0.201472000421479</v>
      </c>
      <c r="M69" s="89">
        <v>6370.75</v>
      </c>
      <c r="N69" s="89">
        <v>1952.73</v>
      </c>
      <c r="O69" s="35">
        <f t="shared" si="5"/>
        <v>0.306514931522976</v>
      </c>
      <c r="P69" s="96">
        <f t="shared" si="6"/>
        <v>0.836531224829242</v>
      </c>
      <c r="Q69" s="96">
        <f t="shared" si="7"/>
        <v>0.697109354024369</v>
      </c>
      <c r="R69" s="107">
        <f t="shared" si="8"/>
        <v>1.06056635892729</v>
      </c>
      <c r="S69" s="9"/>
    </row>
    <row r="70" s="1" customFormat="1" hidden="1" spans="1:19">
      <c r="A70" s="15">
        <v>68</v>
      </c>
      <c r="B70" s="15">
        <v>582</v>
      </c>
      <c r="C70" s="16" t="s">
        <v>110</v>
      </c>
      <c r="D70" s="16" t="s">
        <v>51</v>
      </c>
      <c r="E70" s="16" t="s">
        <v>38</v>
      </c>
      <c r="F70" s="85" t="s">
        <v>52</v>
      </c>
      <c r="G70" s="18">
        <v>32682.9569230769</v>
      </c>
      <c r="H70" s="18">
        <v>7258.69545046154</v>
      </c>
      <c r="I70" s="35">
        <v>0.222094208536446</v>
      </c>
      <c r="J70" s="18">
        <v>39219.5483076923</v>
      </c>
      <c r="K70" s="18">
        <v>8057.66192861538</v>
      </c>
      <c r="L70" s="35">
        <v>0.205450146070015</v>
      </c>
      <c r="M70" s="89">
        <v>27265.26</v>
      </c>
      <c r="N70" s="89">
        <v>6214.25</v>
      </c>
      <c r="O70" s="35">
        <f t="shared" si="5"/>
        <v>0.227918237346719</v>
      </c>
      <c r="P70" s="96">
        <f t="shared" si="6"/>
        <v>0.834234799016868</v>
      </c>
      <c r="Q70" s="96">
        <f t="shared" si="7"/>
        <v>0.695195665847389</v>
      </c>
      <c r="R70" s="107">
        <f t="shared" si="8"/>
        <v>0.771222478065402</v>
      </c>
      <c r="S70" s="9"/>
    </row>
    <row r="71" s="1" customFormat="1" hidden="1" spans="1:19">
      <c r="A71" s="15">
        <v>69</v>
      </c>
      <c r="B71" s="15">
        <v>752</v>
      </c>
      <c r="C71" s="16" t="s">
        <v>120</v>
      </c>
      <c r="D71" s="16" t="s">
        <v>51</v>
      </c>
      <c r="E71" s="16" t="s">
        <v>32</v>
      </c>
      <c r="F71" s="85"/>
      <c r="G71" s="18">
        <v>5339.57907692308</v>
      </c>
      <c r="H71" s="18">
        <v>1304.79217723077</v>
      </c>
      <c r="I71" s="35">
        <v>0.244362366102958</v>
      </c>
      <c r="J71" s="18">
        <v>6407.49489230769</v>
      </c>
      <c r="K71" s="18">
        <v>1448.41098830769</v>
      </c>
      <c r="L71" s="35">
        <v>0.226049495575335</v>
      </c>
      <c r="M71" s="89">
        <v>4428.47</v>
      </c>
      <c r="N71" s="89">
        <v>1516.82</v>
      </c>
      <c r="O71" s="35">
        <f t="shared" si="5"/>
        <v>0.342515586647307</v>
      </c>
      <c r="P71" s="96">
        <f t="shared" si="6"/>
        <v>0.829366872594739</v>
      </c>
      <c r="Q71" s="96">
        <f t="shared" si="7"/>
        <v>0.691139060495617</v>
      </c>
      <c r="R71" s="107">
        <f t="shared" si="8"/>
        <v>1.04723038712392</v>
      </c>
      <c r="S71" s="9"/>
    </row>
    <row r="72" s="1" customFormat="1" hidden="1" spans="1:19">
      <c r="A72" s="15">
        <v>70</v>
      </c>
      <c r="B72" s="15">
        <v>598</v>
      </c>
      <c r="C72" s="16" t="s">
        <v>117</v>
      </c>
      <c r="D72" s="16" t="s">
        <v>49</v>
      </c>
      <c r="E72" s="16" t="s">
        <v>29</v>
      </c>
      <c r="F72" s="85" t="s">
        <v>36</v>
      </c>
      <c r="G72" s="18">
        <v>7843.968</v>
      </c>
      <c r="H72" s="18">
        <v>2447.48746846154</v>
      </c>
      <c r="I72" s="35">
        <v>0.312021602900667</v>
      </c>
      <c r="J72" s="18">
        <v>9412.7616</v>
      </c>
      <c r="K72" s="18">
        <v>2716.88304461538</v>
      </c>
      <c r="L72" s="35">
        <v>0.288638250926846</v>
      </c>
      <c r="M72" s="89">
        <v>6495.57</v>
      </c>
      <c r="N72" s="89">
        <v>2207.67</v>
      </c>
      <c r="O72" s="35">
        <f t="shared" si="5"/>
        <v>0.339873175102416</v>
      </c>
      <c r="P72" s="96">
        <f t="shared" si="6"/>
        <v>0.828097462916728</v>
      </c>
      <c r="Q72" s="96">
        <f t="shared" si="7"/>
        <v>0.690081219097273</v>
      </c>
      <c r="R72" s="107">
        <f t="shared" si="8"/>
        <v>0.812574543602606</v>
      </c>
      <c r="S72" s="9"/>
    </row>
    <row r="73" s="1" customFormat="1" hidden="1" spans="1:19">
      <c r="A73" s="15">
        <v>71</v>
      </c>
      <c r="B73" s="15">
        <v>718</v>
      </c>
      <c r="C73" s="16" t="s">
        <v>116</v>
      </c>
      <c r="D73" s="16" t="s">
        <v>31</v>
      </c>
      <c r="E73" s="16" t="s">
        <v>32</v>
      </c>
      <c r="F73" s="85"/>
      <c r="G73" s="18">
        <v>3791.29846153846</v>
      </c>
      <c r="H73" s="18">
        <v>761.791123692308</v>
      </c>
      <c r="I73" s="35">
        <v>0.200931456971916</v>
      </c>
      <c r="J73" s="18">
        <v>4549.55815384615</v>
      </c>
      <c r="K73" s="18">
        <v>845.641668923077</v>
      </c>
      <c r="L73" s="35">
        <v>0.185873361835848</v>
      </c>
      <c r="M73" s="89">
        <v>3137.82</v>
      </c>
      <c r="N73" s="89">
        <v>732.15</v>
      </c>
      <c r="O73" s="35">
        <f t="shared" si="5"/>
        <v>0.233330783792569</v>
      </c>
      <c r="P73" s="96">
        <f t="shared" si="6"/>
        <v>0.827637294144</v>
      </c>
      <c r="Q73" s="96">
        <f t="shared" si="7"/>
        <v>0.68969774512</v>
      </c>
      <c r="R73" s="107">
        <f t="shared" si="8"/>
        <v>0.865792246179628</v>
      </c>
      <c r="S73" s="9"/>
    </row>
    <row r="74" s="1" customFormat="1" hidden="1" spans="1:19">
      <c r="A74" s="15">
        <v>72</v>
      </c>
      <c r="B74" s="15">
        <v>385</v>
      </c>
      <c r="C74" s="16" t="s">
        <v>92</v>
      </c>
      <c r="D74" s="16" t="s">
        <v>34</v>
      </c>
      <c r="E74" s="16" t="s">
        <v>38</v>
      </c>
      <c r="F74" s="85"/>
      <c r="G74" s="18">
        <v>16039.4571923077</v>
      </c>
      <c r="H74" s="18">
        <v>3305.10271323077</v>
      </c>
      <c r="I74" s="35">
        <v>0.206060758391241</v>
      </c>
      <c r="J74" s="18">
        <v>19247.3486307692</v>
      </c>
      <c r="K74" s="18">
        <v>3668.89622030769</v>
      </c>
      <c r="L74" s="35">
        <v>0.190618265959111</v>
      </c>
      <c r="M74" s="89">
        <v>13092.65</v>
      </c>
      <c r="N74" s="89">
        <v>3379.7</v>
      </c>
      <c r="O74" s="35">
        <f t="shared" si="5"/>
        <v>0.258137199115534</v>
      </c>
      <c r="P74" s="96">
        <f t="shared" si="6"/>
        <v>0.81627762355194</v>
      </c>
      <c r="Q74" s="96">
        <f t="shared" si="7"/>
        <v>0.680231352959951</v>
      </c>
      <c r="R74" s="107">
        <f t="shared" si="8"/>
        <v>0.92117623313874</v>
      </c>
      <c r="S74" s="9"/>
    </row>
    <row r="75" s="1" customFormat="1" hidden="1" spans="1:19">
      <c r="A75" s="15">
        <v>73</v>
      </c>
      <c r="B75" s="15">
        <v>339</v>
      </c>
      <c r="C75" s="16" t="s">
        <v>130</v>
      </c>
      <c r="D75" s="16" t="s">
        <v>51</v>
      </c>
      <c r="E75" s="16" t="s">
        <v>29</v>
      </c>
      <c r="F75" s="85"/>
      <c r="G75" s="18">
        <v>5097.60492307692</v>
      </c>
      <c r="H75" s="18">
        <v>1308.10306953846</v>
      </c>
      <c r="I75" s="35">
        <v>0.256611308502285</v>
      </c>
      <c r="J75" s="18">
        <v>6117.12590769231</v>
      </c>
      <c r="K75" s="18">
        <v>1452.08631138462</v>
      </c>
      <c r="L75" s="35">
        <v>0.237380484445908</v>
      </c>
      <c r="M75" s="89">
        <v>4141.42</v>
      </c>
      <c r="N75" s="89">
        <v>1011.83</v>
      </c>
      <c r="O75" s="35">
        <f t="shared" si="5"/>
        <v>0.244319581206446</v>
      </c>
      <c r="P75" s="96">
        <f t="shared" si="6"/>
        <v>0.812424670505896</v>
      </c>
      <c r="Q75" s="96">
        <f t="shared" si="7"/>
        <v>0.677020558754913</v>
      </c>
      <c r="R75" s="107">
        <f t="shared" si="8"/>
        <v>0.696811196460616</v>
      </c>
      <c r="S75" s="9"/>
    </row>
    <row r="76" s="1" customFormat="1" hidden="1" spans="1:19">
      <c r="A76" s="15">
        <v>74</v>
      </c>
      <c r="B76" s="15">
        <v>517</v>
      </c>
      <c r="C76" s="16" t="s">
        <v>119</v>
      </c>
      <c r="D76" s="16" t="s">
        <v>31</v>
      </c>
      <c r="E76" s="16" t="s">
        <v>38</v>
      </c>
      <c r="F76" s="85" t="s">
        <v>36</v>
      </c>
      <c r="G76" s="18">
        <v>28381.0046153846</v>
      </c>
      <c r="H76" s="18">
        <v>6223.41069538461</v>
      </c>
      <c r="I76" s="35">
        <v>0.219280845753116</v>
      </c>
      <c r="J76" s="18">
        <v>34057.2055384615</v>
      </c>
      <c r="K76" s="18">
        <v>6908.42311384615</v>
      </c>
      <c r="L76" s="35">
        <v>0.202847620778643</v>
      </c>
      <c r="M76" s="89">
        <v>23032.12</v>
      </c>
      <c r="N76" s="89">
        <v>5043.71</v>
      </c>
      <c r="O76" s="35">
        <f t="shared" si="5"/>
        <v>0.218985920531849</v>
      </c>
      <c r="P76" s="96">
        <f t="shared" si="6"/>
        <v>0.811532935924153</v>
      </c>
      <c r="Q76" s="96">
        <f t="shared" si="7"/>
        <v>0.676277446603461</v>
      </c>
      <c r="R76" s="107">
        <f t="shared" si="8"/>
        <v>0.730081223585044</v>
      </c>
      <c r="S76" s="9"/>
    </row>
    <row r="77" s="1" customFormat="1" hidden="1" spans="1:19">
      <c r="A77" s="15">
        <v>75</v>
      </c>
      <c r="B77" s="15">
        <v>101453</v>
      </c>
      <c r="C77" s="16" t="s">
        <v>106</v>
      </c>
      <c r="D77" s="16" t="s">
        <v>28</v>
      </c>
      <c r="E77" s="16" t="s">
        <v>32</v>
      </c>
      <c r="F77" s="85" t="s">
        <v>36</v>
      </c>
      <c r="G77" s="18">
        <v>7060.34238461538</v>
      </c>
      <c r="H77" s="18">
        <v>1946.58168438462</v>
      </c>
      <c r="I77" s="35">
        <v>0.275706414553812</v>
      </c>
      <c r="J77" s="18">
        <v>8472.41086153846</v>
      </c>
      <c r="K77" s="18">
        <v>2160.84243184615</v>
      </c>
      <c r="L77" s="35">
        <v>0.255044575524018</v>
      </c>
      <c r="M77" s="89">
        <v>5663.98</v>
      </c>
      <c r="N77" s="89">
        <v>1973.04</v>
      </c>
      <c r="O77" s="35">
        <f t="shared" si="5"/>
        <v>0.34834868767192</v>
      </c>
      <c r="P77" s="96">
        <f t="shared" si="6"/>
        <v>0.802224551084367</v>
      </c>
      <c r="Q77" s="96">
        <f t="shared" si="7"/>
        <v>0.668520459236972</v>
      </c>
      <c r="R77" s="107">
        <f t="shared" si="8"/>
        <v>0.913088326534898</v>
      </c>
      <c r="S77" s="9"/>
    </row>
    <row r="78" s="1" customFormat="1" hidden="1" spans="1:19">
      <c r="A78" s="15">
        <v>76</v>
      </c>
      <c r="B78" s="15">
        <v>709</v>
      </c>
      <c r="C78" s="16" t="s">
        <v>121</v>
      </c>
      <c r="D78" s="16" t="s">
        <v>51</v>
      </c>
      <c r="E78" s="16" t="s">
        <v>29</v>
      </c>
      <c r="F78" s="85"/>
      <c r="G78" s="18">
        <v>12935.936</v>
      </c>
      <c r="H78" s="18">
        <v>3700.45925415385</v>
      </c>
      <c r="I78" s="35">
        <v>0.286060417595901</v>
      </c>
      <c r="J78" s="18">
        <v>15523.1232</v>
      </c>
      <c r="K78" s="18">
        <v>4107.76975753846</v>
      </c>
      <c r="L78" s="35">
        <v>0.264622634544217</v>
      </c>
      <c r="M78" s="89">
        <v>10354.36</v>
      </c>
      <c r="N78" s="89">
        <v>3980.05</v>
      </c>
      <c r="O78" s="35">
        <f t="shared" si="5"/>
        <v>0.384383969651432</v>
      </c>
      <c r="P78" s="96">
        <f t="shared" si="6"/>
        <v>0.800433768379807</v>
      </c>
      <c r="Q78" s="96">
        <f t="shared" si="7"/>
        <v>0.667028140316505</v>
      </c>
      <c r="R78" s="107">
        <f t="shared" si="8"/>
        <v>0.968907761370006</v>
      </c>
      <c r="S78" s="9"/>
    </row>
    <row r="79" s="1" customFormat="1" hidden="1" spans="1:19">
      <c r="A79" s="15">
        <v>77</v>
      </c>
      <c r="B79" s="15">
        <v>706</v>
      </c>
      <c r="C79" s="16" t="s">
        <v>80</v>
      </c>
      <c r="D79" s="16" t="s">
        <v>28</v>
      </c>
      <c r="E79" s="16" t="s">
        <v>32</v>
      </c>
      <c r="F79" s="85"/>
      <c r="G79" s="18">
        <v>3832.82461538462</v>
      </c>
      <c r="H79" s="18">
        <v>968.517984</v>
      </c>
      <c r="I79" s="35">
        <v>0.252690399689163</v>
      </c>
      <c r="J79" s="18">
        <v>4599.38953846154</v>
      </c>
      <c r="K79" s="18">
        <v>1075.123008</v>
      </c>
      <c r="L79" s="35">
        <v>0.233753414232364</v>
      </c>
      <c r="M79" s="89">
        <v>3041.84</v>
      </c>
      <c r="N79" s="89">
        <v>1233</v>
      </c>
      <c r="O79" s="35">
        <f t="shared" si="5"/>
        <v>0.405346763800857</v>
      </c>
      <c r="P79" s="96">
        <f t="shared" si="6"/>
        <v>0.793628799969172</v>
      </c>
      <c r="Q79" s="96">
        <f t="shared" si="7"/>
        <v>0.661357333307644</v>
      </c>
      <c r="R79" s="107">
        <f t="shared" si="8"/>
        <v>1.14684551518778</v>
      </c>
      <c r="S79" s="9"/>
    </row>
    <row r="80" s="1" customFormat="1" hidden="1" spans="1:19">
      <c r="A80" s="15">
        <v>78</v>
      </c>
      <c r="B80" s="15">
        <v>594</v>
      </c>
      <c r="C80" s="16" t="s">
        <v>109</v>
      </c>
      <c r="D80" s="16" t="s">
        <v>34</v>
      </c>
      <c r="E80" s="16" t="s">
        <v>32</v>
      </c>
      <c r="F80" s="85"/>
      <c r="G80" s="18">
        <v>4595.99384615385</v>
      </c>
      <c r="H80" s="18">
        <v>1255.24861538462</v>
      </c>
      <c r="I80" s="35">
        <v>0.273117993061516</v>
      </c>
      <c r="J80" s="18">
        <v>5515.19261538462</v>
      </c>
      <c r="K80" s="18">
        <v>1393.41415384615</v>
      </c>
      <c r="L80" s="35">
        <v>0.252650134096718</v>
      </c>
      <c r="M80" s="89">
        <v>3621.11</v>
      </c>
      <c r="N80" s="89">
        <v>1128.98</v>
      </c>
      <c r="O80" s="35">
        <f t="shared" si="5"/>
        <v>0.311777327946403</v>
      </c>
      <c r="P80" s="96">
        <f t="shared" si="6"/>
        <v>0.787883996631179</v>
      </c>
      <c r="Q80" s="96">
        <f t="shared" si="7"/>
        <v>0.656569997192649</v>
      </c>
      <c r="R80" s="107">
        <f t="shared" si="8"/>
        <v>0.810225730005505</v>
      </c>
      <c r="S80" s="9"/>
    </row>
    <row r="81" s="1" customFormat="1" hidden="1" spans="1:19">
      <c r="A81" s="15">
        <v>79</v>
      </c>
      <c r="B81" s="15">
        <v>755</v>
      </c>
      <c r="C81" s="16" t="s">
        <v>125</v>
      </c>
      <c r="D81" s="16" t="s">
        <v>28</v>
      </c>
      <c r="E81" s="16" t="s">
        <v>32</v>
      </c>
      <c r="F81" s="85"/>
      <c r="G81" s="18">
        <v>2375.95323076923</v>
      </c>
      <c r="H81" s="18">
        <v>587.135773538462</v>
      </c>
      <c r="I81" s="35">
        <v>0.247115880032863</v>
      </c>
      <c r="J81" s="18">
        <v>2851.14387692308</v>
      </c>
      <c r="K81" s="18">
        <v>651.761959384615</v>
      </c>
      <c r="L81" s="35">
        <v>0.228596657173257</v>
      </c>
      <c r="M81" s="89">
        <v>1825.35</v>
      </c>
      <c r="N81" s="89">
        <v>816.11</v>
      </c>
      <c r="O81" s="35">
        <f t="shared" si="5"/>
        <v>0.447097816857041</v>
      </c>
      <c r="P81" s="96">
        <f t="shared" si="6"/>
        <v>0.768260071941328</v>
      </c>
      <c r="Q81" s="96">
        <f t="shared" si="7"/>
        <v>0.640216726617773</v>
      </c>
      <c r="R81" s="107">
        <f t="shared" si="8"/>
        <v>1.25215960865614</v>
      </c>
      <c r="S81" s="9"/>
    </row>
    <row r="82" s="1" customFormat="1" hidden="1" spans="1:19">
      <c r="A82" s="15">
        <v>80</v>
      </c>
      <c r="B82" s="15">
        <v>741</v>
      </c>
      <c r="C82" s="16" t="s">
        <v>114</v>
      </c>
      <c r="D82" s="16" t="s">
        <v>51</v>
      </c>
      <c r="E82" s="16" t="s">
        <v>32</v>
      </c>
      <c r="F82" s="85" t="s">
        <v>36</v>
      </c>
      <c r="G82" s="18">
        <v>3276.33138461538</v>
      </c>
      <c r="H82" s="18">
        <v>827.601283384615</v>
      </c>
      <c r="I82" s="35">
        <v>0.252599992562037</v>
      </c>
      <c r="J82" s="18">
        <v>3931.59766153846</v>
      </c>
      <c r="K82" s="18">
        <v>918.695569846154</v>
      </c>
      <c r="L82" s="35">
        <v>0.233669782346615</v>
      </c>
      <c r="M82" s="89">
        <v>2505.4</v>
      </c>
      <c r="N82" s="89">
        <v>746.22</v>
      </c>
      <c r="O82" s="35">
        <f t="shared" si="5"/>
        <v>0.297844655544025</v>
      </c>
      <c r="P82" s="96">
        <f t="shared" si="6"/>
        <v>0.76469676167819</v>
      </c>
      <c r="Q82" s="96">
        <f t="shared" si="7"/>
        <v>0.637247301398491</v>
      </c>
      <c r="R82" s="107">
        <f t="shared" si="8"/>
        <v>0.81226036621137</v>
      </c>
      <c r="S82" s="9"/>
    </row>
    <row r="83" s="1" customFormat="1" hidden="1" spans="1:19">
      <c r="A83" s="15">
        <v>81</v>
      </c>
      <c r="B83" s="15">
        <v>578</v>
      </c>
      <c r="C83" s="16" t="s">
        <v>129</v>
      </c>
      <c r="D83" s="16" t="s">
        <v>31</v>
      </c>
      <c r="E83" s="16" t="s">
        <v>29</v>
      </c>
      <c r="F83" s="85" t="s">
        <v>52</v>
      </c>
      <c r="G83" s="18">
        <v>11549.4574615385</v>
      </c>
      <c r="H83" s="18">
        <v>3087.13238453846</v>
      </c>
      <c r="I83" s="35">
        <v>0.267296744874736</v>
      </c>
      <c r="J83" s="18">
        <v>13859.3489538462</v>
      </c>
      <c r="K83" s="18">
        <v>3426.93384138462</v>
      </c>
      <c r="L83" s="35">
        <v>0.247265138701454</v>
      </c>
      <c r="M83" s="89">
        <v>8633.08</v>
      </c>
      <c r="N83" s="89">
        <v>2797.22</v>
      </c>
      <c r="O83" s="35">
        <f t="shared" si="5"/>
        <v>0.324011824285191</v>
      </c>
      <c r="P83" s="96">
        <f t="shared" si="6"/>
        <v>0.747487925623304</v>
      </c>
      <c r="Q83" s="96">
        <f t="shared" si="7"/>
        <v>0.622906604686086</v>
      </c>
      <c r="R83" s="107">
        <f t="shared" si="8"/>
        <v>0.816245696435683</v>
      </c>
      <c r="S83" s="9"/>
    </row>
    <row r="84" s="1" customFormat="1" hidden="1" spans="1:19">
      <c r="A84" s="15">
        <v>82</v>
      </c>
      <c r="B84" s="15">
        <v>742</v>
      </c>
      <c r="C84" s="16" t="s">
        <v>165</v>
      </c>
      <c r="D84" s="16" t="s">
        <v>31</v>
      </c>
      <c r="E84" s="16" t="s">
        <v>38</v>
      </c>
      <c r="F84" s="85"/>
      <c r="G84" s="18">
        <v>11558.6075384615</v>
      </c>
      <c r="H84" s="18">
        <v>2659.79594138462</v>
      </c>
      <c r="I84" s="35">
        <v>0.230113872500133</v>
      </c>
      <c r="J84" s="18">
        <v>13870.3290461538</v>
      </c>
      <c r="K84" s="18">
        <v>2952.56036584615</v>
      </c>
      <c r="L84" s="35">
        <v>0.212868804771786</v>
      </c>
      <c r="M84" s="89">
        <v>8252.83</v>
      </c>
      <c r="N84" s="89">
        <v>2228.58</v>
      </c>
      <c r="O84" s="35">
        <f t="shared" si="5"/>
        <v>0.270038277778653</v>
      </c>
      <c r="P84" s="96">
        <f t="shared" si="6"/>
        <v>0.71399863457069</v>
      </c>
      <c r="Q84" s="96">
        <f t="shared" si="7"/>
        <v>0.594998862142242</v>
      </c>
      <c r="R84" s="107">
        <f t="shared" si="8"/>
        <v>0.754795744662558</v>
      </c>
      <c r="S84" s="9"/>
    </row>
    <row r="85" s="1" customFormat="1" hidden="1" spans="1:19">
      <c r="A85" s="15">
        <v>83</v>
      </c>
      <c r="B85" s="15">
        <v>349</v>
      </c>
      <c r="C85" s="16" t="s">
        <v>166</v>
      </c>
      <c r="D85" s="16" t="s">
        <v>31</v>
      </c>
      <c r="E85" s="16" t="s">
        <v>29</v>
      </c>
      <c r="F85" s="85"/>
      <c r="G85" s="18">
        <v>8988.66830769231</v>
      </c>
      <c r="H85" s="18">
        <v>2825.51549538461</v>
      </c>
      <c r="I85" s="35">
        <v>0.314341946845074</v>
      </c>
      <c r="J85" s="18">
        <v>10786.4019692308</v>
      </c>
      <c r="K85" s="18">
        <v>3136.52071384615</v>
      </c>
      <c r="L85" s="35">
        <v>0.290784704926942</v>
      </c>
      <c r="M85" s="89">
        <v>6233.64</v>
      </c>
      <c r="N85" s="89">
        <v>2396.65</v>
      </c>
      <c r="O85" s="35">
        <f t="shared" si="5"/>
        <v>0.384470389692058</v>
      </c>
      <c r="P85" s="96">
        <f t="shared" si="6"/>
        <v>0.693499836306718</v>
      </c>
      <c r="Q85" s="96">
        <f t="shared" si="7"/>
        <v>0.577916530255597</v>
      </c>
      <c r="R85" s="107">
        <f t="shared" si="8"/>
        <v>0.764111006638663</v>
      </c>
      <c r="S85" s="9"/>
    </row>
    <row r="86" s="1" customFormat="1" hidden="1" spans="1:19">
      <c r="A86" s="15">
        <v>84</v>
      </c>
      <c r="B86" s="15">
        <v>103199</v>
      </c>
      <c r="C86" s="16" t="s">
        <v>132</v>
      </c>
      <c r="D86" s="16" t="s">
        <v>51</v>
      </c>
      <c r="E86" s="87" t="s">
        <v>29</v>
      </c>
      <c r="F86" s="85"/>
      <c r="G86" s="18">
        <v>4687.952</v>
      </c>
      <c r="H86" s="18">
        <v>1336.87104492308</v>
      </c>
      <c r="I86" s="35">
        <v>0.285171658097838</v>
      </c>
      <c r="J86" s="18">
        <v>5625.5424</v>
      </c>
      <c r="K86" s="18">
        <v>1484.02078523077</v>
      </c>
      <c r="L86" s="35">
        <v>0.26380047997341</v>
      </c>
      <c r="M86" s="89">
        <v>3093.91</v>
      </c>
      <c r="N86" s="89">
        <v>1280.44</v>
      </c>
      <c r="O86" s="35">
        <f t="shared" si="5"/>
        <v>0.413858192384394</v>
      </c>
      <c r="P86" s="96">
        <f t="shared" si="6"/>
        <v>0.659970494578443</v>
      </c>
      <c r="Q86" s="96">
        <f t="shared" si="7"/>
        <v>0.549975412148702</v>
      </c>
      <c r="R86" s="107">
        <f t="shared" si="8"/>
        <v>0.862818103858894</v>
      </c>
      <c r="S86" s="9"/>
    </row>
    <row r="87" s="1" customFormat="1" hidden="1" spans="1:19">
      <c r="A87" s="15">
        <v>85</v>
      </c>
      <c r="B87" s="15">
        <v>511</v>
      </c>
      <c r="C87" s="16" t="s">
        <v>64</v>
      </c>
      <c r="D87" s="16" t="s">
        <v>31</v>
      </c>
      <c r="E87" s="16" t="s">
        <v>29</v>
      </c>
      <c r="F87" s="85" t="s">
        <v>52</v>
      </c>
      <c r="G87" s="18">
        <v>8320.19480769231</v>
      </c>
      <c r="H87" s="18">
        <v>2348.17952007692</v>
      </c>
      <c r="I87" s="35">
        <v>0.282226507233454</v>
      </c>
      <c r="J87" s="18">
        <v>9984.23376923077</v>
      </c>
      <c r="K87" s="18">
        <v>2606.64424476923</v>
      </c>
      <c r="L87" s="35">
        <v>0.261076042991135</v>
      </c>
      <c r="M87" s="89">
        <v>5476.56</v>
      </c>
      <c r="N87" s="89">
        <v>2020.82</v>
      </c>
      <c r="O87" s="35">
        <f t="shared" si="5"/>
        <v>0.368994405247089</v>
      </c>
      <c r="P87" s="96">
        <f t="shared" si="6"/>
        <v>0.658224972681737</v>
      </c>
      <c r="Q87" s="96">
        <f t="shared" si="7"/>
        <v>0.548520810568114</v>
      </c>
      <c r="R87" s="107">
        <f t="shared" si="8"/>
        <v>0.775257307956463</v>
      </c>
      <c r="S87" s="9"/>
    </row>
    <row r="88" s="1" customFormat="1" hidden="1" spans="1:19">
      <c r="A88" s="15">
        <v>86</v>
      </c>
      <c r="B88" s="15">
        <v>732</v>
      </c>
      <c r="C88" s="16" t="s">
        <v>127</v>
      </c>
      <c r="D88" s="16" t="s">
        <v>34</v>
      </c>
      <c r="E88" s="16" t="s">
        <v>32</v>
      </c>
      <c r="F88" s="85"/>
      <c r="G88" s="18">
        <v>5048.39466666667</v>
      </c>
      <c r="H88" s="18">
        <v>1346.11351466667</v>
      </c>
      <c r="I88" s="35">
        <v>0.266641893819184</v>
      </c>
      <c r="J88" s="18">
        <v>6058.0736</v>
      </c>
      <c r="K88" s="18">
        <v>1494.280576</v>
      </c>
      <c r="L88" s="35">
        <v>0.246659363134842</v>
      </c>
      <c r="M88" s="89">
        <v>3268.35</v>
      </c>
      <c r="N88" s="89">
        <v>1034.99</v>
      </c>
      <c r="O88" s="35">
        <f t="shared" si="5"/>
        <v>0.31667049122646</v>
      </c>
      <c r="P88" s="96">
        <f t="shared" si="6"/>
        <v>0.647403821571266</v>
      </c>
      <c r="Q88" s="96">
        <f t="shared" si="7"/>
        <v>0.539503184642722</v>
      </c>
      <c r="R88" s="107">
        <f t="shared" si="8"/>
        <v>0.692634312874853</v>
      </c>
      <c r="S88" s="9"/>
    </row>
    <row r="89" s="1" customFormat="1" hidden="1" spans="1:19">
      <c r="A89" s="15">
        <v>87</v>
      </c>
      <c r="B89" s="15">
        <v>399</v>
      </c>
      <c r="C89" s="16" t="s">
        <v>131</v>
      </c>
      <c r="D89" s="16" t="s">
        <v>49</v>
      </c>
      <c r="E89" s="16" t="s">
        <v>29</v>
      </c>
      <c r="F89" s="85"/>
      <c r="G89" s="18">
        <v>10851.0742692308</v>
      </c>
      <c r="H89" s="18">
        <v>3096.76254838462</v>
      </c>
      <c r="I89" s="35">
        <v>0.285387646563785</v>
      </c>
      <c r="J89" s="18">
        <v>13021.2891230769</v>
      </c>
      <c r="K89" s="18">
        <v>3437.62399984615</v>
      </c>
      <c r="L89" s="35">
        <v>0.264000281950106</v>
      </c>
      <c r="M89" s="89">
        <v>6887.55</v>
      </c>
      <c r="N89" s="89">
        <v>1605.76</v>
      </c>
      <c r="O89" s="35">
        <f t="shared" si="5"/>
        <v>0.233139505339344</v>
      </c>
      <c r="P89" s="96">
        <f t="shared" si="6"/>
        <v>0.634734389343392</v>
      </c>
      <c r="Q89" s="96">
        <f t="shared" si="7"/>
        <v>0.528945324452829</v>
      </c>
      <c r="R89" s="107">
        <f t="shared" si="8"/>
        <v>0.467113331787265</v>
      </c>
      <c r="S89" s="9"/>
    </row>
    <row r="90" s="1" customFormat="1" hidden="1" spans="1:19">
      <c r="A90" s="15">
        <v>88</v>
      </c>
      <c r="B90" s="15">
        <v>371</v>
      </c>
      <c r="C90" s="16" t="s">
        <v>112</v>
      </c>
      <c r="D90" s="16" t="s">
        <v>34</v>
      </c>
      <c r="E90" s="16" t="s">
        <v>32</v>
      </c>
      <c r="F90" s="85"/>
      <c r="G90" s="18">
        <v>4881.11876923077</v>
      </c>
      <c r="H90" s="18">
        <v>1440.81309292308</v>
      </c>
      <c r="I90" s="35">
        <v>0.295180912623058</v>
      </c>
      <c r="J90" s="18">
        <v>5857.34252307692</v>
      </c>
      <c r="K90" s="18">
        <v>1599.40376123077</v>
      </c>
      <c r="L90" s="35">
        <v>0.273059626431166</v>
      </c>
      <c r="M90" s="89">
        <v>3020.51</v>
      </c>
      <c r="N90" s="89">
        <v>1062.33</v>
      </c>
      <c r="O90" s="35">
        <f t="shared" si="5"/>
        <v>0.351705506685957</v>
      </c>
      <c r="P90" s="96">
        <f t="shared" si="6"/>
        <v>0.618815100144759</v>
      </c>
      <c r="Q90" s="96">
        <f t="shared" si="7"/>
        <v>0.515679250120633</v>
      </c>
      <c r="R90" s="107">
        <f t="shared" si="8"/>
        <v>0.664203765022109</v>
      </c>
      <c r="S90" s="9"/>
    </row>
    <row r="91" s="1" customFormat="1" hidden="1" spans="1:19">
      <c r="A91" s="15">
        <v>89</v>
      </c>
      <c r="B91" s="15">
        <v>744</v>
      </c>
      <c r="C91" s="16" t="s">
        <v>123</v>
      </c>
      <c r="D91" s="16" t="s">
        <v>31</v>
      </c>
      <c r="E91" s="16" t="s">
        <v>29</v>
      </c>
      <c r="F91" s="85" t="s">
        <v>36</v>
      </c>
      <c r="G91" s="18">
        <v>11813.0582307692</v>
      </c>
      <c r="H91" s="18">
        <v>2678.99826276923</v>
      </c>
      <c r="I91" s="35">
        <v>0.226782786509195</v>
      </c>
      <c r="J91" s="18">
        <v>14175.6698769231</v>
      </c>
      <c r="K91" s="18">
        <v>2973.87629169231</v>
      </c>
      <c r="L91" s="35">
        <v>0.209787355201715</v>
      </c>
      <c r="M91" s="89">
        <v>7269.74</v>
      </c>
      <c r="N91" s="89">
        <v>2344.31</v>
      </c>
      <c r="O91" s="35">
        <f t="shared" si="5"/>
        <v>0.322475081639784</v>
      </c>
      <c r="P91" s="96">
        <f t="shared" si="6"/>
        <v>0.615398642585599</v>
      </c>
      <c r="Q91" s="96">
        <f t="shared" si="7"/>
        <v>0.512832202154663</v>
      </c>
      <c r="R91" s="107">
        <f t="shared" si="8"/>
        <v>0.788301116138879</v>
      </c>
      <c r="S91" s="9"/>
    </row>
    <row r="92" s="1" customFormat="1" hidden="1" spans="1:19">
      <c r="A92" s="15">
        <v>90</v>
      </c>
      <c r="B92" s="15">
        <v>391</v>
      </c>
      <c r="C92" s="16" t="s">
        <v>160</v>
      </c>
      <c r="D92" s="16" t="s">
        <v>31</v>
      </c>
      <c r="E92" s="16" t="s">
        <v>29</v>
      </c>
      <c r="F92" s="85"/>
      <c r="G92" s="18">
        <v>11024.3785769231</v>
      </c>
      <c r="H92" s="18">
        <v>3227.43312123077</v>
      </c>
      <c r="I92" s="35">
        <v>0.292754199133422</v>
      </c>
      <c r="J92" s="18">
        <v>13229.2542923077</v>
      </c>
      <c r="K92" s="18">
        <v>3582.67751630769</v>
      </c>
      <c r="L92" s="35">
        <v>0.270814774374009</v>
      </c>
      <c r="M92" s="89">
        <v>6609.38</v>
      </c>
      <c r="N92" s="89">
        <v>2121.45</v>
      </c>
      <c r="O92" s="35">
        <f t="shared" si="5"/>
        <v>0.320975643706369</v>
      </c>
      <c r="P92" s="96">
        <f t="shared" si="6"/>
        <v>0.599524041548714</v>
      </c>
      <c r="Q92" s="96">
        <f t="shared" si="7"/>
        <v>0.499603367957263</v>
      </c>
      <c r="R92" s="107">
        <f t="shared" si="8"/>
        <v>0.592140931005805</v>
      </c>
      <c r="S92" s="9"/>
    </row>
    <row r="93" s="1" customFormat="1" hidden="1" spans="1:19">
      <c r="A93" s="15">
        <v>91</v>
      </c>
      <c r="B93" s="15">
        <v>743</v>
      </c>
      <c r="C93" s="16" t="s">
        <v>124</v>
      </c>
      <c r="D93" s="16" t="s">
        <v>49</v>
      </c>
      <c r="E93" s="16" t="s">
        <v>32</v>
      </c>
      <c r="F93" s="85"/>
      <c r="G93" s="18">
        <v>4259.63446153846</v>
      </c>
      <c r="H93" s="18">
        <v>1286.44562953846</v>
      </c>
      <c r="I93" s="35">
        <v>0.302008456630298</v>
      </c>
      <c r="J93" s="18">
        <v>5111.56135384615</v>
      </c>
      <c r="K93" s="18">
        <v>1428.04503138462</v>
      </c>
      <c r="L93" s="35">
        <v>0.279375504376974</v>
      </c>
      <c r="M93" s="89">
        <v>2523.47</v>
      </c>
      <c r="N93" s="89">
        <v>821.26</v>
      </c>
      <c r="O93" s="35">
        <f t="shared" si="5"/>
        <v>0.325448687719688</v>
      </c>
      <c r="P93" s="96">
        <f t="shared" si="6"/>
        <v>0.592414683181193</v>
      </c>
      <c r="Q93" s="96">
        <f t="shared" si="7"/>
        <v>0.493678902650995</v>
      </c>
      <c r="R93" s="107">
        <f t="shared" si="8"/>
        <v>0.575093909471267</v>
      </c>
      <c r="S93" s="9"/>
    </row>
    <row r="94" s="1" customFormat="1" hidden="1" spans="1:19">
      <c r="A94" s="15">
        <v>92</v>
      </c>
      <c r="B94" s="15">
        <v>329</v>
      </c>
      <c r="C94" s="16" t="s">
        <v>122</v>
      </c>
      <c r="D94" s="16" t="s">
        <v>28</v>
      </c>
      <c r="E94" s="16" t="s">
        <v>29</v>
      </c>
      <c r="F94" s="85" t="s">
        <v>36</v>
      </c>
      <c r="G94" s="18">
        <v>9402.61384615385</v>
      </c>
      <c r="H94" s="18">
        <v>2659.89086676923</v>
      </c>
      <c r="I94" s="35">
        <v>0.282888451051009</v>
      </c>
      <c r="J94" s="18">
        <v>11283.1366153846</v>
      </c>
      <c r="K94" s="18">
        <v>2952.66573969231</v>
      </c>
      <c r="L94" s="35">
        <v>0.261688379777865</v>
      </c>
      <c r="M94" s="89">
        <v>5136.52</v>
      </c>
      <c r="N94" s="89">
        <v>1726.26</v>
      </c>
      <c r="O94" s="35">
        <f t="shared" si="5"/>
        <v>0.336075786719413</v>
      </c>
      <c r="P94" s="96">
        <f t="shared" si="6"/>
        <v>0.546286392703567</v>
      </c>
      <c r="Q94" s="96">
        <f t="shared" si="7"/>
        <v>0.455238660586307</v>
      </c>
      <c r="R94" s="107">
        <f t="shared" si="8"/>
        <v>0.584644572798778</v>
      </c>
      <c r="S94" s="9"/>
    </row>
    <row r="95" s="1" customFormat="1" hidden="1" spans="1:19">
      <c r="A95" s="15">
        <v>93</v>
      </c>
      <c r="B95" s="73">
        <v>357</v>
      </c>
      <c r="C95" s="74" t="s">
        <v>126</v>
      </c>
      <c r="D95" s="74" t="s">
        <v>51</v>
      </c>
      <c r="E95" s="74" t="s">
        <v>29</v>
      </c>
      <c r="F95" s="108"/>
      <c r="G95" s="18">
        <v>10598.7915</v>
      </c>
      <c r="H95" s="18">
        <v>2670.00065015385</v>
      </c>
      <c r="I95" s="35">
        <v>0.251915574540158</v>
      </c>
      <c r="J95" s="18">
        <v>12718.5498</v>
      </c>
      <c r="K95" s="18">
        <v>2963.88830953846</v>
      </c>
      <c r="L95" s="35">
        <v>0.233036655605065</v>
      </c>
      <c r="M95" s="89">
        <v>5049.13</v>
      </c>
      <c r="N95" s="89">
        <v>1115.37</v>
      </c>
      <c r="O95" s="35">
        <f t="shared" si="5"/>
        <v>0.220903403160544</v>
      </c>
      <c r="P95" s="96">
        <f t="shared" si="6"/>
        <v>0.476387331517938</v>
      </c>
      <c r="Q95" s="96">
        <f t="shared" si="7"/>
        <v>0.396989442931615</v>
      </c>
      <c r="R95" s="107">
        <f t="shared" si="8"/>
        <v>0.376319848629413</v>
      </c>
      <c r="S95" s="9"/>
    </row>
    <row r="96" s="1" customFormat="1" hidden="1" spans="1:19">
      <c r="A96" s="15">
        <v>94</v>
      </c>
      <c r="B96" s="73">
        <v>717</v>
      </c>
      <c r="C96" s="74" t="s">
        <v>167</v>
      </c>
      <c r="D96" s="74" t="s">
        <v>34</v>
      </c>
      <c r="E96" s="74" t="s">
        <v>32</v>
      </c>
      <c r="F96" s="108"/>
      <c r="G96" s="18">
        <v>5870.56246153846</v>
      </c>
      <c r="H96" s="18">
        <v>1763.24039876923</v>
      </c>
      <c r="I96" s="35">
        <v>0.300352889577662</v>
      </c>
      <c r="J96" s="18">
        <v>7044.67495384615</v>
      </c>
      <c r="K96" s="18">
        <v>1957.32072369231</v>
      </c>
      <c r="L96" s="35">
        <v>0.27784400792313</v>
      </c>
      <c r="M96" s="89">
        <v>610.65</v>
      </c>
      <c r="N96" s="89">
        <v>201.56</v>
      </c>
      <c r="O96" s="35">
        <f t="shared" si="5"/>
        <v>0.330074510767215</v>
      </c>
      <c r="P96" s="96">
        <f t="shared" si="6"/>
        <v>0.104018993750723</v>
      </c>
      <c r="Q96" s="96">
        <f t="shared" si="7"/>
        <v>0.0866824947922695</v>
      </c>
      <c r="R96" s="107">
        <f t="shared" si="8"/>
        <v>0.102977502644419</v>
      </c>
      <c r="S96" s="9"/>
    </row>
    <row r="97" s="1" customFormat="1" hidden="1" spans="1:18">
      <c r="A97" s="109" t="s">
        <v>133</v>
      </c>
      <c r="B97" s="110"/>
      <c r="C97" s="110"/>
      <c r="D97" s="110"/>
      <c r="E97" s="110"/>
      <c r="F97" s="111"/>
      <c r="G97" s="112">
        <v>919677.916397436</v>
      </c>
      <c r="H97" s="112">
        <v>248786.461627128</v>
      </c>
      <c r="I97" s="113">
        <v>0.269933299324202</v>
      </c>
      <c r="J97" s="112">
        <v>1103613.49967692</v>
      </c>
      <c r="K97" s="112">
        <v>276170.451548615</v>
      </c>
      <c r="L97" s="113">
        <v>0.249704105932224</v>
      </c>
      <c r="M97" s="114">
        <f>SUM(M3:M96)</f>
        <v>979061.4</v>
      </c>
      <c r="N97" s="114">
        <f>SUM(N3:N96)</f>
        <v>262394.85</v>
      </c>
      <c r="O97" s="113">
        <f t="shared" si="5"/>
        <v>0.268006531561759</v>
      </c>
      <c r="P97" s="115">
        <f t="shared" si="6"/>
        <v>1.06456987010755</v>
      </c>
      <c r="Q97" s="115">
        <f t="shared" si="7"/>
        <v>0.88714155842296</v>
      </c>
      <c r="R97" s="116">
        <f t="shared" si="8"/>
        <v>0.950119205471227</v>
      </c>
    </row>
    <row r="98" s="1" customFormat="1" spans="1:19">
      <c r="A98" s="3"/>
      <c r="B98" s="3"/>
      <c r="C98" s="4"/>
      <c r="D98" s="4"/>
      <c r="E98" s="4"/>
      <c r="F98" s="78"/>
      <c r="G98" s="6"/>
      <c r="H98" s="6"/>
      <c r="I98" s="7"/>
      <c r="J98" s="6"/>
      <c r="K98" s="6"/>
      <c r="L98" s="7"/>
      <c r="M98" s="8"/>
      <c r="N98" s="8"/>
      <c r="O98" s="7"/>
      <c r="P98" s="79"/>
      <c r="Q98" s="79"/>
      <c r="R98" s="80"/>
      <c r="S98" s="9"/>
    </row>
    <row r="99" s="1" customFormat="1" spans="1:19">
      <c r="A99" s="3"/>
      <c r="B99" s="3"/>
      <c r="C99" s="4"/>
      <c r="D99" s="4"/>
      <c r="E99" s="4"/>
      <c r="F99" s="78"/>
      <c r="G99" s="6"/>
      <c r="H99" s="6"/>
      <c r="I99" s="7"/>
      <c r="J99" s="6"/>
      <c r="K99" s="6"/>
      <c r="L99" s="7"/>
      <c r="M99" s="8"/>
      <c r="N99" s="8"/>
      <c r="O99" s="7"/>
      <c r="P99" s="79"/>
      <c r="Q99" s="79"/>
      <c r="R99" s="80"/>
      <c r="S99" s="9"/>
    </row>
    <row r="100" s="1" customFormat="1" spans="1:19">
      <c r="A100" s="3"/>
      <c r="B100" s="3"/>
      <c r="C100" s="4" t="s">
        <v>134</v>
      </c>
      <c r="D100" s="4"/>
      <c r="E100" s="4"/>
      <c r="F100" s="78"/>
      <c r="G100" s="6"/>
      <c r="H100" s="6"/>
      <c r="I100" s="7"/>
      <c r="J100" s="6"/>
      <c r="K100" s="6"/>
      <c r="L100" s="7"/>
      <c r="M100" s="8"/>
      <c r="N100" s="8"/>
      <c r="O100" s="7"/>
      <c r="P100" s="79"/>
      <c r="Q100" s="79"/>
      <c r="R100" s="80"/>
      <c r="S100" s="9"/>
    </row>
    <row r="101" s="1" customFormat="1" spans="1:19">
      <c r="A101" s="3"/>
      <c r="B101" s="3"/>
      <c r="C101" s="4"/>
      <c r="D101" s="4"/>
      <c r="E101" s="4"/>
      <c r="F101" s="78"/>
      <c r="G101" s="6"/>
      <c r="H101" s="6"/>
      <c r="I101" s="7"/>
      <c r="J101" s="6"/>
      <c r="K101" s="6"/>
      <c r="L101" s="7"/>
      <c r="M101" s="8"/>
      <c r="N101" s="8"/>
      <c r="O101" s="7"/>
      <c r="P101" s="79"/>
      <c r="Q101" s="79"/>
      <c r="R101" s="80"/>
      <c r="S101" s="9"/>
    </row>
    <row r="102" s="1" customFormat="1" spans="1:19">
      <c r="A102" s="3"/>
      <c r="B102" s="3"/>
      <c r="C102" s="4"/>
      <c r="D102" s="4"/>
      <c r="E102" s="4"/>
      <c r="F102" s="78"/>
      <c r="G102" s="6"/>
      <c r="H102" s="6"/>
      <c r="I102" s="7"/>
      <c r="J102" s="6"/>
      <c r="K102" s="6"/>
      <c r="L102" s="7"/>
      <c r="M102" s="8"/>
      <c r="N102" s="8"/>
      <c r="O102" s="7"/>
      <c r="P102" s="79"/>
      <c r="Q102" s="79"/>
      <c r="R102" s="80"/>
      <c r="S102" s="9"/>
    </row>
    <row r="103" s="1" customFormat="1" spans="1:19">
      <c r="A103" s="3"/>
      <c r="B103" s="3"/>
      <c r="C103" s="4"/>
      <c r="D103" s="4"/>
      <c r="E103" s="4"/>
      <c r="F103" s="78"/>
      <c r="G103" s="6"/>
      <c r="H103" s="6"/>
      <c r="I103" s="7"/>
      <c r="J103" s="6"/>
      <c r="K103" s="6"/>
      <c r="L103" s="7"/>
      <c r="M103" s="8"/>
      <c r="N103" s="8"/>
      <c r="O103" s="7"/>
      <c r="P103" s="79"/>
      <c r="Q103" s="79"/>
      <c r="R103" s="80"/>
      <c r="S103" s="9"/>
    </row>
    <row r="104" s="1" customFormat="1" spans="1:19">
      <c r="A104" s="3"/>
      <c r="B104" s="3"/>
      <c r="C104" s="4"/>
      <c r="D104" s="4"/>
      <c r="E104" s="4"/>
      <c r="F104" s="78"/>
      <c r="G104" s="6"/>
      <c r="H104" s="6"/>
      <c r="I104" s="7"/>
      <c r="J104" s="6"/>
      <c r="K104" s="6"/>
      <c r="L104" s="7"/>
      <c r="M104" s="8"/>
      <c r="N104" s="8"/>
      <c r="O104" s="7"/>
      <c r="P104" s="79"/>
      <c r="Q104" s="79"/>
      <c r="R104" s="80"/>
      <c r="S104" s="9"/>
    </row>
    <row r="105" s="1" customFormat="1" spans="1:19">
      <c r="A105" s="3"/>
      <c r="B105" s="3"/>
      <c r="C105" s="4"/>
      <c r="D105" s="4"/>
      <c r="E105" s="4"/>
      <c r="F105" s="78"/>
      <c r="G105" s="6"/>
      <c r="H105" s="6"/>
      <c r="I105" s="7"/>
      <c r="J105" s="6"/>
      <c r="K105" s="6"/>
      <c r="L105" s="7"/>
      <c r="M105" s="8"/>
      <c r="N105" s="8"/>
      <c r="O105" s="7"/>
      <c r="P105" s="79"/>
      <c r="Q105" s="79"/>
      <c r="R105" s="80"/>
      <c r="S105" s="9"/>
    </row>
    <row r="106" s="1" customFormat="1" spans="1:19">
      <c r="A106" s="3"/>
      <c r="B106" s="3"/>
      <c r="C106" s="4"/>
      <c r="D106" s="4"/>
      <c r="E106" s="4"/>
      <c r="F106" s="78"/>
      <c r="G106" s="6"/>
      <c r="H106" s="6"/>
      <c r="I106" s="7"/>
      <c r="J106" s="6"/>
      <c r="K106" s="6"/>
      <c r="L106" s="7"/>
      <c r="M106" s="8"/>
      <c r="N106" s="8"/>
      <c r="O106" s="7"/>
      <c r="P106" s="79"/>
      <c r="Q106" s="79"/>
      <c r="R106" s="80"/>
      <c r="S106" s="9"/>
    </row>
    <row r="107" s="1" customFormat="1" spans="1:19">
      <c r="A107" s="3"/>
      <c r="B107" s="3"/>
      <c r="C107" s="4"/>
      <c r="D107" s="4"/>
      <c r="E107" s="4"/>
      <c r="F107" s="78"/>
      <c r="G107" s="6"/>
      <c r="H107" s="6"/>
      <c r="I107" s="7"/>
      <c r="J107" s="6"/>
      <c r="K107" s="6"/>
      <c r="L107" s="7"/>
      <c r="M107" s="8"/>
      <c r="N107" s="8"/>
      <c r="O107" s="7"/>
      <c r="P107" s="79"/>
      <c r="Q107" s="79"/>
      <c r="R107" s="80"/>
      <c r="S107" s="9"/>
    </row>
  </sheetData>
  <autoFilter ref="A2:S97">
    <filterColumn colId="18">
      <customFilters>
        <customFilter operator="equal" val="88"/>
        <customFilter operator="equal" val="188"/>
      </customFilters>
    </filterColumn>
    <extLst/>
  </autoFilter>
  <sortState ref="A3:Q107">
    <sortCondition ref="P3" descending="1"/>
  </sortState>
  <mergeCells count="3">
    <mergeCell ref="A1:F1"/>
    <mergeCell ref="M1:S1"/>
    <mergeCell ref="A97:F97"/>
  </mergeCell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S106"/>
  <sheetViews>
    <sheetView workbookViewId="0">
      <selection activeCell="F114" sqref="F114"/>
    </sheetView>
  </sheetViews>
  <sheetFormatPr defaultColWidth="9" defaultRowHeight="13.5"/>
  <cols>
    <col min="1" max="1" width="5" style="3" customWidth="1"/>
    <col min="2" max="2" width="6.375" style="3" customWidth="1"/>
    <col min="3" max="3" width="18.125" style="4" customWidth="1"/>
    <col min="4" max="4" width="7.375" style="4" customWidth="1"/>
    <col min="5" max="5" width="4.25" style="3" hidden="1" customWidth="1"/>
    <col min="6" max="6" width="7.75" style="5" customWidth="1"/>
    <col min="7" max="7" width="10.375" style="6" hidden="1" customWidth="1"/>
    <col min="8" max="8" width="10.625" style="6" hidden="1" customWidth="1"/>
    <col min="9" max="9" width="7" style="7" hidden="1" customWidth="1"/>
    <col min="10" max="10" width="11.5" style="6" hidden="1" customWidth="1"/>
    <col min="11" max="11" width="10.5" style="6" hidden="1" customWidth="1"/>
    <col min="12" max="12" width="7.125" style="7" hidden="1" customWidth="1"/>
    <col min="13" max="14" width="10.375" style="1" hidden="1" customWidth="1"/>
    <col min="15" max="15" width="8.25" style="49" hidden="1" customWidth="1"/>
    <col min="16" max="16" width="9.625" style="49" hidden="1" customWidth="1"/>
    <col min="17" max="17" width="10.375" style="49" hidden="1" customWidth="1"/>
    <col min="18" max="18" width="9" style="49" hidden="1" customWidth="1"/>
    <col min="19" max="19" width="9" style="9" customWidth="1"/>
    <col min="20" max="16384" width="9" style="1"/>
  </cols>
  <sheetData>
    <row r="1" s="1" customFormat="1" ht="24" customHeight="1" spans="1:19">
      <c r="A1" s="10" t="s">
        <v>168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60"/>
      <c r="N1" s="60"/>
      <c r="O1" s="60"/>
      <c r="P1" s="61">
        <v>9.16</v>
      </c>
      <c r="Q1" s="61"/>
      <c r="R1" s="61"/>
      <c r="S1" s="61"/>
    </row>
    <row r="2" s="1" customFormat="1" ht="29" customHeight="1" spans="1:19">
      <c r="A2" s="13" t="s">
        <v>5</v>
      </c>
      <c r="B2" s="13" t="s">
        <v>6</v>
      </c>
      <c r="C2" s="50" t="s">
        <v>7</v>
      </c>
      <c r="D2" s="50" t="s">
        <v>8</v>
      </c>
      <c r="E2" s="13" t="s">
        <v>9</v>
      </c>
      <c r="F2" s="13" t="s">
        <v>10</v>
      </c>
      <c r="G2" s="14" t="s">
        <v>11</v>
      </c>
      <c r="H2" s="14" t="s">
        <v>21</v>
      </c>
      <c r="I2" s="31" t="s">
        <v>15</v>
      </c>
      <c r="J2" s="14" t="s">
        <v>16</v>
      </c>
      <c r="K2" s="14" t="s">
        <v>21</v>
      </c>
      <c r="L2" s="31" t="s">
        <v>15</v>
      </c>
      <c r="M2" s="32" t="s">
        <v>20</v>
      </c>
      <c r="N2" s="32" t="s">
        <v>21</v>
      </c>
      <c r="O2" s="31" t="s">
        <v>15</v>
      </c>
      <c r="P2" s="34" t="s">
        <v>169</v>
      </c>
      <c r="Q2" s="34" t="s">
        <v>170</v>
      </c>
      <c r="R2" s="34" t="s">
        <v>163</v>
      </c>
      <c r="S2" s="40" t="s">
        <v>25</v>
      </c>
    </row>
    <row r="3" s="1" customFormat="1" spans="1:19">
      <c r="A3" s="51">
        <v>1</v>
      </c>
      <c r="B3" s="51">
        <v>102479</v>
      </c>
      <c r="C3" s="52" t="s">
        <v>30</v>
      </c>
      <c r="D3" s="52" t="s">
        <v>31</v>
      </c>
      <c r="E3" s="51" t="s">
        <v>32</v>
      </c>
      <c r="F3" s="53"/>
      <c r="G3" s="54">
        <v>4205.73292307692</v>
      </c>
      <c r="H3" s="54">
        <v>1214.30811815385</v>
      </c>
      <c r="I3" s="62">
        <v>0.288726873618369</v>
      </c>
      <c r="J3" s="54">
        <v>5046.87950769231</v>
      </c>
      <c r="K3" s="54">
        <v>1347.96732553846</v>
      </c>
      <c r="L3" s="62">
        <v>0.267089262480693</v>
      </c>
      <c r="M3" s="63">
        <v>9214.02</v>
      </c>
      <c r="N3" s="63">
        <v>2824.57</v>
      </c>
      <c r="O3" s="64">
        <f t="shared" ref="O3:O66" si="0">N3/M3</f>
        <v>0.306551320704752</v>
      </c>
      <c r="P3" s="65">
        <f t="shared" ref="P3:P66" si="1">M3/G3</f>
        <v>2.19082385128227</v>
      </c>
      <c r="Q3" s="65">
        <f t="shared" ref="Q3:Q66" si="2">M3/J3</f>
        <v>1.82568654273522</v>
      </c>
      <c r="R3" s="65">
        <f>N3/K3</f>
        <v>2.09542912983569</v>
      </c>
      <c r="S3" s="41">
        <v>188</v>
      </c>
    </row>
    <row r="4" s="1" customFormat="1" spans="1:19">
      <c r="A4" s="51">
        <v>2</v>
      </c>
      <c r="B4" s="51">
        <v>351</v>
      </c>
      <c r="C4" s="52" t="s">
        <v>27</v>
      </c>
      <c r="D4" s="52" t="s">
        <v>28</v>
      </c>
      <c r="E4" s="51" t="s">
        <v>29</v>
      </c>
      <c r="F4" s="53"/>
      <c r="G4" s="54">
        <v>5980.86769230769</v>
      </c>
      <c r="H4" s="54">
        <v>1560.12083446154</v>
      </c>
      <c r="I4" s="62">
        <v>0.260851922283466</v>
      </c>
      <c r="J4" s="54">
        <v>7177.04123076923</v>
      </c>
      <c r="K4" s="54">
        <v>1731.84373661538</v>
      </c>
      <c r="L4" s="62">
        <v>0.241303300472995</v>
      </c>
      <c r="M4" s="63">
        <v>10897.75</v>
      </c>
      <c r="N4" s="63">
        <v>2636.35</v>
      </c>
      <c r="O4" s="64">
        <f t="shared" si="0"/>
        <v>0.241916909453786</v>
      </c>
      <c r="P4" s="65">
        <f t="shared" si="1"/>
        <v>1.8221018354939</v>
      </c>
      <c r="Q4" s="65">
        <f t="shared" si="2"/>
        <v>1.51841819624492</v>
      </c>
      <c r="R4" s="65">
        <f t="shared" ref="R4:R35" si="3">N4/K4</f>
        <v>1.52227937443845</v>
      </c>
      <c r="S4" s="41">
        <v>188</v>
      </c>
    </row>
    <row r="5" s="1" customFormat="1" spans="1:19">
      <c r="A5" s="51">
        <v>3</v>
      </c>
      <c r="B5" s="51">
        <v>102567</v>
      </c>
      <c r="C5" s="52" t="s">
        <v>33</v>
      </c>
      <c r="D5" s="52" t="s">
        <v>34</v>
      </c>
      <c r="E5" s="51"/>
      <c r="F5" s="53"/>
      <c r="G5" s="54">
        <v>3222.69784615385</v>
      </c>
      <c r="H5" s="54">
        <v>900.170656</v>
      </c>
      <c r="I5" s="62">
        <v>0.279322077021374</v>
      </c>
      <c r="J5" s="54">
        <v>3867.23741538461</v>
      </c>
      <c r="K5" s="54">
        <v>999.252672</v>
      </c>
      <c r="L5" s="62">
        <v>0.258389274996353</v>
      </c>
      <c r="M5" s="63">
        <v>5667.39</v>
      </c>
      <c r="N5" s="63">
        <v>1421.67</v>
      </c>
      <c r="O5" s="64">
        <f t="shared" si="0"/>
        <v>0.250850920794228</v>
      </c>
      <c r="P5" s="65">
        <f t="shared" si="1"/>
        <v>1.75858559211928</v>
      </c>
      <c r="Q5" s="65">
        <f t="shared" si="2"/>
        <v>1.46548799343274</v>
      </c>
      <c r="R5" s="65">
        <f t="shared" si="3"/>
        <v>1.42273324839306</v>
      </c>
      <c r="S5" s="41">
        <v>188</v>
      </c>
    </row>
    <row r="6" s="1" customFormat="1" spans="1:19">
      <c r="A6" s="51">
        <v>4</v>
      </c>
      <c r="B6" s="51">
        <v>365</v>
      </c>
      <c r="C6" s="52" t="s">
        <v>50</v>
      </c>
      <c r="D6" s="52" t="s">
        <v>51</v>
      </c>
      <c r="E6" s="51" t="s">
        <v>38</v>
      </c>
      <c r="F6" s="53" t="s">
        <v>52</v>
      </c>
      <c r="G6" s="54">
        <v>11889.5725384615</v>
      </c>
      <c r="H6" s="54">
        <v>3224.87601530769</v>
      </c>
      <c r="I6" s="62">
        <v>0.271235656696282</v>
      </c>
      <c r="J6" s="54">
        <v>14267.4870461538</v>
      </c>
      <c r="K6" s="54">
        <v>3579.83894907692</v>
      </c>
      <c r="L6" s="62">
        <v>0.25090886275183</v>
      </c>
      <c r="M6" s="63">
        <v>20270.16</v>
      </c>
      <c r="N6" s="63">
        <v>4763.66</v>
      </c>
      <c r="O6" s="64">
        <f t="shared" si="0"/>
        <v>0.235008505112934</v>
      </c>
      <c r="P6" s="65">
        <f t="shared" si="1"/>
        <v>1.7048686935067</v>
      </c>
      <c r="Q6" s="65">
        <f t="shared" si="2"/>
        <v>1.42072391125558</v>
      </c>
      <c r="R6" s="65">
        <f t="shared" si="3"/>
        <v>1.33069114777589</v>
      </c>
      <c r="S6" s="41">
        <v>188</v>
      </c>
    </row>
    <row r="7" s="1" customFormat="1" spans="1:19">
      <c r="A7" s="51">
        <v>5</v>
      </c>
      <c r="B7" s="51">
        <v>56</v>
      </c>
      <c r="C7" s="52" t="s">
        <v>66</v>
      </c>
      <c r="D7" s="52" t="s">
        <v>28</v>
      </c>
      <c r="E7" s="51" t="s">
        <v>32</v>
      </c>
      <c r="F7" s="53"/>
      <c r="G7" s="54">
        <v>4730.49723076923</v>
      </c>
      <c r="H7" s="54">
        <v>1374.77392984615</v>
      </c>
      <c r="I7" s="62">
        <v>0.290619328747097</v>
      </c>
      <c r="J7" s="54">
        <v>5676.59667692308</v>
      </c>
      <c r="K7" s="54">
        <v>1526.09565046154</v>
      </c>
      <c r="L7" s="62">
        <v>0.268839894274246</v>
      </c>
      <c r="M7" s="63">
        <v>7873.8</v>
      </c>
      <c r="N7" s="63">
        <v>2144.09</v>
      </c>
      <c r="O7" s="64">
        <f t="shared" si="0"/>
        <v>0.272306891208819</v>
      </c>
      <c r="P7" s="65">
        <f t="shared" si="1"/>
        <v>1.66447618841955</v>
      </c>
      <c r="Q7" s="65">
        <f t="shared" si="2"/>
        <v>1.38706349034962</v>
      </c>
      <c r="R7" s="65">
        <f t="shared" si="3"/>
        <v>1.40495125541545</v>
      </c>
      <c r="S7" s="41">
        <v>88</v>
      </c>
    </row>
    <row r="8" s="1" customFormat="1" spans="1:19">
      <c r="A8" s="51">
        <v>6</v>
      </c>
      <c r="B8" s="51">
        <v>747</v>
      </c>
      <c r="C8" s="52" t="s">
        <v>69</v>
      </c>
      <c r="D8" s="52" t="s">
        <v>31</v>
      </c>
      <c r="E8" s="51" t="s">
        <v>32</v>
      </c>
      <c r="F8" s="53" t="s">
        <v>36</v>
      </c>
      <c r="G8" s="54">
        <v>9377.44880769231</v>
      </c>
      <c r="H8" s="54">
        <v>2239.38290907692</v>
      </c>
      <c r="I8" s="62">
        <v>0.238805132931247</v>
      </c>
      <c r="J8" s="54">
        <v>11252.9385692308</v>
      </c>
      <c r="K8" s="54">
        <v>2485.87236276923</v>
      </c>
      <c r="L8" s="62">
        <v>0.220908729526563</v>
      </c>
      <c r="M8" s="63">
        <v>15597.03</v>
      </c>
      <c r="N8" s="63">
        <v>4380.72</v>
      </c>
      <c r="O8" s="64">
        <f t="shared" si="0"/>
        <v>0.280868857724836</v>
      </c>
      <c r="P8" s="65">
        <f t="shared" si="1"/>
        <v>1.66324874919133</v>
      </c>
      <c r="Q8" s="65">
        <f t="shared" si="2"/>
        <v>1.38604062432611</v>
      </c>
      <c r="R8" s="65">
        <f t="shared" si="3"/>
        <v>1.76224655199913</v>
      </c>
      <c r="S8" s="41">
        <v>88</v>
      </c>
    </row>
    <row r="9" s="1" customFormat="1" spans="1:19">
      <c r="A9" s="51">
        <v>7</v>
      </c>
      <c r="B9" s="51">
        <v>748</v>
      </c>
      <c r="C9" s="52" t="s">
        <v>41</v>
      </c>
      <c r="D9" s="52" t="s">
        <v>34</v>
      </c>
      <c r="E9" s="51" t="s">
        <v>32</v>
      </c>
      <c r="F9" s="53" t="s">
        <v>36</v>
      </c>
      <c r="G9" s="54">
        <v>5539.71</v>
      </c>
      <c r="H9" s="54">
        <v>1530.00294784615</v>
      </c>
      <c r="I9" s="62">
        <v>0.27618827480972</v>
      </c>
      <c r="J9" s="54">
        <v>6647.652</v>
      </c>
      <c r="K9" s="54">
        <v>1698.41076646154</v>
      </c>
      <c r="L9" s="62">
        <v>0.255490324472692</v>
      </c>
      <c r="M9" s="63">
        <v>9182.78</v>
      </c>
      <c r="N9" s="63">
        <v>2053.23</v>
      </c>
      <c r="O9" s="64">
        <f t="shared" si="0"/>
        <v>0.223595686709254</v>
      </c>
      <c r="P9" s="65">
        <f t="shared" si="1"/>
        <v>1.65762828740133</v>
      </c>
      <c r="Q9" s="65">
        <f t="shared" si="2"/>
        <v>1.38135690616777</v>
      </c>
      <c r="R9" s="65">
        <f t="shared" si="3"/>
        <v>1.20891249663807</v>
      </c>
      <c r="S9" s="41">
        <v>88</v>
      </c>
    </row>
    <row r="10" s="1" customFormat="1" hidden="1" spans="1:19">
      <c r="A10" s="15">
        <v>8</v>
      </c>
      <c r="B10" s="15">
        <v>716</v>
      </c>
      <c r="C10" s="16" t="s">
        <v>44</v>
      </c>
      <c r="D10" s="16" t="s">
        <v>34</v>
      </c>
      <c r="E10" s="15" t="s">
        <v>32</v>
      </c>
      <c r="F10" s="17" t="s">
        <v>36</v>
      </c>
      <c r="G10" s="18">
        <v>5627.00388461538</v>
      </c>
      <c r="H10" s="18">
        <v>1531.81309938462</v>
      </c>
      <c r="I10" s="35">
        <v>0.272225349545732</v>
      </c>
      <c r="J10" s="18">
        <v>6752.40466153846</v>
      </c>
      <c r="K10" s="18">
        <v>1700.42016184615</v>
      </c>
      <c r="L10" s="35">
        <v>0.251824386582118</v>
      </c>
      <c r="M10" s="60">
        <v>8898.91</v>
      </c>
      <c r="N10" s="60">
        <v>1295.61</v>
      </c>
      <c r="O10" s="66">
        <f t="shared" si="0"/>
        <v>0.145591988232267</v>
      </c>
      <c r="P10" s="67">
        <f t="shared" si="1"/>
        <v>1.58146505360166</v>
      </c>
      <c r="Q10" s="67">
        <f t="shared" si="2"/>
        <v>1.31788754466805</v>
      </c>
      <c r="R10" s="66">
        <f t="shared" si="3"/>
        <v>0.761935214055186</v>
      </c>
      <c r="S10" s="72"/>
    </row>
    <row r="11" s="1" customFormat="1" spans="1:19">
      <c r="A11" s="51">
        <v>9</v>
      </c>
      <c r="B11" s="55">
        <v>341</v>
      </c>
      <c r="C11" s="56" t="s">
        <v>37</v>
      </c>
      <c r="D11" s="56" t="s">
        <v>34</v>
      </c>
      <c r="E11" s="55" t="s">
        <v>38</v>
      </c>
      <c r="F11" s="57" t="s">
        <v>36</v>
      </c>
      <c r="G11" s="54">
        <v>22885.7336923077</v>
      </c>
      <c r="H11" s="54">
        <v>6744.58383738462</v>
      </c>
      <c r="I11" s="62">
        <v>0.294706909031787</v>
      </c>
      <c r="J11" s="54">
        <v>27462.8804307692</v>
      </c>
      <c r="K11" s="54">
        <v>7486.96191784616</v>
      </c>
      <c r="L11" s="62">
        <v>0.272621145357273</v>
      </c>
      <c r="M11" s="63">
        <v>34672.97</v>
      </c>
      <c r="N11" s="63">
        <v>9697.21</v>
      </c>
      <c r="O11" s="64">
        <f t="shared" si="0"/>
        <v>0.279676358846675</v>
      </c>
      <c r="P11" s="65">
        <f t="shared" si="1"/>
        <v>1.51504734198905</v>
      </c>
      <c r="Q11" s="65">
        <f t="shared" si="2"/>
        <v>1.26253945165754</v>
      </c>
      <c r="R11" s="65">
        <f t="shared" si="3"/>
        <v>1.29521294570571</v>
      </c>
      <c r="S11" s="41">
        <v>88</v>
      </c>
    </row>
    <row r="12" s="1" customFormat="1" spans="1:19">
      <c r="A12" s="51">
        <v>10</v>
      </c>
      <c r="B12" s="51">
        <v>307</v>
      </c>
      <c r="C12" s="52" t="s">
        <v>56</v>
      </c>
      <c r="D12" s="52" t="s">
        <v>57</v>
      </c>
      <c r="E12" s="51" t="s">
        <v>58</v>
      </c>
      <c r="F12" s="53" t="s">
        <v>36</v>
      </c>
      <c r="G12" s="54">
        <v>80695.4483076923</v>
      </c>
      <c r="H12" s="54">
        <v>21993.6511943077</v>
      </c>
      <c r="I12" s="62">
        <v>0.272551322974819</v>
      </c>
      <c r="J12" s="54">
        <v>96834.5379692307</v>
      </c>
      <c r="K12" s="54">
        <v>24414.4980470769</v>
      </c>
      <c r="L12" s="62">
        <v>0.252125931089119</v>
      </c>
      <c r="M12" s="63">
        <v>120021.02</v>
      </c>
      <c r="N12" s="63">
        <v>24970.61</v>
      </c>
      <c r="O12" s="64">
        <f t="shared" si="0"/>
        <v>0.208051972896081</v>
      </c>
      <c r="P12" s="65">
        <f t="shared" si="1"/>
        <v>1.48733320796929</v>
      </c>
      <c r="Q12" s="65">
        <f t="shared" si="2"/>
        <v>1.23944433997441</v>
      </c>
      <c r="R12" s="65">
        <f t="shared" si="3"/>
        <v>1.02277793923311</v>
      </c>
      <c r="S12" s="41">
        <v>288</v>
      </c>
    </row>
    <row r="13" s="1" customFormat="1" spans="1:19">
      <c r="A13" s="51">
        <v>11</v>
      </c>
      <c r="B13" s="51">
        <v>738</v>
      </c>
      <c r="C13" s="52" t="s">
        <v>39</v>
      </c>
      <c r="D13" s="52" t="s">
        <v>28</v>
      </c>
      <c r="E13" s="51" t="s">
        <v>32</v>
      </c>
      <c r="F13" s="53"/>
      <c r="G13" s="54">
        <v>4413.02646153846</v>
      </c>
      <c r="H13" s="54">
        <v>1285.06556553846</v>
      </c>
      <c r="I13" s="62">
        <v>0.291198246087667</v>
      </c>
      <c r="J13" s="54">
        <v>5295.63175384615</v>
      </c>
      <c r="K13" s="54">
        <v>1426.51306338462</v>
      </c>
      <c r="L13" s="62">
        <v>0.269375426708731</v>
      </c>
      <c r="M13" s="63">
        <v>6480.46</v>
      </c>
      <c r="N13" s="63">
        <v>2354.16</v>
      </c>
      <c r="O13" s="64">
        <f t="shared" si="0"/>
        <v>0.363270508575009</v>
      </c>
      <c r="P13" s="65">
        <f t="shared" si="1"/>
        <v>1.46848428317395</v>
      </c>
      <c r="Q13" s="65">
        <f t="shared" si="2"/>
        <v>1.22373690264496</v>
      </c>
      <c r="R13" s="65">
        <f t="shared" si="3"/>
        <v>1.65028982939308</v>
      </c>
      <c r="S13" s="41">
        <v>88</v>
      </c>
    </row>
    <row r="14" s="1" customFormat="1" spans="1:19">
      <c r="A14" s="51">
        <v>12</v>
      </c>
      <c r="B14" s="51">
        <v>379</v>
      </c>
      <c r="C14" s="52" t="s">
        <v>75</v>
      </c>
      <c r="D14" s="52" t="s">
        <v>51</v>
      </c>
      <c r="E14" s="51" t="s">
        <v>29</v>
      </c>
      <c r="F14" s="53"/>
      <c r="G14" s="54">
        <v>9309.80676923077</v>
      </c>
      <c r="H14" s="54">
        <v>2192.24900676923</v>
      </c>
      <c r="I14" s="62">
        <v>0.235477390789107</v>
      </c>
      <c r="J14" s="54">
        <v>11171.7681230769</v>
      </c>
      <c r="K14" s="54">
        <v>2433.55041969231</v>
      </c>
      <c r="L14" s="62">
        <v>0.217830373212406</v>
      </c>
      <c r="M14" s="63">
        <v>13504.47</v>
      </c>
      <c r="N14" s="63">
        <v>2892.28</v>
      </c>
      <c r="O14" s="64">
        <f t="shared" si="0"/>
        <v>0.214172048218109</v>
      </c>
      <c r="P14" s="65">
        <f t="shared" si="1"/>
        <v>1.45056394130894</v>
      </c>
      <c r="Q14" s="65">
        <f t="shared" si="2"/>
        <v>1.20880328442412</v>
      </c>
      <c r="R14" s="65">
        <f t="shared" si="3"/>
        <v>1.18850218865229</v>
      </c>
      <c r="S14" s="41">
        <v>88</v>
      </c>
    </row>
    <row r="15" s="1" customFormat="1" hidden="1" spans="1:19">
      <c r="A15" s="15">
        <v>13</v>
      </c>
      <c r="B15" s="15">
        <v>733</v>
      </c>
      <c r="C15" s="16" t="s">
        <v>71</v>
      </c>
      <c r="D15" s="16" t="s">
        <v>49</v>
      </c>
      <c r="E15" s="15" t="s">
        <v>32</v>
      </c>
      <c r="F15" s="17"/>
      <c r="G15" s="18">
        <v>3979.62461538462</v>
      </c>
      <c r="H15" s="18">
        <v>1127.73721846154</v>
      </c>
      <c r="I15" s="35">
        <v>0.283377787468165</v>
      </c>
      <c r="J15" s="18">
        <v>4775.54953846154</v>
      </c>
      <c r="K15" s="18">
        <v>1251.86754461538</v>
      </c>
      <c r="L15" s="35">
        <v>0.262141044613408</v>
      </c>
      <c r="M15" s="60">
        <v>5563.74</v>
      </c>
      <c r="N15" s="60">
        <v>1196.01</v>
      </c>
      <c r="O15" s="66">
        <f t="shared" si="0"/>
        <v>0.214965113394947</v>
      </c>
      <c r="P15" s="67">
        <f t="shared" si="1"/>
        <v>1.39805648464718</v>
      </c>
      <c r="Q15" s="67">
        <f t="shared" si="2"/>
        <v>1.16504707053932</v>
      </c>
      <c r="R15" s="66">
        <f t="shared" si="3"/>
        <v>0.955380627243163</v>
      </c>
      <c r="S15" s="72"/>
    </row>
    <row r="16" s="1" customFormat="1" spans="1:19">
      <c r="A16" s="51">
        <v>14</v>
      </c>
      <c r="B16" s="51">
        <v>724</v>
      </c>
      <c r="C16" s="52" t="s">
        <v>53</v>
      </c>
      <c r="D16" s="52" t="s">
        <v>49</v>
      </c>
      <c r="E16" s="51" t="s">
        <v>29</v>
      </c>
      <c r="F16" s="53"/>
      <c r="G16" s="18">
        <v>11234.1555769231</v>
      </c>
      <c r="H16" s="18">
        <v>3048.40473269231</v>
      </c>
      <c r="I16" s="35">
        <v>0.271351479140476</v>
      </c>
      <c r="J16" s="18">
        <v>13480.9866923077</v>
      </c>
      <c r="K16" s="18">
        <v>3383.94342692308</v>
      </c>
      <c r="L16" s="35">
        <v>0.251016005293883</v>
      </c>
      <c r="M16" s="60">
        <v>15619.27</v>
      </c>
      <c r="N16" s="60">
        <v>3757.58</v>
      </c>
      <c r="O16" s="66">
        <f t="shared" si="0"/>
        <v>0.240573343056366</v>
      </c>
      <c r="P16" s="65">
        <f t="shared" si="1"/>
        <v>1.39033769766236</v>
      </c>
      <c r="Q16" s="65">
        <f t="shared" si="2"/>
        <v>1.15861474805197</v>
      </c>
      <c r="R16" s="65">
        <f t="shared" si="3"/>
        <v>1.11041454478944</v>
      </c>
      <c r="S16" s="41">
        <v>188</v>
      </c>
    </row>
    <row r="17" s="1" customFormat="1" spans="1:19">
      <c r="A17" s="51">
        <v>15</v>
      </c>
      <c r="B17" s="51">
        <v>515</v>
      </c>
      <c r="C17" s="52" t="s">
        <v>68</v>
      </c>
      <c r="D17" s="52" t="s">
        <v>31</v>
      </c>
      <c r="E17" s="51" t="s">
        <v>29</v>
      </c>
      <c r="F17" s="53" t="s">
        <v>36</v>
      </c>
      <c r="G17" s="18">
        <v>9035.334</v>
      </c>
      <c r="H17" s="18">
        <v>2660.000343</v>
      </c>
      <c r="I17" s="35">
        <v>0.294399780129877</v>
      </c>
      <c r="J17" s="18">
        <v>10842.4008</v>
      </c>
      <c r="K17" s="18">
        <v>2952.787266</v>
      </c>
      <c r="L17" s="35">
        <v>0.272337033141221</v>
      </c>
      <c r="M17" s="60">
        <v>12540.63</v>
      </c>
      <c r="N17" s="60">
        <v>3061.5</v>
      </c>
      <c r="O17" s="66">
        <f t="shared" si="0"/>
        <v>0.244126491252832</v>
      </c>
      <c r="P17" s="65">
        <f t="shared" si="1"/>
        <v>1.3879542250458</v>
      </c>
      <c r="Q17" s="65">
        <f t="shared" si="2"/>
        <v>1.1566285208715</v>
      </c>
      <c r="R17" s="65">
        <f t="shared" si="3"/>
        <v>1.0368169882239</v>
      </c>
      <c r="S17" s="41">
        <v>88</v>
      </c>
    </row>
    <row r="18" s="1" customFormat="1" hidden="1" spans="1:19">
      <c r="A18" s="15">
        <v>16</v>
      </c>
      <c r="B18" s="15">
        <v>103198</v>
      </c>
      <c r="C18" s="16" t="s">
        <v>61</v>
      </c>
      <c r="D18" s="16" t="s">
        <v>51</v>
      </c>
      <c r="E18" s="15" t="s">
        <v>29</v>
      </c>
      <c r="F18" s="17"/>
      <c r="G18" s="18">
        <v>5885.84492307692</v>
      </c>
      <c r="H18" s="18">
        <v>1499.30237046154</v>
      </c>
      <c r="I18" s="35">
        <v>0.254730185734787</v>
      </c>
      <c r="J18" s="18">
        <v>7063.01390769231</v>
      </c>
      <c r="K18" s="18">
        <v>1664.33096861538</v>
      </c>
      <c r="L18" s="35">
        <v>0.235640335749979</v>
      </c>
      <c r="M18" s="60">
        <v>7821.04</v>
      </c>
      <c r="N18" s="60">
        <v>1534.15</v>
      </c>
      <c r="O18" s="66">
        <f t="shared" si="0"/>
        <v>0.196156777103812</v>
      </c>
      <c r="P18" s="67">
        <f t="shared" si="1"/>
        <v>1.32878798239071</v>
      </c>
      <c r="Q18" s="67">
        <f t="shared" si="2"/>
        <v>1.10732331865893</v>
      </c>
      <c r="R18" s="66">
        <f t="shared" si="3"/>
        <v>0.921781802375712</v>
      </c>
      <c r="S18" s="72"/>
    </row>
    <row r="19" s="1" customFormat="1" hidden="1" spans="1:19">
      <c r="A19" s="15">
        <v>17</v>
      </c>
      <c r="B19" s="15">
        <v>102564</v>
      </c>
      <c r="C19" s="16" t="s">
        <v>65</v>
      </c>
      <c r="D19" s="16" t="s">
        <v>34</v>
      </c>
      <c r="E19" s="15" t="s">
        <v>32</v>
      </c>
      <c r="F19" s="17"/>
      <c r="G19" s="18">
        <v>2265.40061538462</v>
      </c>
      <c r="H19" s="18">
        <v>644.282825846154</v>
      </c>
      <c r="I19" s="35">
        <v>0.284401276079272</v>
      </c>
      <c r="J19" s="18">
        <v>2718.48073846154</v>
      </c>
      <c r="K19" s="18">
        <v>715.199202461538</v>
      </c>
      <c r="L19" s="35">
        <v>0.263087831501903</v>
      </c>
      <c r="M19" s="60">
        <v>2989.55</v>
      </c>
      <c r="N19" s="60">
        <v>891.17</v>
      </c>
      <c r="O19" s="66">
        <f t="shared" si="0"/>
        <v>0.298095031024736</v>
      </c>
      <c r="P19" s="67">
        <f t="shared" si="1"/>
        <v>1.31965621431264</v>
      </c>
      <c r="Q19" s="67">
        <f t="shared" si="2"/>
        <v>1.0997135119272</v>
      </c>
      <c r="R19" s="67">
        <f t="shared" si="3"/>
        <v>1.24604445437413</v>
      </c>
      <c r="S19" s="72"/>
    </row>
    <row r="20" s="1" customFormat="1" hidden="1" spans="1:19">
      <c r="A20" s="15">
        <v>18</v>
      </c>
      <c r="B20" s="15">
        <v>710</v>
      </c>
      <c r="C20" s="16" t="s">
        <v>63</v>
      </c>
      <c r="D20" s="16" t="s">
        <v>28</v>
      </c>
      <c r="E20" s="15" t="s">
        <v>32</v>
      </c>
      <c r="F20" s="17"/>
      <c r="G20" s="18">
        <v>4289.29107692308</v>
      </c>
      <c r="H20" s="18">
        <v>1176.87401353846</v>
      </c>
      <c r="I20" s="35">
        <v>0.274374947382375</v>
      </c>
      <c r="J20" s="18">
        <v>5147.14929230769</v>
      </c>
      <c r="K20" s="18">
        <v>1306.41283938462</v>
      </c>
      <c r="L20" s="35">
        <v>0.253812890435687</v>
      </c>
      <c r="M20" s="60">
        <v>5648.95</v>
      </c>
      <c r="N20" s="60">
        <v>1355.92</v>
      </c>
      <c r="O20" s="66">
        <f t="shared" si="0"/>
        <v>0.240030448136379</v>
      </c>
      <c r="P20" s="67">
        <f t="shared" si="1"/>
        <v>1.31698919441305</v>
      </c>
      <c r="Q20" s="67">
        <f t="shared" si="2"/>
        <v>1.09749099534421</v>
      </c>
      <c r="R20" s="67">
        <f t="shared" si="3"/>
        <v>1.03789549453502</v>
      </c>
      <c r="S20" s="72"/>
    </row>
    <row r="21" s="1" customFormat="1" hidden="1" spans="1:19">
      <c r="A21" s="15">
        <v>19</v>
      </c>
      <c r="B21" s="15">
        <v>727</v>
      </c>
      <c r="C21" s="16" t="s">
        <v>59</v>
      </c>
      <c r="D21" s="16" t="s">
        <v>51</v>
      </c>
      <c r="E21" s="15" t="s">
        <v>32</v>
      </c>
      <c r="F21" s="17"/>
      <c r="G21" s="18">
        <v>6158.928</v>
      </c>
      <c r="H21" s="18">
        <v>1559.33883323077</v>
      </c>
      <c r="I21" s="35">
        <v>0.253183481480993</v>
      </c>
      <c r="J21" s="18">
        <v>7390.7136</v>
      </c>
      <c r="K21" s="18">
        <v>1730.97566030769</v>
      </c>
      <c r="L21" s="35">
        <v>0.234209543758764</v>
      </c>
      <c r="M21" s="60">
        <v>8100.07</v>
      </c>
      <c r="N21" s="60">
        <v>1515.57</v>
      </c>
      <c r="O21" s="66">
        <f t="shared" si="0"/>
        <v>0.187105790443786</v>
      </c>
      <c r="P21" s="67">
        <f t="shared" si="1"/>
        <v>1.31517530323459</v>
      </c>
      <c r="Q21" s="67">
        <f t="shared" si="2"/>
        <v>1.09597941936216</v>
      </c>
      <c r="R21" s="66">
        <f t="shared" si="3"/>
        <v>0.87555823848534</v>
      </c>
      <c r="S21" s="72"/>
    </row>
    <row r="22" s="1" customFormat="1" hidden="1" spans="1:19">
      <c r="A22" s="15">
        <v>20</v>
      </c>
      <c r="B22" s="15">
        <v>594</v>
      </c>
      <c r="C22" s="16" t="s">
        <v>109</v>
      </c>
      <c r="D22" s="16" t="s">
        <v>34</v>
      </c>
      <c r="E22" s="15" t="s">
        <v>32</v>
      </c>
      <c r="F22" s="17"/>
      <c r="G22" s="18">
        <v>4595.99384615385</v>
      </c>
      <c r="H22" s="18">
        <v>1255.24861538462</v>
      </c>
      <c r="I22" s="35">
        <v>0.273117993061516</v>
      </c>
      <c r="J22" s="18">
        <v>5515.19261538462</v>
      </c>
      <c r="K22" s="18">
        <v>1393.41415384615</v>
      </c>
      <c r="L22" s="35">
        <v>0.252650134096718</v>
      </c>
      <c r="M22" s="60">
        <v>5794.65</v>
      </c>
      <c r="N22" s="60">
        <v>1476.01</v>
      </c>
      <c r="O22" s="66">
        <f t="shared" si="0"/>
        <v>0.254719439482971</v>
      </c>
      <c r="P22" s="67">
        <f t="shared" si="1"/>
        <v>1.26080456022569</v>
      </c>
      <c r="Q22" s="67">
        <f t="shared" si="2"/>
        <v>1.05067046685474</v>
      </c>
      <c r="R22" s="67">
        <f t="shared" si="3"/>
        <v>1.05927587711512</v>
      </c>
      <c r="S22" s="72"/>
    </row>
    <row r="23" s="1" customFormat="1" hidden="1" spans="1:19">
      <c r="A23" s="15">
        <v>21</v>
      </c>
      <c r="B23" s="15">
        <v>54</v>
      </c>
      <c r="C23" s="16" t="s">
        <v>47</v>
      </c>
      <c r="D23" s="16" t="s">
        <v>28</v>
      </c>
      <c r="E23" s="15" t="s">
        <v>29</v>
      </c>
      <c r="F23" s="17" t="s">
        <v>36</v>
      </c>
      <c r="G23" s="18">
        <v>8688.90761538461</v>
      </c>
      <c r="H23" s="18">
        <v>2643.302508</v>
      </c>
      <c r="I23" s="35">
        <v>0.30421574552361</v>
      </c>
      <c r="J23" s="18">
        <v>10426.6891384615</v>
      </c>
      <c r="K23" s="18">
        <v>2934.251496</v>
      </c>
      <c r="L23" s="35">
        <v>0.281417375835658</v>
      </c>
      <c r="M23" s="60">
        <v>10948.23</v>
      </c>
      <c r="N23" s="60">
        <v>3203.04</v>
      </c>
      <c r="O23" s="66">
        <f t="shared" si="0"/>
        <v>0.29256235939508</v>
      </c>
      <c r="P23" s="67">
        <f t="shared" si="1"/>
        <v>1.26002375495569</v>
      </c>
      <c r="Q23" s="67">
        <f t="shared" si="2"/>
        <v>1.05001979579641</v>
      </c>
      <c r="R23" s="67">
        <f t="shared" si="3"/>
        <v>1.09160377164889</v>
      </c>
      <c r="S23" s="72"/>
    </row>
    <row r="24" s="1" customFormat="1" hidden="1" spans="1:19">
      <c r="A24" s="15">
        <v>22</v>
      </c>
      <c r="B24" s="15">
        <v>746</v>
      </c>
      <c r="C24" s="16" t="s">
        <v>46</v>
      </c>
      <c r="D24" s="16" t="s">
        <v>34</v>
      </c>
      <c r="E24" s="15" t="s">
        <v>29</v>
      </c>
      <c r="F24" s="17" t="s">
        <v>36</v>
      </c>
      <c r="G24" s="18">
        <v>8042.56834615385</v>
      </c>
      <c r="H24" s="18">
        <v>2417.07800653846</v>
      </c>
      <c r="I24" s="35">
        <v>0.300535587949883</v>
      </c>
      <c r="J24" s="18">
        <v>9651.08201538462</v>
      </c>
      <c r="K24" s="18">
        <v>2683.12640538462</v>
      </c>
      <c r="L24" s="35">
        <v>0.27801301461406</v>
      </c>
      <c r="M24" s="60">
        <v>9944.04</v>
      </c>
      <c r="N24" s="60">
        <v>2979.93</v>
      </c>
      <c r="O24" s="66">
        <f t="shared" si="0"/>
        <v>0.299669953057309</v>
      </c>
      <c r="P24" s="67">
        <f t="shared" si="1"/>
        <v>1.23642592415835</v>
      </c>
      <c r="Q24" s="67">
        <f t="shared" si="2"/>
        <v>1.03035493679863</v>
      </c>
      <c r="R24" s="67">
        <f t="shared" si="3"/>
        <v>1.11061856572234</v>
      </c>
      <c r="S24" s="72"/>
    </row>
    <row r="25" s="1" customFormat="1" spans="1:19">
      <c r="A25" s="15">
        <v>23</v>
      </c>
      <c r="B25" s="15">
        <v>545</v>
      </c>
      <c r="C25" s="16" t="s">
        <v>86</v>
      </c>
      <c r="D25" s="16" t="s">
        <v>49</v>
      </c>
      <c r="E25" s="15" t="s">
        <v>32</v>
      </c>
      <c r="F25" s="17"/>
      <c r="G25" s="18">
        <v>4277.92984615385</v>
      </c>
      <c r="H25" s="18">
        <v>1229.90820184615</v>
      </c>
      <c r="I25" s="35">
        <v>0.287500788015943</v>
      </c>
      <c r="J25" s="18">
        <v>5133.51581538462</v>
      </c>
      <c r="K25" s="18">
        <v>1365.28451446154</v>
      </c>
      <c r="L25" s="35">
        <v>0.265955061513578</v>
      </c>
      <c r="M25" s="60">
        <v>5267.89</v>
      </c>
      <c r="N25" s="60">
        <v>1744.36</v>
      </c>
      <c r="O25" s="66">
        <f t="shared" si="0"/>
        <v>0.331130680405248</v>
      </c>
      <c r="P25" s="65">
        <f t="shared" si="1"/>
        <v>1.23141103043945</v>
      </c>
      <c r="Q25" s="65">
        <f t="shared" si="2"/>
        <v>1.02617585869954</v>
      </c>
      <c r="R25" s="65">
        <f t="shared" si="3"/>
        <v>1.27765310565173</v>
      </c>
      <c r="S25" s="41">
        <v>88</v>
      </c>
    </row>
    <row r="26" s="1" customFormat="1" hidden="1" spans="1:19">
      <c r="A26" s="26">
        <v>24</v>
      </c>
      <c r="B26" s="26">
        <v>511</v>
      </c>
      <c r="C26" s="27" t="s">
        <v>64</v>
      </c>
      <c r="D26" s="27" t="s">
        <v>31</v>
      </c>
      <c r="E26" s="26" t="s">
        <v>29</v>
      </c>
      <c r="F26" s="58" t="s">
        <v>52</v>
      </c>
      <c r="G26" s="59">
        <v>8320.19480769231</v>
      </c>
      <c r="H26" s="59">
        <v>2348.17952007692</v>
      </c>
      <c r="I26" s="68">
        <v>0.282226507233454</v>
      </c>
      <c r="J26" s="59">
        <v>9984.23376923077</v>
      </c>
      <c r="K26" s="59">
        <v>2606.64424476923</v>
      </c>
      <c r="L26" s="68">
        <v>0.261076042991135</v>
      </c>
      <c r="M26" s="1">
        <v>10097.31</v>
      </c>
      <c r="N26" s="1">
        <v>3275.71</v>
      </c>
      <c r="O26" s="69">
        <f t="shared" si="0"/>
        <v>0.324414126138546</v>
      </c>
      <c r="P26" s="70">
        <f t="shared" si="1"/>
        <v>1.21359057490633</v>
      </c>
      <c r="Q26" s="70">
        <f t="shared" si="2"/>
        <v>1.01132547908861</v>
      </c>
      <c r="R26" s="67">
        <f t="shared" si="3"/>
        <v>1.2566770500322</v>
      </c>
      <c r="S26" s="9"/>
    </row>
    <row r="27" s="1" customFormat="1" hidden="1" spans="1:19">
      <c r="A27" s="15">
        <v>25</v>
      </c>
      <c r="B27" s="15">
        <v>718</v>
      </c>
      <c r="C27" s="16" t="s">
        <v>116</v>
      </c>
      <c r="D27" s="16" t="s">
        <v>31</v>
      </c>
      <c r="E27" s="15" t="s">
        <v>32</v>
      </c>
      <c r="F27" s="17"/>
      <c r="G27" s="18">
        <v>3791.29846153846</v>
      </c>
      <c r="H27" s="18">
        <v>761.791123692308</v>
      </c>
      <c r="I27" s="35">
        <v>0.200931456971916</v>
      </c>
      <c r="J27" s="18">
        <v>4549.55815384615</v>
      </c>
      <c r="K27" s="18">
        <v>845.641668923077</v>
      </c>
      <c r="L27" s="35">
        <v>0.185873361835848</v>
      </c>
      <c r="M27" s="1">
        <v>4586.63</v>
      </c>
      <c r="N27" s="1">
        <v>1424.07</v>
      </c>
      <c r="O27" s="66">
        <f t="shared" si="0"/>
        <v>0.310482859964724</v>
      </c>
      <c r="P27" s="67">
        <f t="shared" si="1"/>
        <v>1.20977813974023</v>
      </c>
      <c r="Q27" s="67">
        <f t="shared" si="2"/>
        <v>1.00814844978353</v>
      </c>
      <c r="R27" s="67">
        <f t="shared" si="3"/>
        <v>1.68401115074373</v>
      </c>
      <c r="S27" s="9"/>
    </row>
    <row r="28" s="1" customFormat="1" hidden="1" spans="1:19">
      <c r="A28" s="15">
        <v>26</v>
      </c>
      <c r="B28" s="24">
        <v>102935</v>
      </c>
      <c r="C28" s="25" t="s">
        <v>42</v>
      </c>
      <c r="D28" s="25" t="s">
        <v>31</v>
      </c>
      <c r="E28" s="15" t="s">
        <v>29</v>
      </c>
      <c r="F28" s="17"/>
      <c r="G28" s="18">
        <v>4870.48</v>
      </c>
      <c r="H28" s="18">
        <v>1318.95438769231</v>
      </c>
      <c r="I28" s="35">
        <v>0.270805831805553</v>
      </c>
      <c r="J28" s="18">
        <v>5844.576</v>
      </c>
      <c r="K28" s="18">
        <v>1464.13203692308</v>
      </c>
      <c r="L28" s="35">
        <v>0.250511249562514</v>
      </c>
      <c r="M28" s="1">
        <v>5879.22</v>
      </c>
      <c r="N28" s="1">
        <v>1295.55</v>
      </c>
      <c r="O28" s="66">
        <f t="shared" si="0"/>
        <v>0.220360864196271</v>
      </c>
      <c r="P28" s="67">
        <f t="shared" si="1"/>
        <v>1.20711305661865</v>
      </c>
      <c r="Q28" s="67">
        <f t="shared" si="2"/>
        <v>1.00592754718221</v>
      </c>
      <c r="R28" s="66">
        <f t="shared" si="3"/>
        <v>0.884858719929822</v>
      </c>
      <c r="S28" s="9"/>
    </row>
    <row r="29" s="1" customFormat="1" hidden="1" spans="1:19">
      <c r="A29" s="15">
        <v>27</v>
      </c>
      <c r="B29" s="19">
        <v>337</v>
      </c>
      <c r="C29" s="20" t="s">
        <v>76</v>
      </c>
      <c r="D29" s="20" t="s">
        <v>31</v>
      </c>
      <c r="E29" s="19" t="s">
        <v>38</v>
      </c>
      <c r="F29" s="21" t="s">
        <v>52</v>
      </c>
      <c r="G29" s="18">
        <v>31441.8924615385</v>
      </c>
      <c r="H29" s="18">
        <v>6509.78080738462</v>
      </c>
      <c r="I29" s="35">
        <v>0.20704163451191</v>
      </c>
      <c r="J29" s="18">
        <v>37730.2709538461</v>
      </c>
      <c r="K29" s="18">
        <v>7226.31405784615</v>
      </c>
      <c r="L29" s="35">
        <v>0.191525633799073</v>
      </c>
      <c r="M29" s="1">
        <v>37844.1</v>
      </c>
      <c r="N29" s="1">
        <v>8084.32</v>
      </c>
      <c r="O29" s="66">
        <f t="shared" si="0"/>
        <v>0.213621674184351</v>
      </c>
      <c r="P29" s="67">
        <f t="shared" si="1"/>
        <v>1.20362029881926</v>
      </c>
      <c r="Q29" s="67">
        <f t="shared" si="2"/>
        <v>1.00301691568272</v>
      </c>
      <c r="R29" s="67">
        <f t="shared" si="3"/>
        <v>1.11873355285773</v>
      </c>
      <c r="S29" s="9"/>
    </row>
    <row r="30" s="1" customFormat="1" hidden="1" spans="1:19">
      <c r="A30" s="15">
        <v>28</v>
      </c>
      <c r="B30" s="15">
        <v>585</v>
      </c>
      <c r="C30" s="16" t="s">
        <v>67</v>
      </c>
      <c r="D30" s="16" t="s">
        <v>51</v>
      </c>
      <c r="E30" s="15" t="s">
        <v>38</v>
      </c>
      <c r="F30" s="17" t="s">
        <v>52</v>
      </c>
      <c r="G30" s="18">
        <v>13616.8546153846</v>
      </c>
      <c r="H30" s="18">
        <v>3892.27809923077</v>
      </c>
      <c r="I30" s="35">
        <v>0.285842671392936</v>
      </c>
      <c r="J30" s="18">
        <v>16340.2255384615</v>
      </c>
      <c r="K30" s="18">
        <v>4320.70215230769</v>
      </c>
      <c r="L30" s="35">
        <v>0.264421206557868</v>
      </c>
      <c r="M30" s="1">
        <v>16250.12</v>
      </c>
      <c r="N30" s="1">
        <v>3870.23</v>
      </c>
      <c r="O30" s="66">
        <f t="shared" si="0"/>
        <v>0.238166241233911</v>
      </c>
      <c r="P30" s="67">
        <f t="shared" si="1"/>
        <v>1.19338279353003</v>
      </c>
      <c r="Q30" s="71">
        <f t="shared" si="2"/>
        <v>0.994485661275029</v>
      </c>
      <c r="R30" s="66">
        <f t="shared" si="3"/>
        <v>0.895740984583468</v>
      </c>
      <c r="S30" s="9"/>
    </row>
    <row r="31" s="1" customFormat="1" hidden="1" spans="1:19">
      <c r="A31" s="15">
        <v>29</v>
      </c>
      <c r="B31" s="15">
        <v>373</v>
      </c>
      <c r="C31" s="16" t="s">
        <v>85</v>
      </c>
      <c r="D31" s="16" t="s">
        <v>31</v>
      </c>
      <c r="E31" s="15" t="s">
        <v>29</v>
      </c>
      <c r="F31" s="17"/>
      <c r="G31" s="18">
        <v>11584.5354615385</v>
      </c>
      <c r="H31" s="18">
        <v>3245.41711307692</v>
      </c>
      <c r="I31" s="35">
        <v>0.280150820363229</v>
      </c>
      <c r="J31" s="18">
        <v>13901.4425538462</v>
      </c>
      <c r="K31" s="18">
        <v>3602.64101076923</v>
      </c>
      <c r="L31" s="35">
        <v>0.259155911108842</v>
      </c>
      <c r="M31" s="1">
        <v>13719.62</v>
      </c>
      <c r="N31" s="1">
        <v>4657.45</v>
      </c>
      <c r="O31" s="66">
        <f t="shared" si="0"/>
        <v>0.339473688046753</v>
      </c>
      <c r="P31" s="67">
        <f t="shared" si="1"/>
        <v>1.18430471774636</v>
      </c>
      <c r="Q31" s="71">
        <f t="shared" si="2"/>
        <v>0.986920598121963</v>
      </c>
      <c r="R31" s="66">
        <f t="shared" si="3"/>
        <v>1.29278770381997</v>
      </c>
      <c r="S31" s="9"/>
    </row>
    <row r="32" s="2" customFormat="1" hidden="1" spans="1:19">
      <c r="A32" s="15">
        <v>30</v>
      </c>
      <c r="B32" s="15">
        <v>359</v>
      </c>
      <c r="C32" s="16" t="s">
        <v>78</v>
      </c>
      <c r="D32" s="16" t="s">
        <v>51</v>
      </c>
      <c r="E32" s="15" t="s">
        <v>29</v>
      </c>
      <c r="F32" s="17"/>
      <c r="G32" s="18">
        <v>9985.97884615385</v>
      </c>
      <c r="H32" s="18">
        <v>2939.15694692308</v>
      </c>
      <c r="I32" s="35">
        <v>0.294328377037881</v>
      </c>
      <c r="J32" s="18">
        <v>11983.1746153846</v>
      </c>
      <c r="K32" s="18">
        <v>3262.67070923077</v>
      </c>
      <c r="L32" s="35">
        <v>0.272270981100616</v>
      </c>
      <c r="M32" s="1">
        <v>11752.28</v>
      </c>
      <c r="N32" s="1">
        <v>3209.26</v>
      </c>
      <c r="O32" s="66">
        <f t="shared" si="0"/>
        <v>0.273075522366724</v>
      </c>
      <c r="P32" s="67">
        <f t="shared" si="1"/>
        <v>1.17687811891635</v>
      </c>
      <c r="Q32" s="66">
        <f t="shared" si="2"/>
        <v>0.980731765763626</v>
      </c>
      <c r="R32" s="66">
        <f t="shared" si="3"/>
        <v>0.983629757952692</v>
      </c>
      <c r="S32" s="9"/>
    </row>
    <row r="33" s="1" customFormat="1" hidden="1" spans="1:19">
      <c r="A33" s="15">
        <v>31</v>
      </c>
      <c r="B33" s="15">
        <v>584</v>
      </c>
      <c r="C33" s="16" t="s">
        <v>48</v>
      </c>
      <c r="D33" s="16" t="s">
        <v>49</v>
      </c>
      <c r="E33" s="15" t="s">
        <v>32</v>
      </c>
      <c r="F33" s="17"/>
      <c r="G33" s="18">
        <v>6874.16492307692</v>
      </c>
      <c r="H33" s="18">
        <v>1861.67270153846</v>
      </c>
      <c r="I33" s="35">
        <v>0.270821652138245</v>
      </c>
      <c r="J33" s="18">
        <v>8248.99790769231</v>
      </c>
      <c r="K33" s="18">
        <v>2066.58749538462</v>
      </c>
      <c r="L33" s="35">
        <v>0.250525884296503</v>
      </c>
      <c r="M33" s="1">
        <v>8086.5</v>
      </c>
      <c r="N33" s="1">
        <v>2436.73</v>
      </c>
      <c r="O33" s="66">
        <f t="shared" si="0"/>
        <v>0.301333086007543</v>
      </c>
      <c r="P33" s="67">
        <f t="shared" si="1"/>
        <v>1.17636106937924</v>
      </c>
      <c r="Q33" s="71">
        <f t="shared" si="2"/>
        <v>0.980300891149363</v>
      </c>
      <c r="R33" s="66">
        <f t="shared" si="3"/>
        <v>1.1791080733054</v>
      </c>
      <c r="S33" s="9"/>
    </row>
    <row r="34" s="1" customFormat="1" hidden="1" spans="1:19">
      <c r="A34" s="15">
        <v>32</v>
      </c>
      <c r="B34" s="15">
        <v>377</v>
      </c>
      <c r="C34" s="16" t="s">
        <v>94</v>
      </c>
      <c r="D34" s="16" t="s">
        <v>49</v>
      </c>
      <c r="E34" s="15" t="s">
        <v>29</v>
      </c>
      <c r="F34" s="17"/>
      <c r="G34" s="18">
        <v>10548.1315384615</v>
      </c>
      <c r="H34" s="18">
        <v>3151.928255</v>
      </c>
      <c r="I34" s="35">
        <v>0.29881389357984</v>
      </c>
      <c r="J34" s="18">
        <v>12657.7578461538</v>
      </c>
      <c r="K34" s="18">
        <v>3498.86181</v>
      </c>
      <c r="L34" s="35">
        <v>0.276420346519992</v>
      </c>
      <c r="M34" s="1">
        <v>12349.72</v>
      </c>
      <c r="N34" s="1">
        <v>3590.06</v>
      </c>
      <c r="O34" s="66">
        <f t="shared" si="0"/>
        <v>0.290699708171521</v>
      </c>
      <c r="P34" s="67">
        <f t="shared" si="1"/>
        <v>1.17079692787006</v>
      </c>
      <c r="Q34" s="71">
        <f t="shared" si="2"/>
        <v>0.975664106558382</v>
      </c>
      <c r="R34" s="66">
        <f t="shared" si="3"/>
        <v>1.02606510201099</v>
      </c>
      <c r="S34" s="9"/>
    </row>
    <row r="35" s="1" customFormat="1" hidden="1" spans="1:19">
      <c r="A35" s="15">
        <v>33</v>
      </c>
      <c r="B35" s="19">
        <v>514</v>
      </c>
      <c r="C35" s="20" t="s">
        <v>45</v>
      </c>
      <c r="D35" s="20" t="s">
        <v>34</v>
      </c>
      <c r="E35" s="19" t="s">
        <v>38</v>
      </c>
      <c r="F35" s="21" t="s">
        <v>36</v>
      </c>
      <c r="G35" s="22">
        <v>10248.9649230769</v>
      </c>
      <c r="H35" s="18">
        <v>2989.37103015385</v>
      </c>
      <c r="I35" s="35">
        <v>0.291675408452504</v>
      </c>
      <c r="J35" s="18">
        <v>12298.7579076923</v>
      </c>
      <c r="K35" s="18">
        <v>3318.41186953846</v>
      </c>
      <c r="L35" s="35">
        <v>0.269816829833113</v>
      </c>
      <c r="M35" s="1">
        <v>11868.17</v>
      </c>
      <c r="N35" s="1">
        <v>4269.11</v>
      </c>
      <c r="O35" s="66">
        <f t="shared" si="0"/>
        <v>0.359710890558528</v>
      </c>
      <c r="P35" s="67">
        <f t="shared" si="1"/>
        <v>1.15798718105447</v>
      </c>
      <c r="Q35" s="71">
        <f t="shared" si="2"/>
        <v>0.964989317545393</v>
      </c>
      <c r="R35" s="66">
        <f t="shared" si="3"/>
        <v>1.28649190270458</v>
      </c>
      <c r="S35" s="42"/>
    </row>
    <row r="36" s="1" customFormat="1" hidden="1" spans="1:19">
      <c r="A36" s="15">
        <v>34</v>
      </c>
      <c r="B36" s="15">
        <v>539</v>
      </c>
      <c r="C36" s="16" t="s">
        <v>97</v>
      </c>
      <c r="D36" s="16" t="s">
        <v>34</v>
      </c>
      <c r="E36" s="15" t="s">
        <v>32</v>
      </c>
      <c r="F36" s="17"/>
      <c r="G36" s="18">
        <v>5407.64307692308</v>
      </c>
      <c r="H36" s="18">
        <v>1537.34925292308</v>
      </c>
      <c r="I36" s="35">
        <v>0.284291923681809</v>
      </c>
      <c r="J36" s="18">
        <v>6489.17169230769</v>
      </c>
      <c r="K36" s="18">
        <v>1706.56568123077</v>
      </c>
      <c r="L36" s="35">
        <v>0.262986674131884</v>
      </c>
      <c r="M36" s="1">
        <v>6230.92</v>
      </c>
      <c r="N36" s="1">
        <v>1658.61</v>
      </c>
      <c r="O36" s="66">
        <f t="shared" si="0"/>
        <v>0.266190225520469</v>
      </c>
      <c r="P36" s="67">
        <f t="shared" si="1"/>
        <v>1.15224320676604</v>
      </c>
      <c r="Q36" s="71">
        <f t="shared" si="2"/>
        <v>0.96020267230503</v>
      </c>
      <c r="R36" s="66">
        <f t="shared" ref="R36:R67" si="4">N36/K36</f>
        <v>0.971899305278315</v>
      </c>
      <c r="S36" s="9"/>
    </row>
    <row r="37" s="1" customFormat="1" hidden="1" spans="1:19">
      <c r="A37" s="15">
        <v>35</v>
      </c>
      <c r="B37" s="15">
        <v>572</v>
      </c>
      <c r="C37" s="16" t="s">
        <v>74</v>
      </c>
      <c r="D37" s="16" t="s">
        <v>31</v>
      </c>
      <c r="E37" s="15" t="s">
        <v>29</v>
      </c>
      <c r="F37" s="17" t="s">
        <v>36</v>
      </c>
      <c r="G37" s="18">
        <v>8646.17134615385</v>
      </c>
      <c r="H37" s="18">
        <v>2537.08129823077</v>
      </c>
      <c r="I37" s="35">
        <v>0.293434075807364</v>
      </c>
      <c r="J37" s="18">
        <v>10375.4056153846</v>
      </c>
      <c r="K37" s="18">
        <v>2816.33849030769</v>
      </c>
      <c r="L37" s="35">
        <v>0.271443700102831</v>
      </c>
      <c r="M37" s="1">
        <v>9935.32</v>
      </c>
      <c r="N37" s="1">
        <v>2491.2</v>
      </c>
      <c r="O37" s="66">
        <f t="shared" si="0"/>
        <v>0.250741797949135</v>
      </c>
      <c r="P37" s="67">
        <f t="shared" si="1"/>
        <v>1.1491005211711</v>
      </c>
      <c r="Q37" s="66">
        <f t="shared" si="2"/>
        <v>0.957583767642583</v>
      </c>
      <c r="R37" s="66">
        <f t="shared" si="4"/>
        <v>0.884552765434041</v>
      </c>
      <c r="S37" s="9"/>
    </row>
    <row r="38" s="1" customFormat="1" hidden="1" spans="1:19">
      <c r="A38" s="15">
        <v>36</v>
      </c>
      <c r="B38" s="15">
        <v>101453</v>
      </c>
      <c r="C38" s="16" t="s">
        <v>106</v>
      </c>
      <c r="D38" s="16" t="s">
        <v>28</v>
      </c>
      <c r="E38" s="15" t="s">
        <v>32</v>
      </c>
      <c r="F38" s="17" t="s">
        <v>36</v>
      </c>
      <c r="G38" s="18">
        <v>7060.34238461538</v>
      </c>
      <c r="H38" s="18">
        <v>1946.58168438462</v>
      </c>
      <c r="I38" s="35">
        <v>0.275706414553812</v>
      </c>
      <c r="J38" s="18">
        <v>8472.41086153846</v>
      </c>
      <c r="K38" s="18">
        <v>2160.84243184615</v>
      </c>
      <c r="L38" s="35">
        <v>0.255044575524018</v>
      </c>
      <c r="M38" s="1">
        <v>8098.52</v>
      </c>
      <c r="N38" s="1">
        <v>2558.14</v>
      </c>
      <c r="O38" s="66">
        <f t="shared" si="0"/>
        <v>0.315877468969639</v>
      </c>
      <c r="P38" s="67">
        <f t="shared" si="1"/>
        <v>1.14704352265505</v>
      </c>
      <c r="Q38" s="66">
        <f t="shared" si="2"/>
        <v>0.955869602212544</v>
      </c>
      <c r="R38" s="66">
        <f t="shared" si="4"/>
        <v>1.18386235030308</v>
      </c>
      <c r="S38" s="9"/>
    </row>
    <row r="39" s="1" customFormat="1" hidden="1" spans="1:19">
      <c r="A39" s="15">
        <v>37</v>
      </c>
      <c r="B39" s="15">
        <v>591</v>
      </c>
      <c r="C39" s="16" t="s">
        <v>91</v>
      </c>
      <c r="D39" s="16" t="s">
        <v>34</v>
      </c>
      <c r="E39" s="15" t="s">
        <v>29</v>
      </c>
      <c r="F39" s="17" t="s">
        <v>36</v>
      </c>
      <c r="G39" s="18">
        <v>6377.11292307692</v>
      </c>
      <c r="H39" s="18">
        <v>1884.65173938462</v>
      </c>
      <c r="I39" s="35">
        <v>0.295533694027058</v>
      </c>
      <c r="J39" s="18">
        <v>7652.53550769231</v>
      </c>
      <c r="K39" s="18">
        <v>2092.09584184615</v>
      </c>
      <c r="L39" s="35">
        <v>0.273385969884515</v>
      </c>
      <c r="M39" s="1">
        <v>7219.57</v>
      </c>
      <c r="N39" s="1">
        <v>1391.16</v>
      </c>
      <c r="O39" s="66">
        <f t="shared" si="0"/>
        <v>0.192692916614147</v>
      </c>
      <c r="P39" s="67">
        <f t="shared" si="1"/>
        <v>1.13210634453006</v>
      </c>
      <c r="Q39" s="71">
        <f t="shared" si="2"/>
        <v>0.943421953775047</v>
      </c>
      <c r="R39" s="66">
        <f t="shared" si="4"/>
        <v>0.664959975625392</v>
      </c>
      <c r="S39" s="9"/>
    </row>
    <row r="40" s="1" customFormat="1" hidden="1" spans="1:19">
      <c r="A40" s="15">
        <v>38</v>
      </c>
      <c r="B40" s="15">
        <v>741</v>
      </c>
      <c r="C40" s="16" t="s">
        <v>114</v>
      </c>
      <c r="D40" s="16" t="s">
        <v>51</v>
      </c>
      <c r="E40" s="15" t="s">
        <v>32</v>
      </c>
      <c r="F40" s="17" t="s">
        <v>36</v>
      </c>
      <c r="G40" s="18">
        <v>3276.33138461538</v>
      </c>
      <c r="H40" s="18">
        <v>827.601283384615</v>
      </c>
      <c r="I40" s="35">
        <v>0.252599992562037</v>
      </c>
      <c r="J40" s="18">
        <v>3931.59766153846</v>
      </c>
      <c r="K40" s="18">
        <v>918.695569846154</v>
      </c>
      <c r="L40" s="35">
        <v>0.233669782346615</v>
      </c>
      <c r="M40" s="1">
        <v>3703.69</v>
      </c>
      <c r="N40" s="1">
        <v>778.25</v>
      </c>
      <c r="O40" s="66">
        <f t="shared" si="0"/>
        <v>0.210128277474627</v>
      </c>
      <c r="P40" s="67">
        <f t="shared" si="1"/>
        <v>1.13043815329284</v>
      </c>
      <c r="Q40" s="66">
        <f t="shared" si="2"/>
        <v>0.942031794410703</v>
      </c>
      <c r="R40" s="66">
        <f t="shared" si="4"/>
        <v>0.84712501675645</v>
      </c>
      <c r="S40" s="9"/>
    </row>
    <row r="41" s="1" customFormat="1" hidden="1" spans="1:19">
      <c r="A41" s="15">
        <v>39</v>
      </c>
      <c r="B41" s="15">
        <v>367</v>
      </c>
      <c r="C41" s="16" t="s">
        <v>73</v>
      </c>
      <c r="D41" s="16" t="s">
        <v>28</v>
      </c>
      <c r="E41" s="15" t="s">
        <v>29</v>
      </c>
      <c r="F41" s="17" t="s">
        <v>36</v>
      </c>
      <c r="G41" s="18">
        <v>7671.00230769231</v>
      </c>
      <c r="H41" s="18">
        <v>2037.19006615385</v>
      </c>
      <c r="I41" s="35">
        <v>0.265570258545092</v>
      </c>
      <c r="J41" s="18">
        <v>9205.20276923077</v>
      </c>
      <c r="K41" s="18">
        <v>2261.42410153846</v>
      </c>
      <c r="L41" s="35">
        <v>0.245668037764196</v>
      </c>
      <c r="M41" s="1">
        <v>8671.55</v>
      </c>
      <c r="N41" s="1">
        <v>1849.37</v>
      </c>
      <c r="O41" s="66">
        <f t="shared" si="0"/>
        <v>0.213268677456741</v>
      </c>
      <c r="P41" s="67">
        <f t="shared" si="1"/>
        <v>1.13043245878109</v>
      </c>
      <c r="Q41" s="71">
        <f t="shared" si="2"/>
        <v>0.942027048984238</v>
      </c>
      <c r="R41" s="66">
        <f t="shared" si="4"/>
        <v>0.817789992926078</v>
      </c>
      <c r="S41" s="9"/>
    </row>
    <row r="42" s="1" customFormat="1" hidden="1" spans="1:19">
      <c r="A42" s="15">
        <v>40</v>
      </c>
      <c r="B42" s="15">
        <v>371</v>
      </c>
      <c r="C42" s="16" t="s">
        <v>112</v>
      </c>
      <c r="D42" s="16" t="s">
        <v>34</v>
      </c>
      <c r="E42" s="15" t="s">
        <v>32</v>
      </c>
      <c r="F42" s="17"/>
      <c r="G42" s="18">
        <v>4881.11876923077</v>
      </c>
      <c r="H42" s="18">
        <v>1440.81309292308</v>
      </c>
      <c r="I42" s="35">
        <v>0.295180912623058</v>
      </c>
      <c r="J42" s="18">
        <v>5857.34252307692</v>
      </c>
      <c r="K42" s="18">
        <v>1599.40376123077</v>
      </c>
      <c r="L42" s="35">
        <v>0.273059626431166</v>
      </c>
      <c r="M42" s="1">
        <v>5451.22</v>
      </c>
      <c r="N42" s="1">
        <v>1033.43</v>
      </c>
      <c r="O42" s="66">
        <f t="shared" si="0"/>
        <v>0.189577745899083</v>
      </c>
      <c r="P42" s="67">
        <f t="shared" si="1"/>
        <v>1.11679724623031</v>
      </c>
      <c r="Q42" s="71">
        <f t="shared" si="2"/>
        <v>0.930664371858592</v>
      </c>
      <c r="R42" s="66">
        <f t="shared" si="4"/>
        <v>0.64613453153615</v>
      </c>
      <c r="S42" s="9"/>
    </row>
    <row r="43" s="1" customFormat="1" hidden="1" spans="1:19">
      <c r="A43" s="15">
        <v>41</v>
      </c>
      <c r="B43" s="15">
        <v>102478</v>
      </c>
      <c r="C43" s="16" t="s">
        <v>77</v>
      </c>
      <c r="D43" s="16" t="s">
        <v>31</v>
      </c>
      <c r="E43" s="15" t="s">
        <v>32</v>
      </c>
      <c r="F43" s="17"/>
      <c r="G43" s="18">
        <v>2471.58523076923</v>
      </c>
      <c r="H43" s="18">
        <v>569.835047384615</v>
      </c>
      <c r="I43" s="35">
        <v>0.230554479890328</v>
      </c>
      <c r="J43" s="18">
        <v>2965.90227692308</v>
      </c>
      <c r="K43" s="18">
        <v>632.556937846154</v>
      </c>
      <c r="L43" s="35">
        <v>0.213276392404401</v>
      </c>
      <c r="M43" s="1">
        <v>2740.81</v>
      </c>
      <c r="N43" s="1">
        <v>930.18</v>
      </c>
      <c r="O43" s="66">
        <f t="shared" si="0"/>
        <v>0.339381423739697</v>
      </c>
      <c r="P43" s="67">
        <f t="shared" si="1"/>
        <v>1.10892797297829</v>
      </c>
      <c r="Q43" s="71">
        <f t="shared" si="2"/>
        <v>0.924106644148573</v>
      </c>
      <c r="R43" s="66">
        <f t="shared" si="4"/>
        <v>1.47050794062468</v>
      </c>
      <c r="S43" s="9"/>
    </row>
    <row r="44" s="1" customFormat="1" hidden="1" spans="1:19">
      <c r="A44" s="15">
        <v>42</v>
      </c>
      <c r="B44" s="15">
        <v>581</v>
      </c>
      <c r="C44" s="16" t="s">
        <v>84</v>
      </c>
      <c r="D44" s="16" t="s">
        <v>51</v>
      </c>
      <c r="E44" s="15" t="s">
        <v>38</v>
      </c>
      <c r="F44" s="17" t="s">
        <v>36</v>
      </c>
      <c r="G44" s="18">
        <v>14541.0646153846</v>
      </c>
      <c r="H44" s="18">
        <v>4280.17179692308</v>
      </c>
      <c r="I44" s="35">
        <v>0.294350648328363</v>
      </c>
      <c r="J44" s="18">
        <v>17449.2775384615</v>
      </c>
      <c r="K44" s="18">
        <v>4751.29140923077</v>
      </c>
      <c r="L44" s="35">
        <v>0.272291583348251</v>
      </c>
      <c r="M44" s="1">
        <v>15779.55</v>
      </c>
      <c r="N44" s="1">
        <v>5272.74</v>
      </c>
      <c r="O44" s="66">
        <f t="shared" si="0"/>
        <v>0.334150213409128</v>
      </c>
      <c r="P44" s="67">
        <f t="shared" si="1"/>
        <v>1.085171575629</v>
      </c>
      <c r="Q44" s="71">
        <f t="shared" si="2"/>
        <v>0.904309646357501</v>
      </c>
      <c r="R44" s="66">
        <f t="shared" si="4"/>
        <v>1.10974881266095</v>
      </c>
      <c r="S44" s="9"/>
    </row>
    <row r="45" s="1" customFormat="1" hidden="1" spans="1:19">
      <c r="A45" s="15">
        <v>43</v>
      </c>
      <c r="B45" s="15">
        <v>573</v>
      </c>
      <c r="C45" s="16" t="s">
        <v>81</v>
      </c>
      <c r="D45" s="16" t="s">
        <v>49</v>
      </c>
      <c r="E45" s="15" t="s">
        <v>32</v>
      </c>
      <c r="F45" s="17" t="s">
        <v>36</v>
      </c>
      <c r="G45" s="18">
        <v>5732.62926923077</v>
      </c>
      <c r="H45" s="18">
        <v>1644.79690523077</v>
      </c>
      <c r="I45" s="35">
        <v>0.286918415265231</v>
      </c>
      <c r="J45" s="18">
        <v>6879.15512307692</v>
      </c>
      <c r="K45" s="18">
        <v>1825.84012430769</v>
      </c>
      <c r="L45" s="35">
        <v>0.265416332622403</v>
      </c>
      <c r="M45" s="1">
        <v>6184.95</v>
      </c>
      <c r="N45" s="1">
        <v>2239.92</v>
      </c>
      <c r="O45" s="66">
        <f t="shared" si="0"/>
        <v>0.36215652511338</v>
      </c>
      <c r="P45" s="67">
        <f t="shared" si="1"/>
        <v>1.07890284013254</v>
      </c>
      <c r="Q45" s="66">
        <f t="shared" si="2"/>
        <v>0.89908570011045</v>
      </c>
      <c r="R45" s="66">
        <f t="shared" si="4"/>
        <v>1.22678868219599</v>
      </c>
      <c r="S45" s="9"/>
    </row>
    <row r="46" s="1" customFormat="1" hidden="1" spans="1:19">
      <c r="A46" s="15">
        <v>44</v>
      </c>
      <c r="B46" s="26">
        <v>102934</v>
      </c>
      <c r="C46" s="27" t="s">
        <v>55</v>
      </c>
      <c r="D46" s="27" t="s">
        <v>51</v>
      </c>
      <c r="E46" s="23" t="s">
        <v>29</v>
      </c>
      <c r="F46" s="17" t="s">
        <v>52</v>
      </c>
      <c r="G46" s="18">
        <v>10155.2750769231</v>
      </c>
      <c r="H46" s="18">
        <v>2488.556</v>
      </c>
      <c r="I46" s="35">
        <v>0.245050575306917</v>
      </c>
      <c r="J46" s="18">
        <v>12186.3300923077</v>
      </c>
      <c r="K46" s="18">
        <v>2762.472</v>
      </c>
      <c r="L46" s="35">
        <v>0.226686129382277</v>
      </c>
      <c r="M46" s="1">
        <v>10829.23</v>
      </c>
      <c r="N46" s="1">
        <v>3117.67</v>
      </c>
      <c r="O46" s="66">
        <f t="shared" si="0"/>
        <v>0.287893968453897</v>
      </c>
      <c r="P46" s="67">
        <f t="shared" si="1"/>
        <v>1.06636500911811</v>
      </c>
      <c r="Q46" s="66">
        <f t="shared" si="2"/>
        <v>0.888637507598425</v>
      </c>
      <c r="R46" s="66">
        <f t="shared" si="4"/>
        <v>1.12857976479038</v>
      </c>
      <c r="S46" s="9"/>
    </row>
    <row r="47" s="1" customFormat="1" hidden="1" spans="1:19">
      <c r="A47" s="15">
        <v>45</v>
      </c>
      <c r="B47" s="15">
        <v>720</v>
      </c>
      <c r="C47" s="16" t="s">
        <v>35</v>
      </c>
      <c r="D47" s="16" t="s">
        <v>34</v>
      </c>
      <c r="E47" s="15" t="s">
        <v>32</v>
      </c>
      <c r="F47" s="17" t="s">
        <v>36</v>
      </c>
      <c r="G47" s="18">
        <v>4504.09257692308</v>
      </c>
      <c r="H47" s="18">
        <v>1223.42939653846</v>
      </c>
      <c r="I47" s="35">
        <v>0.271626165680243</v>
      </c>
      <c r="J47" s="18">
        <v>5404.91109230769</v>
      </c>
      <c r="K47" s="18">
        <v>1358.09258538462</v>
      </c>
      <c r="L47" s="35">
        <v>0.251270106425518</v>
      </c>
      <c r="M47" s="1">
        <v>4793.71</v>
      </c>
      <c r="N47" s="1">
        <v>1749.4</v>
      </c>
      <c r="O47" s="66">
        <f t="shared" si="0"/>
        <v>0.364936552273709</v>
      </c>
      <c r="P47" s="67">
        <f t="shared" si="1"/>
        <v>1.06430094811123</v>
      </c>
      <c r="Q47" s="71">
        <f t="shared" si="2"/>
        <v>0.886917456759362</v>
      </c>
      <c r="R47" s="66">
        <f t="shared" si="4"/>
        <v>1.28813014578425</v>
      </c>
      <c r="S47" s="9"/>
    </row>
    <row r="48" s="1" customFormat="1" hidden="1" spans="1:19">
      <c r="A48" s="15">
        <v>46</v>
      </c>
      <c r="B48" s="15">
        <v>587</v>
      </c>
      <c r="C48" s="16" t="s">
        <v>70</v>
      </c>
      <c r="D48" s="16" t="s">
        <v>28</v>
      </c>
      <c r="E48" s="15" t="s">
        <v>29</v>
      </c>
      <c r="F48" s="17"/>
      <c r="G48" s="18">
        <v>6884.93784615385</v>
      </c>
      <c r="H48" s="18">
        <v>1742.62562707692</v>
      </c>
      <c r="I48" s="35">
        <v>0.253106951147048</v>
      </c>
      <c r="J48" s="18">
        <v>8261.92541538462</v>
      </c>
      <c r="K48" s="18">
        <v>1934.43687876923</v>
      </c>
      <c r="L48" s="35">
        <v>0.234138748719166</v>
      </c>
      <c r="M48" s="1">
        <v>7276.45</v>
      </c>
      <c r="N48" s="1">
        <v>1638.17</v>
      </c>
      <c r="O48" s="66">
        <f t="shared" si="0"/>
        <v>0.225133134976534</v>
      </c>
      <c r="P48" s="67">
        <f t="shared" si="1"/>
        <v>1.05686502370749</v>
      </c>
      <c r="Q48" s="66">
        <f t="shared" si="2"/>
        <v>0.880720853089577</v>
      </c>
      <c r="R48" s="66">
        <f t="shared" si="4"/>
        <v>0.84684593122639</v>
      </c>
      <c r="S48" s="9"/>
    </row>
    <row r="49" s="1" customFormat="1" hidden="1" spans="1:19">
      <c r="A49" s="15">
        <v>47</v>
      </c>
      <c r="B49" s="15">
        <v>387</v>
      </c>
      <c r="C49" s="16" t="s">
        <v>101</v>
      </c>
      <c r="D49" s="16" t="s">
        <v>49</v>
      </c>
      <c r="E49" s="15" t="s">
        <v>38</v>
      </c>
      <c r="F49" s="17" t="s">
        <v>52</v>
      </c>
      <c r="G49" s="18">
        <v>13346.7265384615</v>
      </c>
      <c r="H49" s="18">
        <v>3426.52522153846</v>
      </c>
      <c r="I49" s="35">
        <v>0.256731507284889</v>
      </c>
      <c r="J49" s="18">
        <v>16016.0718461538</v>
      </c>
      <c r="K49" s="18">
        <v>3803.68373538462</v>
      </c>
      <c r="L49" s="35">
        <v>0.237491675357216</v>
      </c>
      <c r="M49" s="1">
        <v>14084.06</v>
      </c>
      <c r="N49" s="1">
        <v>3566.7</v>
      </c>
      <c r="O49" s="66">
        <f t="shared" si="0"/>
        <v>0.253243737956243</v>
      </c>
      <c r="P49" s="67">
        <f t="shared" si="1"/>
        <v>1.05524451702923</v>
      </c>
      <c r="Q49" s="66">
        <f t="shared" si="2"/>
        <v>0.879370430857691</v>
      </c>
      <c r="R49" s="66">
        <f t="shared" si="4"/>
        <v>0.937696256610394</v>
      </c>
      <c r="S49" s="9"/>
    </row>
    <row r="50" s="1" customFormat="1" hidden="1" spans="1:19">
      <c r="A50" s="15">
        <v>48</v>
      </c>
      <c r="B50" s="15">
        <v>343</v>
      </c>
      <c r="C50" s="16" t="s">
        <v>72</v>
      </c>
      <c r="D50" s="16" t="s">
        <v>51</v>
      </c>
      <c r="E50" s="15" t="s">
        <v>38</v>
      </c>
      <c r="F50" s="17" t="s">
        <v>52</v>
      </c>
      <c r="G50" s="18">
        <v>23255.3308846154</v>
      </c>
      <c r="H50" s="18">
        <v>5555.42148646154</v>
      </c>
      <c r="I50" s="35">
        <v>0.238888086091982</v>
      </c>
      <c r="J50" s="18">
        <v>27906.3970615385</v>
      </c>
      <c r="K50" s="18">
        <v>6166.90816061538</v>
      </c>
      <c r="L50" s="35">
        <v>0.220985466056986</v>
      </c>
      <c r="M50" s="1">
        <v>24467.9</v>
      </c>
      <c r="N50" s="1">
        <v>6182.2</v>
      </c>
      <c r="O50" s="66">
        <f t="shared" si="0"/>
        <v>0.252665737558188</v>
      </c>
      <c r="P50" s="67">
        <f t="shared" si="1"/>
        <v>1.05214155504391</v>
      </c>
      <c r="Q50" s="71">
        <f t="shared" si="2"/>
        <v>0.876784629203261</v>
      </c>
      <c r="R50" s="66">
        <f t="shared" si="4"/>
        <v>1.00247966063161</v>
      </c>
      <c r="S50" s="9"/>
    </row>
    <row r="51" s="1" customFormat="1" hidden="1" spans="1:19">
      <c r="A51" s="15">
        <v>49</v>
      </c>
      <c r="B51" s="15">
        <v>713</v>
      </c>
      <c r="C51" s="16" t="s">
        <v>43</v>
      </c>
      <c r="D51" s="16" t="s">
        <v>28</v>
      </c>
      <c r="E51" s="15" t="s">
        <v>32</v>
      </c>
      <c r="F51" s="17"/>
      <c r="G51" s="18">
        <v>3088.40273076923</v>
      </c>
      <c r="H51" s="18">
        <v>874.398578307692</v>
      </c>
      <c r="I51" s="35">
        <v>0.283123237004102</v>
      </c>
      <c r="J51" s="18">
        <v>3706.08327692308</v>
      </c>
      <c r="K51" s="18">
        <v>970.643855076923</v>
      </c>
      <c r="L51" s="35">
        <v>0.261905570530727</v>
      </c>
      <c r="M51" s="1">
        <v>3232.61</v>
      </c>
      <c r="N51" s="1">
        <v>1058.25</v>
      </c>
      <c r="O51" s="66">
        <f t="shared" si="0"/>
        <v>0.327367050154519</v>
      </c>
      <c r="P51" s="67">
        <f t="shared" si="1"/>
        <v>1.04669315558948</v>
      </c>
      <c r="Q51" s="71">
        <f t="shared" si="2"/>
        <v>0.872244296324562</v>
      </c>
      <c r="R51" s="66">
        <f t="shared" si="4"/>
        <v>1.09025570446344</v>
      </c>
      <c r="S51" s="9"/>
    </row>
    <row r="52" s="1" customFormat="1" hidden="1" spans="1:19">
      <c r="A52" s="15">
        <v>50</v>
      </c>
      <c r="B52" s="15">
        <v>723</v>
      </c>
      <c r="C52" s="16" t="s">
        <v>83</v>
      </c>
      <c r="D52" s="16" t="s">
        <v>31</v>
      </c>
      <c r="E52" s="15" t="s">
        <v>32</v>
      </c>
      <c r="F52" s="17" t="s">
        <v>36</v>
      </c>
      <c r="G52" s="18">
        <v>4790.54146153846</v>
      </c>
      <c r="H52" s="18">
        <v>1183.83260261538</v>
      </c>
      <c r="I52" s="35">
        <v>0.247118746830594</v>
      </c>
      <c r="J52" s="18">
        <v>5748.64975384615</v>
      </c>
      <c r="K52" s="18">
        <v>1314.13736215385</v>
      </c>
      <c r="L52" s="35">
        <v>0.228599309129003</v>
      </c>
      <c r="M52" s="1">
        <v>4982.46</v>
      </c>
      <c r="N52" s="1">
        <v>1501.07</v>
      </c>
      <c r="O52" s="66">
        <f t="shared" si="0"/>
        <v>0.301270858170462</v>
      </c>
      <c r="P52" s="67">
        <f t="shared" si="1"/>
        <v>1.04006197211785</v>
      </c>
      <c r="Q52" s="66">
        <f t="shared" si="2"/>
        <v>0.866718310098206</v>
      </c>
      <c r="R52" s="66">
        <f t="shared" si="4"/>
        <v>1.14224741129022</v>
      </c>
      <c r="S52" s="9"/>
    </row>
    <row r="53" s="1" customFormat="1" hidden="1" spans="1:19">
      <c r="A53" s="15">
        <v>51</v>
      </c>
      <c r="B53" s="15">
        <v>570</v>
      </c>
      <c r="C53" s="16" t="s">
        <v>89</v>
      </c>
      <c r="D53" s="16" t="s">
        <v>51</v>
      </c>
      <c r="E53" s="15" t="s">
        <v>32</v>
      </c>
      <c r="F53" s="17"/>
      <c r="G53" s="18">
        <v>5794.11938461538</v>
      </c>
      <c r="H53" s="18">
        <v>1480.70671753846</v>
      </c>
      <c r="I53" s="35">
        <v>0.255553367000006</v>
      </c>
      <c r="J53" s="18">
        <v>6952.94326153846</v>
      </c>
      <c r="K53" s="18">
        <v>1643.68848738462</v>
      </c>
      <c r="L53" s="35">
        <v>0.23640182661593</v>
      </c>
      <c r="M53" s="1">
        <v>6003.3</v>
      </c>
      <c r="N53" s="1">
        <v>1650.42</v>
      </c>
      <c r="O53" s="66">
        <f t="shared" si="0"/>
        <v>0.274918794662935</v>
      </c>
      <c r="P53" s="67">
        <f t="shared" si="1"/>
        <v>1.03610222736177</v>
      </c>
      <c r="Q53" s="71">
        <f t="shared" si="2"/>
        <v>0.863418522801474</v>
      </c>
      <c r="R53" s="66">
        <f t="shared" si="4"/>
        <v>1.00409537005767</v>
      </c>
      <c r="S53" s="9"/>
    </row>
    <row r="54" s="1" customFormat="1" hidden="1" spans="1:19">
      <c r="A54" s="15">
        <v>52</v>
      </c>
      <c r="B54" s="15">
        <v>347</v>
      </c>
      <c r="C54" s="16" t="s">
        <v>102</v>
      </c>
      <c r="D54" s="16" t="s">
        <v>51</v>
      </c>
      <c r="E54" s="15" t="s">
        <v>29</v>
      </c>
      <c r="F54" s="17"/>
      <c r="G54" s="18">
        <v>6592.37046153846</v>
      </c>
      <c r="H54" s="18">
        <v>1779.66242461538</v>
      </c>
      <c r="I54" s="35">
        <v>0.269957890716</v>
      </c>
      <c r="J54" s="18">
        <v>7910.84455384615</v>
      </c>
      <c r="K54" s="18">
        <v>1975.55032615385</v>
      </c>
      <c r="L54" s="35">
        <v>0.249726854409414</v>
      </c>
      <c r="M54" s="1">
        <v>6820.55</v>
      </c>
      <c r="N54" s="1">
        <v>1616.63</v>
      </c>
      <c r="O54" s="66">
        <f t="shared" si="0"/>
        <v>0.237023407203231</v>
      </c>
      <c r="P54" s="67">
        <f t="shared" si="1"/>
        <v>1.0346126692656</v>
      </c>
      <c r="Q54" s="66">
        <f t="shared" si="2"/>
        <v>0.862177224388</v>
      </c>
      <c r="R54" s="66">
        <f t="shared" si="4"/>
        <v>0.818318814052881</v>
      </c>
      <c r="S54" s="9"/>
    </row>
    <row r="55" s="1" customFormat="1" hidden="1" spans="1:19">
      <c r="A55" s="15">
        <v>53</v>
      </c>
      <c r="B55" s="15">
        <v>706</v>
      </c>
      <c r="C55" s="16" t="s">
        <v>80</v>
      </c>
      <c r="D55" s="16" t="s">
        <v>28</v>
      </c>
      <c r="E55" s="15" t="s">
        <v>32</v>
      </c>
      <c r="F55" s="17"/>
      <c r="G55" s="18">
        <v>3832.82461538462</v>
      </c>
      <c r="H55" s="18">
        <v>968.517984</v>
      </c>
      <c r="I55" s="35">
        <v>0.252690399689163</v>
      </c>
      <c r="J55" s="18">
        <v>4599.38953846154</v>
      </c>
      <c r="K55" s="18">
        <v>1075.123008</v>
      </c>
      <c r="L55" s="35">
        <v>0.233753414232364</v>
      </c>
      <c r="M55" s="1">
        <v>3938.4</v>
      </c>
      <c r="N55" s="1">
        <v>960.89</v>
      </c>
      <c r="O55" s="66">
        <f t="shared" si="0"/>
        <v>0.243979788746699</v>
      </c>
      <c r="P55" s="67">
        <f t="shared" si="1"/>
        <v>1.02754506016049</v>
      </c>
      <c r="Q55" s="66">
        <f t="shared" si="2"/>
        <v>0.856287550133743</v>
      </c>
      <c r="R55" s="66">
        <f t="shared" si="4"/>
        <v>0.89374889463811</v>
      </c>
      <c r="S55" s="9"/>
    </row>
    <row r="56" s="1" customFormat="1" hidden="1" spans="1:19">
      <c r="A56" s="15">
        <v>54</v>
      </c>
      <c r="B56" s="15">
        <v>102565</v>
      </c>
      <c r="C56" s="16" t="s">
        <v>105</v>
      </c>
      <c r="D56" s="16" t="s">
        <v>51</v>
      </c>
      <c r="E56" s="15" t="s">
        <v>29</v>
      </c>
      <c r="F56" s="17"/>
      <c r="G56" s="18">
        <v>5276.90707692308</v>
      </c>
      <c r="H56" s="18">
        <v>1585.82702276923</v>
      </c>
      <c r="I56" s="35">
        <v>0.300522067122303</v>
      </c>
      <c r="J56" s="18">
        <v>6332.28849230769</v>
      </c>
      <c r="K56" s="18">
        <v>1760.37941169231</v>
      </c>
      <c r="L56" s="35">
        <v>0.278000507056931</v>
      </c>
      <c r="M56" s="1">
        <v>5316.39</v>
      </c>
      <c r="N56" s="1">
        <v>1907.11</v>
      </c>
      <c r="O56" s="66">
        <f t="shared" si="0"/>
        <v>0.358722742311982</v>
      </c>
      <c r="P56" s="67">
        <f t="shared" si="1"/>
        <v>1.0074822092755</v>
      </c>
      <c r="Q56" s="66">
        <f t="shared" si="2"/>
        <v>0.839568507729586</v>
      </c>
      <c r="R56" s="66">
        <f t="shared" si="4"/>
        <v>1.08335168392286</v>
      </c>
      <c r="S56" s="9"/>
    </row>
    <row r="57" s="1" customFormat="1" hidden="1" spans="1:19">
      <c r="A57" s="15">
        <v>55</v>
      </c>
      <c r="B57" s="15">
        <v>753</v>
      </c>
      <c r="C57" s="16" t="s">
        <v>104</v>
      </c>
      <c r="D57" s="16" t="s">
        <v>49</v>
      </c>
      <c r="E57" s="15" t="s">
        <v>32</v>
      </c>
      <c r="F57" s="17" t="s">
        <v>36</v>
      </c>
      <c r="G57" s="18">
        <v>4033.49607692308</v>
      </c>
      <c r="H57" s="18">
        <v>1045.45139515385</v>
      </c>
      <c r="I57" s="35">
        <v>0.259192366923377</v>
      </c>
      <c r="J57" s="18">
        <v>4840.19529230769</v>
      </c>
      <c r="K57" s="18">
        <v>1160.52449953846</v>
      </c>
      <c r="L57" s="35">
        <v>0.23976811460125</v>
      </c>
      <c r="M57" s="1">
        <v>4053.23</v>
      </c>
      <c r="N57" s="1">
        <v>1101.25</v>
      </c>
      <c r="O57" s="66">
        <f t="shared" si="0"/>
        <v>0.27169689358857</v>
      </c>
      <c r="P57" s="67">
        <f t="shared" si="1"/>
        <v>1.00489251078979</v>
      </c>
      <c r="Q57" s="66">
        <f t="shared" si="2"/>
        <v>0.837410425658159</v>
      </c>
      <c r="R57" s="66">
        <f t="shared" si="4"/>
        <v>0.948924387583344</v>
      </c>
      <c r="S57" s="9"/>
    </row>
    <row r="58" s="1" customFormat="1" hidden="1" spans="1:19">
      <c r="A58" s="15">
        <v>56</v>
      </c>
      <c r="B58" s="15">
        <v>571</v>
      </c>
      <c r="C58" s="16" t="s">
        <v>79</v>
      </c>
      <c r="D58" s="16" t="s">
        <v>49</v>
      </c>
      <c r="E58" s="15" t="s">
        <v>38</v>
      </c>
      <c r="F58" s="17" t="s">
        <v>52</v>
      </c>
      <c r="G58" s="18">
        <v>20583.2503846154</v>
      </c>
      <c r="H58" s="18">
        <v>5696.18328461538</v>
      </c>
      <c r="I58" s="35">
        <v>0.276738764683779</v>
      </c>
      <c r="J58" s="18">
        <v>24699.9004615385</v>
      </c>
      <c r="K58" s="18">
        <v>6323.16364615384</v>
      </c>
      <c r="L58" s="35">
        <v>0.255999559836283</v>
      </c>
      <c r="M58" s="1">
        <v>20657.79</v>
      </c>
      <c r="N58" s="1">
        <v>5385.98</v>
      </c>
      <c r="O58" s="66">
        <f t="shared" si="0"/>
        <v>0.260723920612999</v>
      </c>
      <c r="P58" s="67">
        <f t="shared" si="1"/>
        <v>1.00362137242621</v>
      </c>
      <c r="Q58" s="71">
        <f t="shared" si="2"/>
        <v>0.836351143688507</v>
      </c>
      <c r="R58" s="66">
        <f t="shared" si="4"/>
        <v>0.851785641081123</v>
      </c>
      <c r="S58" s="9"/>
    </row>
    <row r="59" s="1" customFormat="1" hidden="1" spans="1:19">
      <c r="A59" s="15">
        <v>57</v>
      </c>
      <c r="B59" s="15">
        <v>721</v>
      </c>
      <c r="C59" s="16" t="s">
        <v>40</v>
      </c>
      <c r="D59" s="16" t="s">
        <v>34</v>
      </c>
      <c r="E59" s="15" t="s">
        <v>29</v>
      </c>
      <c r="F59" s="17" t="s">
        <v>36</v>
      </c>
      <c r="G59" s="18">
        <v>7087.24373076923</v>
      </c>
      <c r="H59" s="18">
        <v>2083.84211538461</v>
      </c>
      <c r="I59" s="35">
        <v>0.294027155625765</v>
      </c>
      <c r="J59" s="18">
        <v>8504.69247692308</v>
      </c>
      <c r="K59" s="18">
        <v>2313.21115384615</v>
      </c>
      <c r="L59" s="35">
        <v>0.271992333658495</v>
      </c>
      <c r="M59" s="1">
        <v>7086.36</v>
      </c>
      <c r="N59" s="1">
        <v>2320.09</v>
      </c>
      <c r="O59" s="66">
        <f t="shared" si="0"/>
        <v>0.32740222060409</v>
      </c>
      <c r="P59" s="66">
        <f t="shared" si="1"/>
        <v>0.999875306846667</v>
      </c>
      <c r="Q59" s="66">
        <f t="shared" si="2"/>
        <v>0.833229422372222</v>
      </c>
      <c r="R59" s="66">
        <f t="shared" si="4"/>
        <v>1.00297372167794</v>
      </c>
      <c r="S59" s="9"/>
    </row>
    <row r="60" s="1" customFormat="1" hidden="1" spans="1:19">
      <c r="A60" s="15">
        <v>58</v>
      </c>
      <c r="B60" s="15">
        <v>311</v>
      </c>
      <c r="C60" s="16" t="s">
        <v>95</v>
      </c>
      <c r="D60" s="16" t="s">
        <v>51</v>
      </c>
      <c r="E60" s="15" t="s">
        <v>38</v>
      </c>
      <c r="F60" s="17"/>
      <c r="G60" s="18">
        <v>7615.67507692308</v>
      </c>
      <c r="H60" s="18">
        <v>1658.64668307692</v>
      </c>
      <c r="I60" s="35">
        <v>0.217793782734105</v>
      </c>
      <c r="J60" s="18">
        <v>9138.81009230769</v>
      </c>
      <c r="K60" s="18">
        <v>1841.21435076923</v>
      </c>
      <c r="L60" s="35">
        <v>0.201472000421479</v>
      </c>
      <c r="M60" s="1">
        <v>7599</v>
      </c>
      <c r="N60" s="1">
        <v>1663.17</v>
      </c>
      <c r="O60" s="66">
        <f t="shared" si="0"/>
        <v>0.218866956178445</v>
      </c>
      <c r="P60" s="71">
        <f t="shared" si="1"/>
        <v>0.997810426947756</v>
      </c>
      <c r="Q60" s="71">
        <f t="shared" si="2"/>
        <v>0.83150868912313</v>
      </c>
      <c r="R60" s="66">
        <f t="shared" si="4"/>
        <v>0.90330058491297</v>
      </c>
      <c r="S60" s="9"/>
    </row>
    <row r="61" s="1" customFormat="1" hidden="1" spans="1:19">
      <c r="A61" s="15">
        <v>59</v>
      </c>
      <c r="B61" s="15">
        <v>740</v>
      </c>
      <c r="C61" s="16" t="s">
        <v>82</v>
      </c>
      <c r="D61" s="16" t="s">
        <v>49</v>
      </c>
      <c r="E61" s="15" t="s">
        <v>32</v>
      </c>
      <c r="F61" s="17"/>
      <c r="G61" s="18">
        <v>4702.20923076923</v>
      </c>
      <c r="H61" s="18">
        <v>1311.04818707692</v>
      </c>
      <c r="I61" s="35">
        <v>0.278815365870576</v>
      </c>
      <c r="J61" s="18">
        <v>5642.65107692308</v>
      </c>
      <c r="K61" s="18">
        <v>1455.35559876923</v>
      </c>
      <c r="L61" s="35">
        <v>0.257920537514936</v>
      </c>
      <c r="M61" s="1">
        <v>4638.73</v>
      </c>
      <c r="N61" s="1">
        <v>1910.58</v>
      </c>
      <c r="O61" s="66">
        <f t="shared" si="0"/>
        <v>0.411875664244308</v>
      </c>
      <c r="P61" s="66">
        <f t="shared" si="1"/>
        <v>0.986500126290883</v>
      </c>
      <c r="Q61" s="66">
        <f t="shared" si="2"/>
        <v>0.822083438575735</v>
      </c>
      <c r="R61" s="66">
        <f t="shared" si="4"/>
        <v>1.31279255847557</v>
      </c>
      <c r="S61" s="9"/>
    </row>
    <row r="62" s="1" customFormat="1" hidden="1" spans="1:19">
      <c r="A62" s="15">
        <v>60</v>
      </c>
      <c r="B62" s="15">
        <v>712</v>
      </c>
      <c r="C62" s="16" t="s">
        <v>87</v>
      </c>
      <c r="D62" s="16" t="s">
        <v>49</v>
      </c>
      <c r="E62" s="15" t="s">
        <v>38</v>
      </c>
      <c r="F62" s="17" t="s">
        <v>36</v>
      </c>
      <c r="G62" s="18">
        <v>15924.0934615385</v>
      </c>
      <c r="H62" s="18">
        <v>5068.61941384615</v>
      </c>
      <c r="I62" s="35">
        <v>0.318298773244983</v>
      </c>
      <c r="J62" s="18">
        <v>19108.9121538462</v>
      </c>
      <c r="K62" s="18">
        <v>5626.52365846154</v>
      </c>
      <c r="L62" s="35">
        <v>0.294445001011167</v>
      </c>
      <c r="M62" s="1">
        <v>14845.17</v>
      </c>
      <c r="N62" s="1">
        <v>4188.96</v>
      </c>
      <c r="O62" s="66">
        <f t="shared" si="0"/>
        <v>0.282176627145395</v>
      </c>
      <c r="P62" s="66">
        <f t="shared" si="1"/>
        <v>0.932245847203521</v>
      </c>
      <c r="Q62" s="66">
        <f t="shared" si="2"/>
        <v>0.776871539336267</v>
      </c>
      <c r="R62" s="66">
        <f t="shared" si="4"/>
        <v>0.744502334705438</v>
      </c>
      <c r="S62" s="9"/>
    </row>
    <row r="63" s="1" customFormat="1" hidden="1" spans="1:19">
      <c r="A63" s="15">
        <v>61</v>
      </c>
      <c r="B63" s="15">
        <v>752</v>
      </c>
      <c r="C63" s="16" t="s">
        <v>120</v>
      </c>
      <c r="D63" s="16" t="s">
        <v>51</v>
      </c>
      <c r="E63" s="15" t="s">
        <v>32</v>
      </c>
      <c r="F63" s="17"/>
      <c r="G63" s="18">
        <v>5339.57907692308</v>
      </c>
      <c r="H63" s="18">
        <v>1304.79217723077</v>
      </c>
      <c r="I63" s="35">
        <v>0.244362366102958</v>
      </c>
      <c r="J63" s="18">
        <v>6407.49489230769</v>
      </c>
      <c r="K63" s="18">
        <v>1448.41098830769</v>
      </c>
      <c r="L63" s="35">
        <v>0.226049495575335</v>
      </c>
      <c r="M63" s="1">
        <v>4969.75</v>
      </c>
      <c r="N63" s="1">
        <v>1560.56</v>
      </c>
      <c r="O63" s="66">
        <f t="shared" si="0"/>
        <v>0.314011771215856</v>
      </c>
      <c r="P63" s="66">
        <f t="shared" si="1"/>
        <v>0.930738159020543</v>
      </c>
      <c r="Q63" s="66">
        <f t="shared" si="2"/>
        <v>0.77561513251712</v>
      </c>
      <c r="R63" s="66">
        <f t="shared" si="4"/>
        <v>1.07742899812114</v>
      </c>
      <c r="S63" s="9"/>
    </row>
    <row r="64" s="1" customFormat="1" hidden="1" spans="1:19">
      <c r="A64" s="15">
        <v>62</v>
      </c>
      <c r="B64" s="15">
        <v>743</v>
      </c>
      <c r="C64" s="16" t="s">
        <v>124</v>
      </c>
      <c r="D64" s="16" t="s">
        <v>49</v>
      </c>
      <c r="E64" s="15" t="s">
        <v>32</v>
      </c>
      <c r="F64" s="17"/>
      <c r="G64" s="18">
        <v>4259.63446153846</v>
      </c>
      <c r="H64" s="18">
        <v>1286.44562953846</v>
      </c>
      <c r="I64" s="35">
        <v>0.302008456630298</v>
      </c>
      <c r="J64" s="18">
        <v>5111.56135384615</v>
      </c>
      <c r="K64" s="18">
        <v>1428.04503138462</v>
      </c>
      <c r="L64" s="35">
        <v>0.279375504376974</v>
      </c>
      <c r="M64" s="1">
        <v>3931.7</v>
      </c>
      <c r="N64" s="1">
        <v>1243.55</v>
      </c>
      <c r="O64" s="66">
        <f t="shared" si="0"/>
        <v>0.316288119642903</v>
      </c>
      <c r="P64" s="66">
        <f t="shared" si="1"/>
        <v>0.923013473456589</v>
      </c>
      <c r="Q64" s="66">
        <f t="shared" si="2"/>
        <v>0.769177894547157</v>
      </c>
      <c r="R64" s="66">
        <f t="shared" si="4"/>
        <v>0.870805872833201</v>
      </c>
      <c r="S64" s="9"/>
    </row>
    <row r="65" s="1" customFormat="1" hidden="1" spans="1:19">
      <c r="A65" s="15">
        <v>63</v>
      </c>
      <c r="B65" s="15">
        <v>103639</v>
      </c>
      <c r="C65" s="16" t="s">
        <v>103</v>
      </c>
      <c r="D65" s="16" t="s">
        <v>49</v>
      </c>
      <c r="E65" s="15" t="s">
        <v>32</v>
      </c>
      <c r="F65" s="17"/>
      <c r="G65" s="18">
        <v>6048.52307692308</v>
      </c>
      <c r="H65" s="18">
        <v>1547.29979815385</v>
      </c>
      <c r="I65" s="35">
        <v>0.255814482060465</v>
      </c>
      <c r="J65" s="18">
        <v>7258.22769230769</v>
      </c>
      <c r="K65" s="18">
        <v>1717.61148553846</v>
      </c>
      <c r="L65" s="35">
        <v>0.236643373334622</v>
      </c>
      <c r="M65" s="1">
        <v>5569.44</v>
      </c>
      <c r="N65" s="1">
        <v>1233.99</v>
      </c>
      <c r="O65" s="66">
        <f t="shared" si="0"/>
        <v>0.221564466086357</v>
      </c>
      <c r="P65" s="66">
        <f t="shared" si="1"/>
        <v>0.92079337867604</v>
      </c>
      <c r="Q65" s="66">
        <f t="shared" si="2"/>
        <v>0.767327815563367</v>
      </c>
      <c r="R65" s="66">
        <f t="shared" si="4"/>
        <v>0.71843371471934</v>
      </c>
      <c r="S65" s="9"/>
    </row>
    <row r="66" s="1" customFormat="1" hidden="1" spans="1:19">
      <c r="A66" s="15">
        <v>64</v>
      </c>
      <c r="B66" s="15">
        <v>750</v>
      </c>
      <c r="C66" s="16" t="s">
        <v>96</v>
      </c>
      <c r="D66" s="16" t="s">
        <v>49</v>
      </c>
      <c r="E66" s="15" t="s">
        <v>29</v>
      </c>
      <c r="F66" s="17"/>
      <c r="G66" s="18">
        <v>21167.3634230769</v>
      </c>
      <c r="H66" s="18">
        <v>6611.52853523077</v>
      </c>
      <c r="I66" s="35">
        <v>0.312345397160933</v>
      </c>
      <c r="J66" s="18">
        <v>25400.8361076923</v>
      </c>
      <c r="K66" s="18">
        <v>7339.26118430769</v>
      </c>
      <c r="L66" s="35">
        <v>0.288937779575102</v>
      </c>
      <c r="M66" s="1">
        <v>18710.3</v>
      </c>
      <c r="N66" s="1">
        <v>6200.95</v>
      </c>
      <c r="O66" s="66">
        <f t="shared" si="0"/>
        <v>0.331419057952037</v>
      </c>
      <c r="P66" s="66">
        <f t="shared" si="1"/>
        <v>0.883922084486055</v>
      </c>
      <c r="Q66" s="66">
        <f t="shared" si="2"/>
        <v>0.736601737071712</v>
      </c>
      <c r="R66" s="66">
        <f t="shared" si="4"/>
        <v>0.844901120736574</v>
      </c>
      <c r="S66" s="9"/>
    </row>
    <row r="67" s="1" customFormat="1" hidden="1" spans="1:19">
      <c r="A67" s="15">
        <v>65</v>
      </c>
      <c r="B67" s="15">
        <v>707</v>
      </c>
      <c r="C67" s="16" t="s">
        <v>93</v>
      </c>
      <c r="D67" s="16" t="s">
        <v>49</v>
      </c>
      <c r="E67" s="15" t="s">
        <v>38</v>
      </c>
      <c r="F67" s="17" t="s">
        <v>52</v>
      </c>
      <c r="G67" s="18">
        <v>13175.5673076923</v>
      </c>
      <c r="H67" s="18">
        <v>3784.40804538462</v>
      </c>
      <c r="I67" s="35">
        <v>0.287229229452242</v>
      </c>
      <c r="J67" s="18">
        <v>15810.6807692308</v>
      </c>
      <c r="K67" s="18">
        <v>4200.95881384615</v>
      </c>
      <c r="L67" s="35">
        <v>0.265703853942941</v>
      </c>
      <c r="M67" s="1">
        <v>11378.39</v>
      </c>
      <c r="N67" s="1">
        <v>3341.57</v>
      </c>
      <c r="O67" s="66">
        <f t="shared" ref="O67:O96" si="5">N67/M67</f>
        <v>0.293676873441673</v>
      </c>
      <c r="P67" s="66">
        <f t="shared" ref="P67:P96" si="6">M67/G67</f>
        <v>0.863597728604593</v>
      </c>
      <c r="Q67" s="66">
        <f t="shared" ref="Q67:Q96" si="7">M67/J67</f>
        <v>0.719664773837159</v>
      </c>
      <c r="R67" s="66">
        <f t="shared" si="4"/>
        <v>0.795430316761581</v>
      </c>
      <c r="S67" s="9"/>
    </row>
    <row r="68" s="1" customFormat="1" hidden="1" spans="1:19">
      <c r="A68" s="15">
        <v>66</v>
      </c>
      <c r="B68" s="15">
        <v>744</v>
      </c>
      <c r="C68" s="16" t="s">
        <v>123</v>
      </c>
      <c r="D68" s="16" t="s">
        <v>31</v>
      </c>
      <c r="E68" s="15" t="s">
        <v>29</v>
      </c>
      <c r="F68" s="17" t="s">
        <v>36</v>
      </c>
      <c r="G68" s="18">
        <v>11813.0582307692</v>
      </c>
      <c r="H68" s="18">
        <v>2678.99826276923</v>
      </c>
      <c r="I68" s="35">
        <v>0.226782786509195</v>
      </c>
      <c r="J68" s="18">
        <v>14175.6698769231</v>
      </c>
      <c r="K68" s="18">
        <v>2973.87629169231</v>
      </c>
      <c r="L68" s="35">
        <v>0.209787355201715</v>
      </c>
      <c r="M68" s="1">
        <v>10164.18</v>
      </c>
      <c r="N68" s="1">
        <v>2346.18</v>
      </c>
      <c r="O68" s="66">
        <f t="shared" si="5"/>
        <v>0.230828261601034</v>
      </c>
      <c r="P68" s="71">
        <f t="shared" si="6"/>
        <v>0.860419021174855</v>
      </c>
      <c r="Q68" s="71">
        <f t="shared" si="7"/>
        <v>0.717015850979043</v>
      </c>
      <c r="R68" s="66">
        <f t="shared" ref="R68:R96" si="8">N68/K68</f>
        <v>0.788929925079327</v>
      </c>
      <c r="S68" s="9"/>
    </row>
    <row r="69" s="1" customFormat="1" hidden="1" spans="1:19">
      <c r="A69" s="15">
        <v>67</v>
      </c>
      <c r="B69" s="15">
        <v>549</v>
      </c>
      <c r="C69" s="16" t="s">
        <v>62</v>
      </c>
      <c r="D69" s="16" t="s">
        <v>34</v>
      </c>
      <c r="E69" s="15" t="s">
        <v>32</v>
      </c>
      <c r="F69" s="17"/>
      <c r="G69" s="18">
        <v>5141.76369230769</v>
      </c>
      <c r="H69" s="18">
        <v>1439.37311753846</v>
      </c>
      <c r="I69" s="35">
        <v>0.279937625233892</v>
      </c>
      <c r="J69" s="18">
        <v>6170.11643076923</v>
      </c>
      <c r="K69" s="18">
        <v>1597.80528738462</v>
      </c>
      <c r="L69" s="35">
        <v>0.258958693132054</v>
      </c>
      <c r="M69" s="1">
        <v>4355.91</v>
      </c>
      <c r="N69" s="1">
        <v>1238.79</v>
      </c>
      <c r="O69" s="66">
        <f t="shared" si="5"/>
        <v>0.284392928228545</v>
      </c>
      <c r="P69" s="66">
        <f t="shared" si="6"/>
        <v>0.847162619806242</v>
      </c>
      <c r="Q69" s="66">
        <f t="shared" si="7"/>
        <v>0.705968849838535</v>
      </c>
      <c r="R69" s="66">
        <f t="shared" si="8"/>
        <v>0.775307235356395</v>
      </c>
      <c r="S69" s="9"/>
    </row>
    <row r="70" s="1" customFormat="1" hidden="1" spans="1:19">
      <c r="A70" s="15">
        <v>68</v>
      </c>
      <c r="B70" s="15">
        <v>329</v>
      </c>
      <c r="C70" s="16" t="s">
        <v>122</v>
      </c>
      <c r="D70" s="16" t="s">
        <v>28</v>
      </c>
      <c r="E70" s="15" t="s">
        <v>29</v>
      </c>
      <c r="F70" s="17" t="s">
        <v>36</v>
      </c>
      <c r="G70" s="18">
        <v>9402.61384615385</v>
      </c>
      <c r="H70" s="18">
        <v>2659.89086676923</v>
      </c>
      <c r="I70" s="35">
        <v>0.282888451051009</v>
      </c>
      <c r="J70" s="18">
        <v>11283.1366153846</v>
      </c>
      <c r="K70" s="18">
        <v>2952.66573969231</v>
      </c>
      <c r="L70" s="35">
        <v>0.261688379777865</v>
      </c>
      <c r="M70" s="1">
        <v>7786.22</v>
      </c>
      <c r="N70" s="1">
        <v>1698.44</v>
      </c>
      <c r="O70" s="66">
        <f t="shared" si="5"/>
        <v>0.218134088171154</v>
      </c>
      <c r="P70" s="71">
        <f t="shared" si="6"/>
        <v>0.828091010372075</v>
      </c>
      <c r="Q70" s="71">
        <f t="shared" si="7"/>
        <v>0.69007584197673</v>
      </c>
      <c r="R70" s="66">
        <f t="shared" si="8"/>
        <v>0.575222578420607</v>
      </c>
      <c r="S70" s="9"/>
    </row>
    <row r="71" s="1" customFormat="1" hidden="1" spans="1:19">
      <c r="A71" s="15">
        <v>69</v>
      </c>
      <c r="B71" s="15">
        <v>745</v>
      </c>
      <c r="C71" s="16" t="s">
        <v>88</v>
      </c>
      <c r="D71" s="16" t="s">
        <v>51</v>
      </c>
      <c r="E71" s="15" t="s">
        <v>29</v>
      </c>
      <c r="F71" s="17"/>
      <c r="G71" s="18">
        <v>6920.29292307692</v>
      </c>
      <c r="H71" s="18">
        <v>1746.59974892308</v>
      </c>
      <c r="I71" s="35">
        <v>0.252388124077629</v>
      </c>
      <c r="J71" s="18">
        <v>8304.35150769231</v>
      </c>
      <c r="K71" s="18">
        <v>1938.84843323077</v>
      </c>
      <c r="L71" s="35">
        <v>0.23347379159406</v>
      </c>
      <c r="M71" s="1">
        <v>5697.19</v>
      </c>
      <c r="N71" s="1">
        <v>1755.77</v>
      </c>
      <c r="O71" s="66">
        <f t="shared" si="5"/>
        <v>0.308181752758816</v>
      </c>
      <c r="P71" s="66">
        <f t="shared" si="6"/>
        <v>0.823258504130906</v>
      </c>
      <c r="Q71" s="66">
        <f t="shared" si="7"/>
        <v>0.686048753442421</v>
      </c>
      <c r="R71" s="66">
        <f t="shared" si="8"/>
        <v>0.90557362293364</v>
      </c>
      <c r="S71" s="9"/>
    </row>
    <row r="72" s="1" customFormat="1" hidden="1" spans="1:19">
      <c r="A72" s="15">
        <v>70</v>
      </c>
      <c r="B72" s="15">
        <v>598</v>
      </c>
      <c r="C72" s="16" t="s">
        <v>117</v>
      </c>
      <c r="D72" s="16" t="s">
        <v>49</v>
      </c>
      <c r="E72" s="15" t="s">
        <v>29</v>
      </c>
      <c r="F72" s="17" t="s">
        <v>36</v>
      </c>
      <c r="G72" s="18">
        <v>7843.968</v>
      </c>
      <c r="H72" s="18">
        <v>2447.48746846154</v>
      </c>
      <c r="I72" s="35">
        <v>0.312021602900667</v>
      </c>
      <c r="J72" s="18">
        <v>9412.7616</v>
      </c>
      <c r="K72" s="18">
        <v>2716.88304461538</v>
      </c>
      <c r="L72" s="35">
        <v>0.288638250926846</v>
      </c>
      <c r="M72" s="1">
        <v>6440.68</v>
      </c>
      <c r="N72" s="1">
        <v>1995.51</v>
      </c>
      <c r="O72" s="66">
        <f t="shared" si="5"/>
        <v>0.309829086369762</v>
      </c>
      <c r="P72" s="66">
        <f t="shared" si="6"/>
        <v>0.821099729116692</v>
      </c>
      <c r="Q72" s="66">
        <f t="shared" si="7"/>
        <v>0.68424977426391</v>
      </c>
      <c r="R72" s="66">
        <f t="shared" si="8"/>
        <v>0.734485057777854</v>
      </c>
      <c r="S72" s="9"/>
    </row>
    <row r="73" s="1" customFormat="1" hidden="1" spans="1:19">
      <c r="A73" s="15">
        <v>71</v>
      </c>
      <c r="B73" s="15">
        <v>517</v>
      </c>
      <c r="C73" s="16" t="s">
        <v>119</v>
      </c>
      <c r="D73" s="16" t="s">
        <v>31</v>
      </c>
      <c r="E73" s="15" t="s">
        <v>38</v>
      </c>
      <c r="F73" s="17" t="s">
        <v>36</v>
      </c>
      <c r="G73" s="18">
        <v>28381.0046153846</v>
      </c>
      <c r="H73" s="18">
        <v>6223.41069538461</v>
      </c>
      <c r="I73" s="35">
        <v>0.219280845753116</v>
      </c>
      <c r="J73" s="18">
        <v>34057.2055384615</v>
      </c>
      <c r="K73" s="18">
        <v>6908.42311384615</v>
      </c>
      <c r="L73" s="35">
        <v>0.202847620778643</v>
      </c>
      <c r="M73" s="1">
        <v>23078.82</v>
      </c>
      <c r="N73" s="1">
        <v>5407.7</v>
      </c>
      <c r="O73" s="66">
        <f t="shared" si="5"/>
        <v>0.234314406022492</v>
      </c>
      <c r="P73" s="71">
        <f t="shared" si="6"/>
        <v>0.81317840269437</v>
      </c>
      <c r="Q73" s="71">
        <f t="shared" si="7"/>
        <v>0.677648668911976</v>
      </c>
      <c r="R73" s="66">
        <f t="shared" si="8"/>
        <v>0.782769079265232</v>
      </c>
      <c r="S73" s="9"/>
    </row>
    <row r="74" s="1" customFormat="1" hidden="1" spans="1:19">
      <c r="A74" s="15">
        <v>72</v>
      </c>
      <c r="B74" s="15">
        <v>385</v>
      </c>
      <c r="C74" s="16" t="s">
        <v>92</v>
      </c>
      <c r="D74" s="16" t="s">
        <v>34</v>
      </c>
      <c r="E74" s="15" t="s">
        <v>38</v>
      </c>
      <c r="F74" s="17"/>
      <c r="G74" s="18">
        <v>16039.4571923077</v>
      </c>
      <c r="H74" s="18">
        <v>3305.10271323077</v>
      </c>
      <c r="I74" s="35">
        <v>0.206060758391241</v>
      </c>
      <c r="J74" s="18">
        <v>19247.3486307692</v>
      </c>
      <c r="K74" s="18">
        <v>3668.89622030769</v>
      </c>
      <c r="L74" s="35">
        <v>0.190618265959111</v>
      </c>
      <c r="M74" s="1">
        <v>13022.05</v>
      </c>
      <c r="N74" s="1">
        <v>3333.02</v>
      </c>
      <c r="O74" s="66">
        <f t="shared" si="5"/>
        <v>0.255952019843266</v>
      </c>
      <c r="P74" s="71">
        <f t="shared" si="6"/>
        <v>0.811875978337047</v>
      </c>
      <c r="Q74" s="71">
        <f t="shared" si="7"/>
        <v>0.676563315280874</v>
      </c>
      <c r="R74" s="66">
        <f t="shared" si="8"/>
        <v>0.908453060501253</v>
      </c>
      <c r="S74" s="9"/>
    </row>
    <row r="75" s="1" customFormat="1" hidden="1" spans="1:19">
      <c r="A75" s="15">
        <v>73</v>
      </c>
      <c r="B75" s="15">
        <v>755</v>
      </c>
      <c r="C75" s="16" t="s">
        <v>125</v>
      </c>
      <c r="D75" s="16" t="s">
        <v>28</v>
      </c>
      <c r="E75" s="15" t="s">
        <v>32</v>
      </c>
      <c r="F75" s="17"/>
      <c r="G75" s="18">
        <v>2375.95323076923</v>
      </c>
      <c r="H75" s="18">
        <v>587.135773538462</v>
      </c>
      <c r="I75" s="35">
        <v>0.247115880032863</v>
      </c>
      <c r="J75" s="18">
        <v>2851.14387692308</v>
      </c>
      <c r="K75" s="18">
        <v>651.761959384615</v>
      </c>
      <c r="L75" s="35">
        <v>0.228596657173257</v>
      </c>
      <c r="M75" s="1">
        <v>1841.71</v>
      </c>
      <c r="N75" s="1">
        <v>675.76</v>
      </c>
      <c r="O75" s="66">
        <f t="shared" si="5"/>
        <v>0.366919873378545</v>
      </c>
      <c r="P75" s="66">
        <f t="shared" si="6"/>
        <v>0.775145729364267</v>
      </c>
      <c r="Q75" s="66">
        <f t="shared" si="7"/>
        <v>0.645954774470221</v>
      </c>
      <c r="R75" s="66">
        <f t="shared" si="8"/>
        <v>1.03682025357547</v>
      </c>
      <c r="S75" s="9"/>
    </row>
    <row r="76" s="1" customFormat="1" hidden="1" spans="1:19">
      <c r="A76" s="15">
        <v>74</v>
      </c>
      <c r="B76" s="15">
        <v>399</v>
      </c>
      <c r="C76" s="16" t="s">
        <v>131</v>
      </c>
      <c r="D76" s="16" t="s">
        <v>49</v>
      </c>
      <c r="E76" s="15" t="s">
        <v>29</v>
      </c>
      <c r="F76" s="17"/>
      <c r="G76" s="18">
        <v>10851.0742692308</v>
      </c>
      <c r="H76" s="18">
        <v>3096.76254838462</v>
      </c>
      <c r="I76" s="35">
        <v>0.285387646563785</v>
      </c>
      <c r="J76" s="18">
        <v>13021.2891230769</v>
      </c>
      <c r="K76" s="18">
        <v>3437.62399984615</v>
      </c>
      <c r="L76" s="35">
        <v>0.264000281950106</v>
      </c>
      <c r="M76" s="1">
        <v>8333.29</v>
      </c>
      <c r="N76" s="1">
        <v>2800.85</v>
      </c>
      <c r="O76" s="66">
        <f t="shared" si="5"/>
        <v>0.336103747739488</v>
      </c>
      <c r="P76" s="66">
        <f t="shared" si="6"/>
        <v>0.767969123907832</v>
      </c>
      <c r="Q76" s="66">
        <f t="shared" si="7"/>
        <v>0.639974269923197</v>
      </c>
      <c r="R76" s="66">
        <f t="shared" si="8"/>
        <v>0.814763336573561</v>
      </c>
      <c r="S76" s="9"/>
    </row>
    <row r="77" s="1" customFormat="1" hidden="1" spans="1:19">
      <c r="A77" s="15">
        <v>75</v>
      </c>
      <c r="B77" s="15">
        <v>754</v>
      </c>
      <c r="C77" s="16" t="s">
        <v>100</v>
      </c>
      <c r="D77" s="16" t="s">
        <v>28</v>
      </c>
      <c r="E77" s="15" t="s">
        <v>32</v>
      </c>
      <c r="F77" s="17"/>
      <c r="G77" s="18">
        <v>9726.68538461538</v>
      </c>
      <c r="H77" s="18">
        <v>2552.99457</v>
      </c>
      <c r="I77" s="35">
        <v>0.262473234102755</v>
      </c>
      <c r="J77" s="18">
        <v>11672.0224615385</v>
      </c>
      <c r="K77" s="18">
        <v>2834.00334</v>
      </c>
      <c r="L77" s="35">
        <v>0.242803108830417</v>
      </c>
      <c r="M77" s="1">
        <v>7464.29</v>
      </c>
      <c r="N77" s="1">
        <v>2104.34</v>
      </c>
      <c r="O77" s="66">
        <f t="shared" si="5"/>
        <v>0.28192098645685</v>
      </c>
      <c r="P77" s="66">
        <f t="shared" si="6"/>
        <v>0.767403252479638</v>
      </c>
      <c r="Q77" s="66">
        <f t="shared" si="7"/>
        <v>0.639502710399696</v>
      </c>
      <c r="R77" s="66">
        <f t="shared" si="8"/>
        <v>0.7425326464153</v>
      </c>
      <c r="S77" s="9"/>
    </row>
    <row r="78" s="1" customFormat="1" hidden="1" spans="1:19">
      <c r="A78" s="15">
        <v>76</v>
      </c>
      <c r="B78" s="15">
        <v>52</v>
      </c>
      <c r="C78" s="16" t="s">
        <v>115</v>
      </c>
      <c r="D78" s="16" t="s">
        <v>28</v>
      </c>
      <c r="E78" s="15" t="s">
        <v>29</v>
      </c>
      <c r="F78" s="17" t="s">
        <v>36</v>
      </c>
      <c r="G78" s="18">
        <v>7346.29626923077</v>
      </c>
      <c r="H78" s="18">
        <v>2098.093536</v>
      </c>
      <c r="I78" s="35">
        <v>0.285598818657458</v>
      </c>
      <c r="J78" s="18">
        <v>8815.55552307692</v>
      </c>
      <c r="K78" s="18">
        <v>2329.031232</v>
      </c>
      <c r="L78" s="35">
        <v>0.264195628500459</v>
      </c>
      <c r="M78" s="1">
        <v>5550.01</v>
      </c>
      <c r="N78" s="1">
        <v>1813.56</v>
      </c>
      <c r="O78" s="66">
        <f t="shared" si="5"/>
        <v>0.326766978798236</v>
      </c>
      <c r="P78" s="66">
        <f t="shared" si="6"/>
        <v>0.755484096557018</v>
      </c>
      <c r="Q78" s="66">
        <f t="shared" si="7"/>
        <v>0.629570080464182</v>
      </c>
      <c r="R78" s="66">
        <f t="shared" si="8"/>
        <v>0.77867568930909</v>
      </c>
      <c r="S78" s="9"/>
    </row>
    <row r="79" s="1" customFormat="1" hidden="1" spans="1:19">
      <c r="A79" s="15">
        <v>77</v>
      </c>
      <c r="B79" s="15">
        <v>357</v>
      </c>
      <c r="C79" s="16" t="s">
        <v>126</v>
      </c>
      <c r="D79" s="16" t="s">
        <v>51</v>
      </c>
      <c r="E79" s="15" t="s">
        <v>29</v>
      </c>
      <c r="F79" s="17"/>
      <c r="G79" s="18">
        <v>10598.7915</v>
      </c>
      <c r="H79" s="18">
        <v>2670.00065015385</v>
      </c>
      <c r="I79" s="35">
        <v>0.251915574540158</v>
      </c>
      <c r="J79" s="18">
        <v>12718.5498</v>
      </c>
      <c r="K79" s="18">
        <v>2963.88830953846</v>
      </c>
      <c r="L79" s="35">
        <v>0.233036655605065</v>
      </c>
      <c r="M79" s="1">
        <v>7951.13</v>
      </c>
      <c r="N79" s="1">
        <v>2487.57</v>
      </c>
      <c r="O79" s="66">
        <f t="shared" si="5"/>
        <v>0.312857417750684</v>
      </c>
      <c r="P79" s="66">
        <f t="shared" si="6"/>
        <v>0.750192132754003</v>
      </c>
      <c r="Q79" s="66">
        <f t="shared" si="7"/>
        <v>0.625160110628336</v>
      </c>
      <c r="R79" s="66">
        <f t="shared" si="8"/>
        <v>0.839292760120022</v>
      </c>
      <c r="S79" s="9"/>
    </row>
    <row r="80" s="1" customFormat="1" hidden="1" spans="1:19">
      <c r="A80" s="15">
        <v>78</v>
      </c>
      <c r="B80" s="15">
        <v>513</v>
      </c>
      <c r="C80" s="16" t="s">
        <v>113</v>
      </c>
      <c r="D80" s="16" t="s">
        <v>51</v>
      </c>
      <c r="E80" s="15" t="s">
        <v>29</v>
      </c>
      <c r="F80" s="17"/>
      <c r="G80" s="18">
        <v>12118.4067307692</v>
      </c>
      <c r="H80" s="18">
        <v>3540.18575669231</v>
      </c>
      <c r="I80" s="35">
        <v>0.292132937550578</v>
      </c>
      <c r="J80" s="18">
        <v>14542.0880769231</v>
      </c>
      <c r="K80" s="18">
        <v>3929.85491492308</v>
      </c>
      <c r="L80" s="35">
        <v>0.270240071036249</v>
      </c>
      <c r="M80" s="1">
        <v>9080.39</v>
      </c>
      <c r="N80" s="1">
        <v>2722.96</v>
      </c>
      <c r="O80" s="66">
        <f t="shared" si="5"/>
        <v>0.299872582565286</v>
      </c>
      <c r="P80" s="66">
        <f t="shared" si="6"/>
        <v>0.749305597817943</v>
      </c>
      <c r="Q80" s="66">
        <f t="shared" si="7"/>
        <v>0.62442133151495</v>
      </c>
      <c r="R80" s="66">
        <f t="shared" si="8"/>
        <v>0.692890719619174</v>
      </c>
      <c r="S80" s="9"/>
    </row>
    <row r="81" s="1" customFormat="1" hidden="1" spans="1:19">
      <c r="A81" s="15">
        <v>79</v>
      </c>
      <c r="B81" s="15">
        <v>726</v>
      </c>
      <c r="C81" s="16" t="s">
        <v>108</v>
      </c>
      <c r="D81" s="16" t="s">
        <v>51</v>
      </c>
      <c r="E81" s="15" t="s">
        <v>38</v>
      </c>
      <c r="F81" s="17" t="s">
        <v>36</v>
      </c>
      <c r="G81" s="18">
        <v>11228.3794615385</v>
      </c>
      <c r="H81" s="18">
        <v>3207.26226530769</v>
      </c>
      <c r="I81" s="35">
        <v>0.285638927353124</v>
      </c>
      <c r="J81" s="18">
        <v>13474.0553538462</v>
      </c>
      <c r="K81" s="18">
        <v>3560.28644907692</v>
      </c>
      <c r="L81" s="35">
        <v>0.264232731392234</v>
      </c>
      <c r="M81" s="1">
        <v>8403.94</v>
      </c>
      <c r="N81" s="1">
        <v>2480.16</v>
      </c>
      <c r="O81" s="66">
        <f t="shared" si="5"/>
        <v>0.29511871812507</v>
      </c>
      <c r="P81" s="66">
        <f t="shared" si="6"/>
        <v>0.748455289455323</v>
      </c>
      <c r="Q81" s="66">
        <f t="shared" si="7"/>
        <v>0.623712741212769</v>
      </c>
      <c r="R81" s="66">
        <f t="shared" si="8"/>
        <v>0.696618105164834</v>
      </c>
      <c r="S81" s="9"/>
    </row>
    <row r="82" s="1" customFormat="1" hidden="1" spans="1:19">
      <c r="A82" s="15">
        <v>80</v>
      </c>
      <c r="B82" s="15">
        <v>578</v>
      </c>
      <c r="C82" s="16" t="s">
        <v>129</v>
      </c>
      <c r="D82" s="16" t="s">
        <v>31</v>
      </c>
      <c r="E82" s="15" t="s">
        <v>29</v>
      </c>
      <c r="F82" s="17" t="s">
        <v>52</v>
      </c>
      <c r="G82" s="18">
        <v>11549.4574615385</v>
      </c>
      <c r="H82" s="18">
        <v>3087.13238453846</v>
      </c>
      <c r="I82" s="35">
        <v>0.267296744874736</v>
      </c>
      <c r="J82" s="18">
        <v>13859.3489538462</v>
      </c>
      <c r="K82" s="18">
        <v>3426.93384138462</v>
      </c>
      <c r="L82" s="35">
        <v>0.247265138701454</v>
      </c>
      <c r="M82" s="1">
        <v>8480.81</v>
      </c>
      <c r="N82" s="1">
        <v>2944.25</v>
      </c>
      <c r="O82" s="66">
        <f t="shared" si="5"/>
        <v>0.347166131536964</v>
      </c>
      <c r="P82" s="66">
        <f t="shared" si="6"/>
        <v>0.734303756539424</v>
      </c>
      <c r="Q82" s="66">
        <f t="shared" si="7"/>
        <v>0.611919797116187</v>
      </c>
      <c r="R82" s="66">
        <f t="shared" si="8"/>
        <v>0.859149938771623</v>
      </c>
      <c r="S82" s="9"/>
    </row>
    <row r="83" s="1" customFormat="1" hidden="1" spans="1:19">
      <c r="A83" s="15">
        <v>81</v>
      </c>
      <c r="B83" s="15">
        <v>709</v>
      </c>
      <c r="C83" s="16" t="s">
        <v>121</v>
      </c>
      <c r="D83" s="16" t="s">
        <v>51</v>
      </c>
      <c r="E83" s="15" t="s">
        <v>29</v>
      </c>
      <c r="F83" s="17"/>
      <c r="G83" s="18">
        <v>12935.936</v>
      </c>
      <c r="H83" s="18">
        <v>3700.45925415385</v>
      </c>
      <c r="I83" s="35">
        <v>0.286060417595901</v>
      </c>
      <c r="J83" s="18">
        <v>15523.1232</v>
      </c>
      <c r="K83" s="18">
        <v>4107.76975753846</v>
      </c>
      <c r="L83" s="35">
        <v>0.264622634544217</v>
      </c>
      <c r="M83" s="1">
        <v>9218.24</v>
      </c>
      <c r="N83" s="1">
        <v>2958.3</v>
      </c>
      <c r="O83" s="66">
        <f t="shared" si="5"/>
        <v>0.320918092824661</v>
      </c>
      <c r="P83" s="66">
        <f t="shared" si="6"/>
        <v>0.712607112465615</v>
      </c>
      <c r="Q83" s="66">
        <f t="shared" si="7"/>
        <v>0.593839260388013</v>
      </c>
      <c r="R83" s="66">
        <f t="shared" si="8"/>
        <v>0.720171814540241</v>
      </c>
      <c r="S83" s="9"/>
    </row>
    <row r="84" s="1" customFormat="1" hidden="1" spans="1:19">
      <c r="A84" s="15">
        <v>82</v>
      </c>
      <c r="B84" s="15">
        <v>355</v>
      </c>
      <c r="C84" s="16" t="s">
        <v>60</v>
      </c>
      <c r="D84" s="16" t="s">
        <v>31</v>
      </c>
      <c r="E84" s="15" t="s">
        <v>29</v>
      </c>
      <c r="F84" s="17" t="s">
        <v>52</v>
      </c>
      <c r="G84" s="18">
        <v>9806.43076923077</v>
      </c>
      <c r="H84" s="18">
        <v>2899.37572184615</v>
      </c>
      <c r="I84" s="35">
        <v>0.295660652695719</v>
      </c>
      <c r="J84" s="18">
        <v>11767.7169230769</v>
      </c>
      <c r="K84" s="18">
        <v>3218.51075446154</v>
      </c>
      <c r="L84" s="35">
        <v>0.273503414086204</v>
      </c>
      <c r="M84" s="1">
        <v>6968.85</v>
      </c>
      <c r="N84" s="1">
        <v>1941.32</v>
      </c>
      <c r="O84" s="66">
        <f t="shared" si="5"/>
        <v>0.278571069832182</v>
      </c>
      <c r="P84" s="66">
        <f t="shared" si="6"/>
        <v>0.710640819681904</v>
      </c>
      <c r="Q84" s="66">
        <f t="shared" si="7"/>
        <v>0.592200683068255</v>
      </c>
      <c r="R84" s="66">
        <f t="shared" si="8"/>
        <v>0.603173376788913</v>
      </c>
      <c r="S84" s="9"/>
    </row>
    <row r="85" s="1" customFormat="1" hidden="1" spans="1:19">
      <c r="A85" s="15">
        <v>83</v>
      </c>
      <c r="B85" s="15">
        <v>546</v>
      </c>
      <c r="C85" s="16" t="s">
        <v>118</v>
      </c>
      <c r="D85" s="16" t="s">
        <v>49</v>
      </c>
      <c r="E85" s="15" t="s">
        <v>38</v>
      </c>
      <c r="F85" s="17" t="s">
        <v>52</v>
      </c>
      <c r="G85" s="18">
        <v>15202.08</v>
      </c>
      <c r="H85" s="18">
        <v>5116.34257615385</v>
      </c>
      <c r="I85" s="35">
        <v>0.336555430319657</v>
      </c>
      <c r="J85" s="18">
        <v>18242.496</v>
      </c>
      <c r="K85" s="18">
        <v>5679.49972153846</v>
      </c>
      <c r="L85" s="35">
        <v>0.31133347769617</v>
      </c>
      <c r="M85" s="1">
        <v>10733.51</v>
      </c>
      <c r="N85" s="1">
        <v>3500.17</v>
      </c>
      <c r="O85" s="66">
        <f t="shared" si="5"/>
        <v>0.326097427588925</v>
      </c>
      <c r="P85" s="66">
        <f t="shared" si="6"/>
        <v>0.70605535558292</v>
      </c>
      <c r="Q85" s="66">
        <f t="shared" si="7"/>
        <v>0.588379462985767</v>
      </c>
      <c r="R85" s="66">
        <f t="shared" si="8"/>
        <v>0.616281393011826</v>
      </c>
      <c r="S85" s="9"/>
    </row>
    <row r="86" s="1" customFormat="1" hidden="1" spans="1:19">
      <c r="A86" s="15">
        <v>84</v>
      </c>
      <c r="B86" s="15">
        <v>737</v>
      </c>
      <c r="C86" s="16" t="s">
        <v>90</v>
      </c>
      <c r="D86" s="16" t="s">
        <v>49</v>
      </c>
      <c r="E86" s="15" t="s">
        <v>29</v>
      </c>
      <c r="F86" s="17" t="s">
        <v>36</v>
      </c>
      <c r="G86" s="18">
        <v>8210.96226923077</v>
      </c>
      <c r="H86" s="18">
        <v>2670.30519969231</v>
      </c>
      <c r="I86" s="35">
        <v>0.325212211691538</v>
      </c>
      <c r="J86" s="18">
        <v>9853.15472307692</v>
      </c>
      <c r="K86" s="18">
        <v>2964.22638092308</v>
      </c>
      <c r="L86" s="35">
        <v>0.300840336342289</v>
      </c>
      <c r="M86" s="1">
        <v>5777.83</v>
      </c>
      <c r="N86" s="1">
        <v>2179.75</v>
      </c>
      <c r="O86" s="66">
        <f t="shared" si="5"/>
        <v>0.377261013217765</v>
      </c>
      <c r="P86" s="66">
        <f t="shared" si="6"/>
        <v>0.703672701268092</v>
      </c>
      <c r="Q86" s="66">
        <f t="shared" si="7"/>
        <v>0.58639391772341</v>
      </c>
      <c r="R86" s="66">
        <f t="shared" si="8"/>
        <v>0.735352068259109</v>
      </c>
      <c r="S86" s="9"/>
    </row>
    <row r="87" s="1" customFormat="1" hidden="1" spans="1:19">
      <c r="A87" s="15">
        <v>85</v>
      </c>
      <c r="B87" s="15">
        <v>704</v>
      </c>
      <c r="C87" s="16" t="s">
        <v>54</v>
      </c>
      <c r="D87" s="16" t="s">
        <v>28</v>
      </c>
      <c r="E87" s="15" t="s">
        <v>29</v>
      </c>
      <c r="F87" s="17"/>
      <c r="G87" s="18">
        <v>6639.55569230769</v>
      </c>
      <c r="H87" s="18">
        <v>1858.02336246154</v>
      </c>
      <c r="I87" s="35">
        <v>0.279841520813534</v>
      </c>
      <c r="J87" s="18">
        <v>7967.46683076923</v>
      </c>
      <c r="K87" s="18">
        <v>2062.53647261538</v>
      </c>
      <c r="L87" s="35">
        <v>0.258869790916501</v>
      </c>
      <c r="M87" s="1">
        <v>4566.39</v>
      </c>
      <c r="N87" s="1">
        <v>1366.06</v>
      </c>
      <c r="O87" s="66">
        <f t="shared" si="5"/>
        <v>0.299155350287645</v>
      </c>
      <c r="P87" s="66">
        <f t="shared" si="6"/>
        <v>0.687755357680097</v>
      </c>
      <c r="Q87" s="66">
        <f t="shared" si="7"/>
        <v>0.573129464733414</v>
      </c>
      <c r="R87" s="66">
        <f t="shared" si="8"/>
        <v>0.662320408941802</v>
      </c>
      <c r="S87" s="9"/>
    </row>
    <row r="88" s="1" customFormat="1" hidden="1" spans="1:19">
      <c r="A88" s="15">
        <v>86</v>
      </c>
      <c r="B88" s="15">
        <v>742</v>
      </c>
      <c r="C88" s="16" t="s">
        <v>165</v>
      </c>
      <c r="D88" s="16" t="s">
        <v>31</v>
      </c>
      <c r="E88" s="15" t="s">
        <v>38</v>
      </c>
      <c r="F88" s="17"/>
      <c r="G88" s="18">
        <v>11558.6075384615</v>
      </c>
      <c r="H88" s="18">
        <v>2659.79594138462</v>
      </c>
      <c r="I88" s="35">
        <v>0.230113872500133</v>
      </c>
      <c r="J88" s="18">
        <v>13870.3290461538</v>
      </c>
      <c r="K88" s="18">
        <v>2952.56036584615</v>
      </c>
      <c r="L88" s="35">
        <v>0.212868804771786</v>
      </c>
      <c r="M88" s="1">
        <v>7869.67</v>
      </c>
      <c r="N88" s="1">
        <v>2732.47</v>
      </c>
      <c r="O88" s="66">
        <f t="shared" si="5"/>
        <v>0.347215321608149</v>
      </c>
      <c r="P88" s="66">
        <f t="shared" si="6"/>
        <v>0.680849312844433</v>
      </c>
      <c r="Q88" s="66">
        <f t="shared" si="7"/>
        <v>0.567374427370361</v>
      </c>
      <c r="R88" s="66">
        <f t="shared" si="8"/>
        <v>0.925457793042251</v>
      </c>
      <c r="S88" s="9"/>
    </row>
    <row r="89" s="1" customFormat="1" hidden="1" spans="1:19">
      <c r="A89" s="15">
        <v>87</v>
      </c>
      <c r="B89" s="15">
        <v>103199</v>
      </c>
      <c r="C89" s="16" t="s">
        <v>132</v>
      </c>
      <c r="D89" s="16" t="s">
        <v>51</v>
      </c>
      <c r="E89" s="23" t="s">
        <v>29</v>
      </c>
      <c r="F89" s="17"/>
      <c r="G89" s="18">
        <v>4687.952</v>
      </c>
      <c r="H89" s="18">
        <v>1336.87104492308</v>
      </c>
      <c r="I89" s="35">
        <v>0.285171658097838</v>
      </c>
      <c r="J89" s="18">
        <v>5625.5424</v>
      </c>
      <c r="K89" s="18">
        <v>1484.02078523077</v>
      </c>
      <c r="L89" s="35">
        <v>0.26380047997341</v>
      </c>
      <c r="M89" s="1">
        <v>2947.4</v>
      </c>
      <c r="N89" s="1">
        <v>936.05</v>
      </c>
      <c r="O89" s="66">
        <f t="shared" si="5"/>
        <v>0.31758499016082</v>
      </c>
      <c r="P89" s="66">
        <f t="shared" si="6"/>
        <v>0.628718041481653</v>
      </c>
      <c r="Q89" s="66">
        <f t="shared" si="7"/>
        <v>0.523931701234711</v>
      </c>
      <c r="R89" s="66">
        <f t="shared" si="8"/>
        <v>0.630752621065507</v>
      </c>
      <c r="S89" s="9"/>
    </row>
    <row r="90" s="1" customFormat="1" hidden="1" spans="1:19">
      <c r="A90" s="15">
        <v>88</v>
      </c>
      <c r="B90" s="15">
        <v>308</v>
      </c>
      <c r="C90" s="16" t="s">
        <v>164</v>
      </c>
      <c r="D90" s="16" t="s">
        <v>31</v>
      </c>
      <c r="E90" s="15" t="s">
        <v>38</v>
      </c>
      <c r="F90" s="17"/>
      <c r="G90" s="18">
        <v>9449.43753846154</v>
      </c>
      <c r="H90" s="18">
        <v>2990.91085784615</v>
      </c>
      <c r="I90" s="35">
        <v>0.316517342505563</v>
      </c>
      <c r="J90" s="18">
        <v>11339.3250461538</v>
      </c>
      <c r="K90" s="18">
        <v>3320.12118646154</v>
      </c>
      <c r="L90" s="35">
        <v>0.29279707327798</v>
      </c>
      <c r="M90" s="1">
        <v>5780.37</v>
      </c>
      <c r="N90" s="1">
        <v>1781.1</v>
      </c>
      <c r="O90" s="66">
        <f t="shared" si="5"/>
        <v>0.308129064402452</v>
      </c>
      <c r="P90" s="66">
        <f t="shared" si="6"/>
        <v>0.611715774242908</v>
      </c>
      <c r="Q90" s="66">
        <f t="shared" si="7"/>
        <v>0.509763145202425</v>
      </c>
      <c r="R90" s="66">
        <f t="shared" si="8"/>
        <v>0.536456321914631</v>
      </c>
      <c r="S90" s="9"/>
    </row>
    <row r="91" s="1" customFormat="1" hidden="1" spans="1:19">
      <c r="A91" s="15">
        <v>89</v>
      </c>
      <c r="B91" s="15">
        <v>732</v>
      </c>
      <c r="C91" s="16" t="s">
        <v>127</v>
      </c>
      <c r="D91" s="16" t="s">
        <v>34</v>
      </c>
      <c r="E91" s="15" t="s">
        <v>32</v>
      </c>
      <c r="F91" s="17"/>
      <c r="G91" s="18">
        <v>5048.39466666667</v>
      </c>
      <c r="H91" s="18">
        <v>1346.11351466667</v>
      </c>
      <c r="I91" s="35">
        <v>0.266641893819184</v>
      </c>
      <c r="J91" s="18">
        <v>6058.0736</v>
      </c>
      <c r="K91" s="18">
        <v>1494.280576</v>
      </c>
      <c r="L91" s="35">
        <v>0.246659363134842</v>
      </c>
      <c r="M91" s="1">
        <v>3023.61</v>
      </c>
      <c r="N91" s="1">
        <v>904.14</v>
      </c>
      <c r="O91" s="66">
        <f t="shared" si="5"/>
        <v>0.299026660184349</v>
      </c>
      <c r="P91" s="66">
        <f t="shared" si="6"/>
        <v>0.598925044423362</v>
      </c>
      <c r="Q91" s="66">
        <f t="shared" si="7"/>
        <v>0.499104203686136</v>
      </c>
      <c r="R91" s="66">
        <f t="shared" si="8"/>
        <v>0.60506709015804</v>
      </c>
      <c r="S91" s="9"/>
    </row>
    <row r="92" s="1" customFormat="1" hidden="1" spans="1:19">
      <c r="A92" s="15">
        <v>90</v>
      </c>
      <c r="B92" s="15">
        <v>582</v>
      </c>
      <c r="C92" s="16" t="s">
        <v>110</v>
      </c>
      <c r="D92" s="16" t="s">
        <v>51</v>
      </c>
      <c r="E92" s="15" t="s">
        <v>38</v>
      </c>
      <c r="F92" s="17" t="s">
        <v>52</v>
      </c>
      <c r="G92" s="18">
        <v>32682.9569230769</v>
      </c>
      <c r="H92" s="18">
        <v>7258.69545046154</v>
      </c>
      <c r="I92" s="35">
        <v>0.222094208536446</v>
      </c>
      <c r="J92" s="18">
        <v>39219.5483076923</v>
      </c>
      <c r="K92" s="18">
        <v>8057.66192861538</v>
      </c>
      <c r="L92" s="35">
        <v>0.205450146070015</v>
      </c>
      <c r="M92" s="1">
        <v>17516.17</v>
      </c>
      <c r="N92" s="1">
        <v>5495.06</v>
      </c>
      <c r="O92" s="66">
        <f t="shared" si="5"/>
        <v>0.313713557244535</v>
      </c>
      <c r="P92" s="66">
        <f t="shared" si="6"/>
        <v>0.535942021440297</v>
      </c>
      <c r="Q92" s="66">
        <f t="shared" si="7"/>
        <v>0.446618351200248</v>
      </c>
      <c r="R92" s="66">
        <f t="shared" si="8"/>
        <v>0.681967058022781</v>
      </c>
      <c r="S92" s="9"/>
    </row>
    <row r="93" s="1" customFormat="1" hidden="1" spans="1:19">
      <c r="A93" s="15">
        <v>91</v>
      </c>
      <c r="B93" s="15">
        <v>349</v>
      </c>
      <c r="C93" s="16" t="s">
        <v>166</v>
      </c>
      <c r="D93" s="16" t="s">
        <v>31</v>
      </c>
      <c r="E93" s="15" t="s">
        <v>29</v>
      </c>
      <c r="F93" s="17"/>
      <c r="G93" s="18">
        <v>8988.66830769231</v>
      </c>
      <c r="H93" s="18">
        <v>2825.51549538461</v>
      </c>
      <c r="I93" s="35">
        <v>0.314341946845074</v>
      </c>
      <c r="J93" s="18">
        <v>10786.4019692308</v>
      </c>
      <c r="K93" s="18">
        <v>3136.52071384615</v>
      </c>
      <c r="L93" s="35">
        <v>0.290784704926942</v>
      </c>
      <c r="M93" s="1">
        <v>4782.37</v>
      </c>
      <c r="N93" s="1">
        <v>1556.02</v>
      </c>
      <c r="O93" s="66">
        <f t="shared" si="5"/>
        <v>0.325365875078674</v>
      </c>
      <c r="P93" s="66">
        <f t="shared" si="6"/>
        <v>0.532044329181371</v>
      </c>
      <c r="Q93" s="66">
        <f t="shared" si="7"/>
        <v>0.443370274317808</v>
      </c>
      <c r="R93" s="66">
        <f t="shared" si="8"/>
        <v>0.496097472951784</v>
      </c>
      <c r="S93" s="9"/>
    </row>
    <row r="94" s="1" customFormat="1" hidden="1" spans="1:19">
      <c r="A94" s="15">
        <v>92</v>
      </c>
      <c r="B94" s="15">
        <v>339</v>
      </c>
      <c r="C94" s="16" t="s">
        <v>130</v>
      </c>
      <c r="D94" s="16" t="s">
        <v>51</v>
      </c>
      <c r="E94" s="15" t="s">
        <v>29</v>
      </c>
      <c r="F94" s="17"/>
      <c r="G94" s="18">
        <v>5097.60492307692</v>
      </c>
      <c r="H94" s="18">
        <v>1308.10306953846</v>
      </c>
      <c r="I94" s="35">
        <v>0.256611308502285</v>
      </c>
      <c r="J94" s="18">
        <v>6117.12590769231</v>
      </c>
      <c r="K94" s="18">
        <v>1452.08631138462</v>
      </c>
      <c r="L94" s="35">
        <v>0.237380484445908</v>
      </c>
      <c r="M94" s="1">
        <v>2670.02</v>
      </c>
      <c r="N94" s="1">
        <v>852.3</v>
      </c>
      <c r="O94" s="66">
        <f t="shared" si="5"/>
        <v>0.319211092051745</v>
      </c>
      <c r="P94" s="66">
        <f t="shared" si="6"/>
        <v>0.523779312106512</v>
      </c>
      <c r="Q94" s="66">
        <f t="shared" si="7"/>
        <v>0.43648276008876</v>
      </c>
      <c r="R94" s="66">
        <f t="shared" si="8"/>
        <v>0.586948581029801</v>
      </c>
      <c r="S94" s="9"/>
    </row>
    <row r="95" s="1" customFormat="1" hidden="1" spans="1:19">
      <c r="A95" s="15">
        <v>93</v>
      </c>
      <c r="B95" s="73">
        <v>391</v>
      </c>
      <c r="C95" s="74" t="s">
        <v>160</v>
      </c>
      <c r="D95" s="74" t="s">
        <v>31</v>
      </c>
      <c r="E95" s="73" t="s">
        <v>29</v>
      </c>
      <c r="F95" s="75"/>
      <c r="G95" s="18">
        <v>11024.3785769231</v>
      </c>
      <c r="H95" s="18">
        <v>3227.43312123077</v>
      </c>
      <c r="I95" s="35">
        <v>0.292754199133422</v>
      </c>
      <c r="J95" s="18">
        <v>13229.2542923077</v>
      </c>
      <c r="K95" s="18">
        <v>3582.67751630769</v>
      </c>
      <c r="L95" s="35">
        <v>0.270814774374009</v>
      </c>
      <c r="M95" s="1">
        <v>3172.1</v>
      </c>
      <c r="N95" s="1">
        <v>855.75</v>
      </c>
      <c r="O95" s="66">
        <f t="shared" si="5"/>
        <v>0.2697739667728</v>
      </c>
      <c r="P95" s="66">
        <f t="shared" si="6"/>
        <v>0.287735039019799</v>
      </c>
      <c r="Q95" s="66">
        <f t="shared" si="7"/>
        <v>0.239779199183166</v>
      </c>
      <c r="R95" s="66">
        <f t="shared" si="8"/>
        <v>0.238857668909575</v>
      </c>
      <c r="S95" s="9"/>
    </row>
    <row r="96" s="1" customFormat="1" hidden="1" spans="1:18">
      <c r="A96" s="76" t="s">
        <v>133</v>
      </c>
      <c r="B96" s="76"/>
      <c r="C96" s="76"/>
      <c r="D96" s="76"/>
      <c r="E96" s="76"/>
      <c r="F96" s="76"/>
      <c r="G96" s="14">
        <f>SUM(G3:G95)</f>
        <v>913807.353935897</v>
      </c>
      <c r="H96" s="14">
        <f>SUM(H3:H95)</f>
        <v>247023.221228359</v>
      </c>
      <c r="I96" s="31">
        <v>0.269933299324202</v>
      </c>
      <c r="J96" s="14">
        <f>SUM(J3:J95)</f>
        <v>1096568.82472308</v>
      </c>
      <c r="K96" s="14">
        <f>SUM(K4:K95)</f>
        <v>272865.163499385</v>
      </c>
      <c r="L96" s="31">
        <v>0.249704105932224</v>
      </c>
      <c r="M96" s="1">
        <f>SUM(M3:M95)</f>
        <v>966830.66</v>
      </c>
      <c r="N96" s="1">
        <f>SUM(N3:N95)</f>
        <v>258427.4</v>
      </c>
      <c r="O96" s="77">
        <f t="shared" si="5"/>
        <v>0.267293343800247</v>
      </c>
      <c r="P96" s="77">
        <f t="shared" si="6"/>
        <v>1.05802459986312</v>
      </c>
      <c r="Q96" s="77">
        <f t="shared" si="7"/>
        <v>0.881687166552596</v>
      </c>
      <c r="R96" s="66">
        <f t="shared" si="8"/>
        <v>0.947088285971627</v>
      </c>
    </row>
    <row r="97" s="1" customFormat="1" spans="1:19">
      <c r="A97" s="3"/>
      <c r="B97" s="3"/>
      <c r="C97" s="4"/>
      <c r="D97" s="4"/>
      <c r="E97" s="3"/>
      <c r="F97" s="5"/>
      <c r="G97" s="6"/>
      <c r="H97" s="6"/>
      <c r="I97" s="7"/>
      <c r="J97" s="6"/>
      <c r="K97" s="6"/>
      <c r="L97" s="7"/>
      <c r="O97" s="49"/>
      <c r="P97" s="49"/>
      <c r="Q97" s="49"/>
      <c r="R97" s="49"/>
      <c r="S97" s="9"/>
    </row>
    <row r="98" s="1" customFormat="1" spans="1:19">
      <c r="A98" s="3"/>
      <c r="B98" s="3"/>
      <c r="C98" s="4"/>
      <c r="D98" s="4"/>
      <c r="E98" s="3"/>
      <c r="F98" s="5"/>
      <c r="G98" s="6"/>
      <c r="H98" s="6"/>
      <c r="I98" s="7"/>
      <c r="J98" s="6"/>
      <c r="K98" s="6"/>
      <c r="L98" s="7"/>
      <c r="O98" s="49"/>
      <c r="P98" s="49"/>
      <c r="Q98" s="49"/>
      <c r="R98" s="49"/>
      <c r="S98" s="9"/>
    </row>
    <row r="99" s="1" customFormat="1" spans="1:19">
      <c r="A99" s="3"/>
      <c r="B99" s="3"/>
      <c r="C99" s="4" t="s">
        <v>134</v>
      </c>
      <c r="D99" s="4"/>
      <c r="E99" s="3"/>
      <c r="F99" s="5"/>
      <c r="G99" s="6"/>
      <c r="H99" s="6"/>
      <c r="I99" s="7"/>
      <c r="J99" s="6"/>
      <c r="K99" s="6"/>
      <c r="L99" s="7"/>
      <c r="O99" s="49"/>
      <c r="P99" s="49"/>
      <c r="Q99" s="49"/>
      <c r="R99" s="49"/>
      <c r="S99" s="9"/>
    </row>
    <row r="100" s="1" customFormat="1" spans="1:19">
      <c r="A100" s="3"/>
      <c r="B100" s="3"/>
      <c r="C100" s="46"/>
      <c r="D100" s="46"/>
      <c r="E100" s="3"/>
      <c r="F100" s="5"/>
      <c r="G100" s="6"/>
      <c r="H100" s="6"/>
      <c r="I100" s="7"/>
      <c r="J100" s="6"/>
      <c r="K100" s="6"/>
      <c r="L100" s="7"/>
      <c r="O100" s="49"/>
      <c r="P100" s="49"/>
      <c r="Q100" s="49"/>
      <c r="R100" s="49"/>
      <c r="S100" s="9"/>
    </row>
    <row r="101" s="1" customFormat="1" spans="1:19">
      <c r="A101" s="3"/>
      <c r="B101" s="3"/>
      <c r="C101" s="46"/>
      <c r="D101" s="46"/>
      <c r="E101" s="3"/>
      <c r="F101" s="5"/>
      <c r="G101" s="6"/>
      <c r="H101" s="6"/>
      <c r="I101" s="7"/>
      <c r="J101" s="6"/>
      <c r="K101" s="6"/>
      <c r="L101" s="7"/>
      <c r="O101" s="49"/>
      <c r="P101" s="49"/>
      <c r="Q101" s="49"/>
      <c r="R101" s="49"/>
      <c r="S101" s="9"/>
    </row>
    <row r="102" s="1" customFormat="1" spans="1:19">
      <c r="A102" s="3"/>
      <c r="B102" s="3"/>
      <c r="C102" s="46"/>
      <c r="D102" s="46"/>
      <c r="E102" s="3"/>
      <c r="F102" s="5"/>
      <c r="G102" s="6"/>
      <c r="H102" s="6"/>
      <c r="I102" s="7"/>
      <c r="J102" s="6"/>
      <c r="K102" s="6"/>
      <c r="L102" s="7"/>
      <c r="O102" s="49"/>
      <c r="P102" s="49"/>
      <c r="Q102" s="49"/>
      <c r="R102" s="49"/>
      <c r="S102" s="9"/>
    </row>
    <row r="103" s="1" customFormat="1" spans="1:19">
      <c r="A103" s="3"/>
      <c r="B103" s="3"/>
      <c r="C103" s="46"/>
      <c r="D103" s="46"/>
      <c r="E103" s="3"/>
      <c r="F103" s="5"/>
      <c r="G103" s="6"/>
      <c r="H103" s="6"/>
      <c r="I103" s="7"/>
      <c r="J103" s="6"/>
      <c r="K103" s="6"/>
      <c r="L103" s="7"/>
      <c r="O103" s="49"/>
      <c r="P103" s="49"/>
      <c r="Q103" s="49"/>
      <c r="R103" s="49"/>
      <c r="S103" s="9"/>
    </row>
    <row r="104" s="1" customFormat="1" spans="1:19">
      <c r="A104" s="3"/>
      <c r="B104" s="3"/>
      <c r="C104" s="46"/>
      <c r="D104" s="46"/>
      <c r="E104" s="3"/>
      <c r="F104" s="5"/>
      <c r="G104" s="6"/>
      <c r="H104" s="6"/>
      <c r="I104" s="7"/>
      <c r="J104" s="6"/>
      <c r="K104" s="6"/>
      <c r="L104" s="7"/>
      <c r="O104" s="49"/>
      <c r="P104" s="49"/>
      <c r="Q104" s="49"/>
      <c r="R104" s="49"/>
      <c r="S104" s="9"/>
    </row>
    <row r="105" s="1" customFormat="1" spans="1:19">
      <c r="A105" s="3"/>
      <c r="B105" s="3"/>
      <c r="C105" s="46"/>
      <c r="D105" s="46"/>
      <c r="E105" s="3"/>
      <c r="F105" s="5"/>
      <c r="G105" s="6"/>
      <c r="H105" s="6"/>
      <c r="I105" s="7"/>
      <c r="J105" s="6"/>
      <c r="K105" s="6"/>
      <c r="L105" s="7"/>
      <c r="O105" s="49"/>
      <c r="P105" s="49"/>
      <c r="Q105" s="49"/>
      <c r="R105" s="49"/>
      <c r="S105" s="9"/>
    </row>
    <row r="106" s="1" customFormat="1" spans="1:19">
      <c r="A106" s="3"/>
      <c r="B106" s="3"/>
      <c r="C106" s="46"/>
      <c r="D106" s="46"/>
      <c r="E106" s="3"/>
      <c r="F106" s="5"/>
      <c r="G106" s="6"/>
      <c r="H106" s="6"/>
      <c r="I106" s="7"/>
      <c r="J106" s="6"/>
      <c r="K106" s="6"/>
      <c r="L106" s="7"/>
      <c r="O106" s="49"/>
      <c r="P106" s="49"/>
      <c r="Q106" s="49"/>
      <c r="R106" s="49"/>
      <c r="S106" s="9"/>
    </row>
  </sheetData>
  <autoFilter ref="A2:S96">
    <filterColumn colId="18">
      <filters>
        <filter val="88"/>
        <filter val="188"/>
        <filter val="288"/>
      </filters>
    </filterColumn>
    <extLst/>
  </autoFilter>
  <sortState ref="A3:S106">
    <sortCondition ref="P3" descending="1"/>
  </sortState>
  <mergeCells count="1">
    <mergeCell ref="P1:S1"/>
  </mergeCell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S106"/>
  <sheetViews>
    <sheetView workbookViewId="0">
      <selection activeCell="S3" sqref="S3:S39"/>
    </sheetView>
  </sheetViews>
  <sheetFormatPr defaultColWidth="9" defaultRowHeight="13.5"/>
  <cols>
    <col min="1" max="1" width="5" style="3" customWidth="1"/>
    <col min="2" max="2" width="6.375" style="3" customWidth="1"/>
    <col min="3" max="3" width="18.125" style="4" customWidth="1"/>
    <col min="4" max="4" width="7.375" style="4" customWidth="1"/>
    <col min="5" max="5" width="4.25" style="3" hidden="1" customWidth="1"/>
    <col min="6" max="6" width="5.25" style="5" customWidth="1"/>
    <col min="7" max="7" width="10.375" style="6" hidden="1" customWidth="1"/>
    <col min="8" max="8" width="10.625" style="6" hidden="1" customWidth="1"/>
    <col min="9" max="9" width="7" style="7" hidden="1" customWidth="1"/>
    <col min="10" max="10" width="11.5" style="6" hidden="1" customWidth="1"/>
    <col min="11" max="11" width="10.5" style="6" hidden="1" customWidth="1"/>
    <col min="12" max="12" width="7.125" style="7" hidden="1" customWidth="1"/>
    <col min="13" max="13" width="10.375" style="8" hidden="1" customWidth="1"/>
    <col min="14" max="14" width="9.625" style="8" hidden="1" customWidth="1"/>
    <col min="15" max="15" width="8.25" style="7" hidden="1" customWidth="1"/>
    <col min="16" max="16" width="9.375" style="7" hidden="1" customWidth="1"/>
    <col min="17" max="17" width="8.375" style="7" hidden="1" customWidth="1"/>
    <col min="18" max="18" width="9.125" style="7" hidden="1" customWidth="1"/>
    <col min="19" max="19" width="9" style="9"/>
    <col min="20" max="16384" width="9" style="1"/>
  </cols>
  <sheetData>
    <row r="1" s="1" customFormat="1" ht="24" customHeight="1" spans="1:19">
      <c r="A1" s="10" t="s">
        <v>168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28"/>
      <c r="N1" s="28"/>
      <c r="O1" s="29"/>
      <c r="P1" s="30">
        <v>9.17</v>
      </c>
      <c r="Q1" s="38"/>
      <c r="R1" s="38"/>
      <c r="S1" s="39"/>
    </row>
    <row r="2" s="1" customFormat="1" ht="29" customHeight="1" spans="1:19">
      <c r="A2" s="11" t="s">
        <v>5</v>
      </c>
      <c r="B2" s="11" t="s">
        <v>6</v>
      </c>
      <c r="C2" s="12" t="s">
        <v>7</v>
      </c>
      <c r="D2" s="12" t="s">
        <v>8</v>
      </c>
      <c r="E2" s="11" t="s">
        <v>9</v>
      </c>
      <c r="F2" s="13" t="s">
        <v>10</v>
      </c>
      <c r="G2" s="14" t="s">
        <v>11</v>
      </c>
      <c r="H2" s="14" t="s">
        <v>21</v>
      </c>
      <c r="I2" s="31" t="s">
        <v>15</v>
      </c>
      <c r="J2" s="14" t="s">
        <v>16</v>
      </c>
      <c r="K2" s="14" t="s">
        <v>21</v>
      </c>
      <c r="L2" s="31" t="s">
        <v>15</v>
      </c>
      <c r="M2" s="32" t="s">
        <v>20</v>
      </c>
      <c r="N2" s="32" t="s">
        <v>21</v>
      </c>
      <c r="O2" s="33" t="s">
        <v>15</v>
      </c>
      <c r="P2" s="34" t="s">
        <v>171</v>
      </c>
      <c r="Q2" s="34" t="s">
        <v>170</v>
      </c>
      <c r="R2" s="34" t="s">
        <v>172</v>
      </c>
      <c r="S2" s="40" t="s">
        <v>25</v>
      </c>
    </row>
    <row r="3" s="1" customFormat="1" spans="1:19">
      <c r="A3" s="15">
        <v>1</v>
      </c>
      <c r="B3" s="15">
        <v>720</v>
      </c>
      <c r="C3" s="16" t="s">
        <v>35</v>
      </c>
      <c r="D3" s="16" t="s">
        <v>34</v>
      </c>
      <c r="E3" s="15" t="s">
        <v>32</v>
      </c>
      <c r="F3" s="17" t="s">
        <v>36</v>
      </c>
      <c r="G3" s="18">
        <v>4504.09257692308</v>
      </c>
      <c r="H3" s="18">
        <v>1223.42939653846</v>
      </c>
      <c r="I3" s="35">
        <v>0.271626165680243</v>
      </c>
      <c r="J3" s="18">
        <v>5404.91109230769</v>
      </c>
      <c r="K3" s="18">
        <v>1358.09258538462</v>
      </c>
      <c r="L3" s="35">
        <v>0.251270106425518</v>
      </c>
      <c r="M3" s="8">
        <v>14709.8</v>
      </c>
      <c r="N3" s="8">
        <v>4258.8</v>
      </c>
      <c r="O3" s="7">
        <f t="shared" ref="O3:O66" si="0">N3/M3</f>
        <v>0.289521271533264</v>
      </c>
      <c r="P3" s="36">
        <f t="shared" ref="P3:P66" si="1">M3/G3</f>
        <v>3.26587425741787</v>
      </c>
      <c r="Q3" s="36">
        <f t="shared" ref="Q3:Q66" si="2">M3/J3</f>
        <v>2.72156188118156</v>
      </c>
      <c r="R3" s="36">
        <f t="shared" ref="R3:R66" si="3">N3/K3</f>
        <v>3.13586867775578</v>
      </c>
      <c r="S3" s="41">
        <v>188</v>
      </c>
    </row>
    <row r="4" s="1" customFormat="1" spans="1:19">
      <c r="A4" s="15">
        <v>2</v>
      </c>
      <c r="B4" s="15">
        <v>102567</v>
      </c>
      <c r="C4" s="16" t="s">
        <v>33</v>
      </c>
      <c r="D4" s="16" t="s">
        <v>34</v>
      </c>
      <c r="E4" s="15"/>
      <c r="F4" s="17"/>
      <c r="G4" s="18">
        <v>3222.69784615385</v>
      </c>
      <c r="H4" s="18">
        <v>900.170656</v>
      </c>
      <c r="I4" s="35">
        <v>0.279322077021374</v>
      </c>
      <c r="J4" s="18">
        <v>3867.23741538461</v>
      </c>
      <c r="K4" s="18">
        <v>999.252672</v>
      </c>
      <c r="L4" s="35">
        <v>0.258389274996353</v>
      </c>
      <c r="M4" s="8">
        <v>9868.82</v>
      </c>
      <c r="N4" s="8">
        <v>1908.43</v>
      </c>
      <c r="O4" s="7">
        <f t="shared" si="0"/>
        <v>0.193379755634412</v>
      </c>
      <c r="P4" s="36">
        <f t="shared" si="1"/>
        <v>3.06228522533628</v>
      </c>
      <c r="Q4" s="36">
        <f t="shared" si="2"/>
        <v>2.55190435444691</v>
      </c>
      <c r="R4" s="36">
        <f t="shared" si="3"/>
        <v>1.90985728982869</v>
      </c>
      <c r="S4" s="41">
        <v>88</v>
      </c>
    </row>
    <row r="5" s="1" customFormat="1" spans="1:19">
      <c r="A5" s="15">
        <v>3</v>
      </c>
      <c r="B5" s="15">
        <v>721</v>
      </c>
      <c r="C5" s="16" t="s">
        <v>40</v>
      </c>
      <c r="D5" s="16" t="s">
        <v>34</v>
      </c>
      <c r="E5" s="15" t="s">
        <v>29</v>
      </c>
      <c r="F5" s="17" t="s">
        <v>36</v>
      </c>
      <c r="G5" s="18">
        <v>7087.24373076923</v>
      </c>
      <c r="H5" s="18">
        <v>2083.84211538461</v>
      </c>
      <c r="I5" s="35">
        <v>0.294027155625765</v>
      </c>
      <c r="J5" s="18">
        <v>8504.69247692308</v>
      </c>
      <c r="K5" s="18">
        <v>2313.21115384615</v>
      </c>
      <c r="L5" s="35">
        <v>0.271992333658495</v>
      </c>
      <c r="M5" s="8">
        <v>18997.45</v>
      </c>
      <c r="N5" s="8">
        <v>4516.61</v>
      </c>
      <c r="O5" s="7">
        <f t="shared" si="0"/>
        <v>0.237748224103761</v>
      </c>
      <c r="P5" s="36">
        <f t="shared" si="1"/>
        <v>2.68051314751921</v>
      </c>
      <c r="Q5" s="36">
        <f t="shared" si="2"/>
        <v>2.23376095626601</v>
      </c>
      <c r="R5" s="36">
        <f t="shared" si="3"/>
        <v>1.95252819548716</v>
      </c>
      <c r="S5" s="41">
        <v>88</v>
      </c>
    </row>
    <row r="6" s="1" customFormat="1" spans="1:19">
      <c r="A6" s="15">
        <v>4</v>
      </c>
      <c r="B6" s="15">
        <v>704</v>
      </c>
      <c r="C6" s="16" t="s">
        <v>54</v>
      </c>
      <c r="D6" s="16" t="s">
        <v>28</v>
      </c>
      <c r="E6" s="15" t="s">
        <v>29</v>
      </c>
      <c r="F6" s="17"/>
      <c r="G6" s="18">
        <v>6639.55569230769</v>
      </c>
      <c r="H6" s="18">
        <v>1858.02336246154</v>
      </c>
      <c r="I6" s="35">
        <v>0.279841520813534</v>
      </c>
      <c r="J6" s="18">
        <v>7967.46683076923</v>
      </c>
      <c r="K6" s="18">
        <v>2062.53647261538</v>
      </c>
      <c r="L6" s="35">
        <v>0.258869790916501</v>
      </c>
      <c r="M6" s="8">
        <v>15550.38</v>
      </c>
      <c r="N6" s="8">
        <v>3368</v>
      </c>
      <c r="O6" s="7">
        <f t="shared" si="0"/>
        <v>0.216586347086052</v>
      </c>
      <c r="P6" s="36">
        <f t="shared" si="1"/>
        <v>2.34208141638393</v>
      </c>
      <c r="Q6" s="36">
        <f t="shared" si="2"/>
        <v>1.95173451365328</v>
      </c>
      <c r="R6" s="36">
        <f t="shared" si="3"/>
        <v>1.63294082054667</v>
      </c>
      <c r="S6" s="41">
        <v>188</v>
      </c>
    </row>
    <row r="7" s="1" customFormat="1" hidden="1" spans="1:19">
      <c r="A7" s="15">
        <v>5</v>
      </c>
      <c r="B7" s="19">
        <v>341</v>
      </c>
      <c r="C7" s="20" t="s">
        <v>37</v>
      </c>
      <c r="D7" s="20" t="s">
        <v>34</v>
      </c>
      <c r="E7" s="19" t="s">
        <v>38</v>
      </c>
      <c r="F7" s="21" t="s">
        <v>36</v>
      </c>
      <c r="G7" s="18">
        <v>22885.7336923077</v>
      </c>
      <c r="H7" s="18">
        <v>6744.58383738462</v>
      </c>
      <c r="I7" s="35">
        <v>0.294706909031787</v>
      </c>
      <c r="J7" s="18">
        <v>27462.8804307692</v>
      </c>
      <c r="K7" s="18">
        <v>7486.96191784616</v>
      </c>
      <c r="L7" s="35">
        <v>0.272621145357273</v>
      </c>
      <c r="M7" s="8">
        <v>52332.24</v>
      </c>
      <c r="N7" s="8">
        <v>12680.06</v>
      </c>
      <c r="O7" s="7">
        <f t="shared" si="0"/>
        <v>0.242299202174415</v>
      </c>
      <c r="P7" s="37">
        <f t="shared" si="1"/>
        <v>2.28667521450666</v>
      </c>
      <c r="Q7" s="37">
        <f t="shared" si="2"/>
        <v>1.90556267875555</v>
      </c>
      <c r="R7" s="37">
        <f t="shared" si="3"/>
        <v>1.69361887226585</v>
      </c>
      <c r="S7" s="9"/>
    </row>
    <row r="8" s="1" customFormat="1" hidden="1" spans="1:19">
      <c r="A8" s="15">
        <v>6</v>
      </c>
      <c r="B8" s="15">
        <v>355</v>
      </c>
      <c r="C8" s="16" t="s">
        <v>60</v>
      </c>
      <c r="D8" s="16" t="s">
        <v>31</v>
      </c>
      <c r="E8" s="15" t="s">
        <v>29</v>
      </c>
      <c r="F8" s="17" t="s">
        <v>52</v>
      </c>
      <c r="G8" s="18">
        <v>9806.43076923077</v>
      </c>
      <c r="H8" s="18">
        <v>2899.37572184615</v>
      </c>
      <c r="I8" s="35">
        <v>0.295660652695719</v>
      </c>
      <c r="J8" s="18">
        <v>11767.7169230769</v>
      </c>
      <c r="K8" s="18">
        <v>3218.51075446154</v>
      </c>
      <c r="L8" s="35">
        <v>0.273503414086204</v>
      </c>
      <c r="M8" s="8">
        <v>22206.27</v>
      </c>
      <c r="N8" s="8">
        <v>2729.8</v>
      </c>
      <c r="O8" s="7">
        <f t="shared" si="0"/>
        <v>0.12292924475835</v>
      </c>
      <c r="P8" s="37">
        <f t="shared" si="1"/>
        <v>2.26445997759712</v>
      </c>
      <c r="Q8" s="37">
        <f t="shared" si="2"/>
        <v>1.88704998133094</v>
      </c>
      <c r="R8" s="35">
        <f t="shared" si="3"/>
        <v>0.848156246243986</v>
      </c>
      <c r="S8" s="9"/>
    </row>
    <row r="9" s="1" customFormat="1" hidden="1" spans="1:19">
      <c r="A9" s="15">
        <v>7</v>
      </c>
      <c r="B9" s="15">
        <v>748</v>
      </c>
      <c r="C9" s="16" t="s">
        <v>41</v>
      </c>
      <c r="D9" s="16" t="s">
        <v>34</v>
      </c>
      <c r="E9" s="15" t="s">
        <v>32</v>
      </c>
      <c r="F9" s="17" t="s">
        <v>36</v>
      </c>
      <c r="G9" s="18">
        <v>5539.71</v>
      </c>
      <c r="H9" s="18">
        <v>1530.00294784615</v>
      </c>
      <c r="I9" s="35">
        <v>0.27618827480972</v>
      </c>
      <c r="J9" s="18">
        <v>6647.652</v>
      </c>
      <c r="K9" s="18">
        <v>1698.41076646154</v>
      </c>
      <c r="L9" s="35">
        <v>0.255490324472692</v>
      </c>
      <c r="M9" s="8">
        <v>11743.44</v>
      </c>
      <c r="N9" s="8">
        <v>3809.16</v>
      </c>
      <c r="O9" s="7">
        <f t="shared" si="0"/>
        <v>0.324364922033067</v>
      </c>
      <c r="P9" s="37">
        <f t="shared" si="1"/>
        <v>2.11986548032298</v>
      </c>
      <c r="Q9" s="37">
        <f t="shared" si="2"/>
        <v>1.76655456693581</v>
      </c>
      <c r="R9" s="37">
        <f t="shared" si="3"/>
        <v>2.24277899976811</v>
      </c>
      <c r="S9" s="9"/>
    </row>
    <row r="10" s="1" customFormat="1" spans="1:19">
      <c r="A10" s="15">
        <v>8</v>
      </c>
      <c r="B10" s="15">
        <v>391</v>
      </c>
      <c r="C10" s="16" t="s">
        <v>160</v>
      </c>
      <c r="D10" s="16" t="s">
        <v>31</v>
      </c>
      <c r="E10" s="15" t="s">
        <v>29</v>
      </c>
      <c r="F10" s="17"/>
      <c r="G10" s="18">
        <v>11024.3785769231</v>
      </c>
      <c r="H10" s="18">
        <v>3227.43312123077</v>
      </c>
      <c r="I10" s="35">
        <v>0.292754199133422</v>
      </c>
      <c r="J10" s="18">
        <v>13229.2542923077</v>
      </c>
      <c r="K10" s="18">
        <v>3582.67751630769</v>
      </c>
      <c r="L10" s="35">
        <v>0.270814774374009</v>
      </c>
      <c r="M10" s="8">
        <v>22627.84</v>
      </c>
      <c r="N10" s="8">
        <v>7936.2</v>
      </c>
      <c r="O10" s="7">
        <f t="shared" si="0"/>
        <v>0.350727245729155</v>
      </c>
      <c r="P10" s="36">
        <f t="shared" si="1"/>
        <v>2.05252748189961</v>
      </c>
      <c r="Q10" s="36">
        <f t="shared" si="2"/>
        <v>1.71043956824968</v>
      </c>
      <c r="R10" s="36">
        <f t="shared" si="3"/>
        <v>2.21515890388568</v>
      </c>
      <c r="S10" s="41">
        <v>188</v>
      </c>
    </row>
    <row r="11" s="1" customFormat="1" spans="1:19">
      <c r="A11" s="15">
        <v>9</v>
      </c>
      <c r="B11" s="15">
        <v>102935</v>
      </c>
      <c r="C11" s="16" t="s">
        <v>42</v>
      </c>
      <c r="D11" s="16" t="s">
        <v>31</v>
      </c>
      <c r="E11" s="15" t="s">
        <v>29</v>
      </c>
      <c r="F11" s="17"/>
      <c r="G11" s="18">
        <v>4870.48</v>
      </c>
      <c r="H11" s="18">
        <v>1318.95438769231</v>
      </c>
      <c r="I11" s="35">
        <v>0.270805831805553</v>
      </c>
      <c r="J11" s="18">
        <v>5844.576</v>
      </c>
      <c r="K11" s="18">
        <v>1464.13203692308</v>
      </c>
      <c r="L11" s="35">
        <v>0.250511249562514</v>
      </c>
      <c r="M11" s="8">
        <v>9967.29</v>
      </c>
      <c r="N11" s="8">
        <v>1862.81</v>
      </c>
      <c r="O11" s="7">
        <f t="shared" si="0"/>
        <v>0.186892324794402</v>
      </c>
      <c r="P11" s="36">
        <f t="shared" si="1"/>
        <v>2.04646975246793</v>
      </c>
      <c r="Q11" s="36">
        <f t="shared" si="2"/>
        <v>1.70539146038994</v>
      </c>
      <c r="R11" s="36">
        <f t="shared" si="3"/>
        <v>1.27229645484348</v>
      </c>
      <c r="S11" s="41">
        <v>88</v>
      </c>
    </row>
    <row r="12" s="1" customFormat="1" spans="1:19">
      <c r="A12" s="15">
        <v>10</v>
      </c>
      <c r="B12" s="15">
        <v>511</v>
      </c>
      <c r="C12" s="16" t="s">
        <v>64</v>
      </c>
      <c r="D12" s="16" t="s">
        <v>31</v>
      </c>
      <c r="E12" s="15" t="s">
        <v>29</v>
      </c>
      <c r="F12" s="17" t="s">
        <v>52</v>
      </c>
      <c r="G12" s="18">
        <v>8320.19480769231</v>
      </c>
      <c r="H12" s="18">
        <v>2348.17952007692</v>
      </c>
      <c r="I12" s="35">
        <v>0.282226507233454</v>
      </c>
      <c r="J12" s="18">
        <v>9984.23376923077</v>
      </c>
      <c r="K12" s="18">
        <v>2606.64424476923</v>
      </c>
      <c r="L12" s="35">
        <v>0.261076042991135</v>
      </c>
      <c r="M12" s="8">
        <v>16084.89</v>
      </c>
      <c r="N12" s="8">
        <v>2705.31</v>
      </c>
      <c r="O12" s="7">
        <f t="shared" si="0"/>
        <v>0.168189524454317</v>
      </c>
      <c r="P12" s="36">
        <f t="shared" si="1"/>
        <v>1.93323478257131</v>
      </c>
      <c r="Q12" s="36">
        <f t="shared" si="2"/>
        <v>1.61102898547609</v>
      </c>
      <c r="R12" s="36">
        <f t="shared" si="3"/>
        <v>1.03785163833874</v>
      </c>
      <c r="S12" s="41">
        <v>88</v>
      </c>
    </row>
    <row r="13" s="1" customFormat="1" spans="1:19">
      <c r="A13" s="15">
        <v>11</v>
      </c>
      <c r="B13" s="15">
        <v>584</v>
      </c>
      <c r="C13" s="16" t="s">
        <v>48</v>
      </c>
      <c r="D13" s="16" t="s">
        <v>49</v>
      </c>
      <c r="E13" s="15" t="s">
        <v>32</v>
      </c>
      <c r="F13" s="17"/>
      <c r="G13" s="18">
        <v>6874.16492307692</v>
      </c>
      <c r="H13" s="18">
        <v>1861.67270153846</v>
      </c>
      <c r="I13" s="35">
        <v>0.270821652138245</v>
      </c>
      <c r="J13" s="18">
        <v>8248.99790769231</v>
      </c>
      <c r="K13" s="18">
        <v>2066.58749538462</v>
      </c>
      <c r="L13" s="35">
        <v>0.250525884296503</v>
      </c>
      <c r="M13" s="8">
        <v>12942.03</v>
      </c>
      <c r="N13" s="8">
        <v>2775.16</v>
      </c>
      <c r="O13" s="7">
        <f t="shared" si="0"/>
        <v>0.214430039182416</v>
      </c>
      <c r="P13" s="36">
        <f t="shared" si="1"/>
        <v>1.88270577514848</v>
      </c>
      <c r="Q13" s="36">
        <f t="shared" si="2"/>
        <v>1.5689214792904</v>
      </c>
      <c r="R13" s="36">
        <f t="shared" si="3"/>
        <v>1.34287079845294</v>
      </c>
      <c r="S13" s="41">
        <v>188</v>
      </c>
    </row>
    <row r="14" s="1" customFormat="1" spans="1:19">
      <c r="A14" s="15">
        <v>12</v>
      </c>
      <c r="B14" s="15">
        <v>54</v>
      </c>
      <c r="C14" s="16" t="s">
        <v>47</v>
      </c>
      <c r="D14" s="16" t="s">
        <v>28</v>
      </c>
      <c r="E14" s="15" t="s">
        <v>29</v>
      </c>
      <c r="F14" s="17" t="s">
        <v>36</v>
      </c>
      <c r="G14" s="18">
        <v>8688.90761538461</v>
      </c>
      <c r="H14" s="18">
        <v>2643.302508</v>
      </c>
      <c r="I14" s="35">
        <v>0.30421574552361</v>
      </c>
      <c r="J14" s="18">
        <v>10426.6891384615</v>
      </c>
      <c r="K14" s="18">
        <v>2934.251496</v>
      </c>
      <c r="L14" s="35">
        <v>0.281417375835658</v>
      </c>
      <c r="M14" s="8">
        <v>15746.33</v>
      </c>
      <c r="N14" s="8">
        <v>3647.92</v>
      </c>
      <c r="O14" s="7">
        <f t="shared" si="0"/>
        <v>0.231667950563719</v>
      </c>
      <c r="P14" s="36">
        <f t="shared" si="1"/>
        <v>1.81223356226271</v>
      </c>
      <c r="Q14" s="36">
        <f t="shared" si="2"/>
        <v>1.51019463521893</v>
      </c>
      <c r="R14" s="36">
        <f t="shared" si="3"/>
        <v>1.24321995063234</v>
      </c>
      <c r="S14" s="41">
        <v>88</v>
      </c>
    </row>
    <row r="15" s="1" customFormat="1" hidden="1" spans="1:19">
      <c r="A15" s="15">
        <v>13</v>
      </c>
      <c r="B15" s="15">
        <v>724</v>
      </c>
      <c r="C15" s="16" t="s">
        <v>53</v>
      </c>
      <c r="D15" s="16" t="s">
        <v>49</v>
      </c>
      <c r="E15" s="15" t="s">
        <v>29</v>
      </c>
      <c r="F15" s="17"/>
      <c r="G15" s="18">
        <v>11234.1555769231</v>
      </c>
      <c r="H15" s="18">
        <v>3048.40473269231</v>
      </c>
      <c r="I15" s="35">
        <v>0.271351479140476</v>
      </c>
      <c r="J15" s="18">
        <v>13480.9866923077</v>
      </c>
      <c r="K15" s="18">
        <v>3383.94342692308</v>
      </c>
      <c r="L15" s="35">
        <v>0.251016005293883</v>
      </c>
      <c r="M15" s="8">
        <v>19352.96</v>
      </c>
      <c r="N15" s="8">
        <v>3091.61</v>
      </c>
      <c r="O15" s="7">
        <f t="shared" si="0"/>
        <v>0.159748689606138</v>
      </c>
      <c r="P15" s="37">
        <f t="shared" si="1"/>
        <v>1.72268933499144</v>
      </c>
      <c r="Q15" s="37">
        <f t="shared" si="2"/>
        <v>1.4355744458262</v>
      </c>
      <c r="R15" s="35">
        <f t="shared" si="3"/>
        <v>0.913611609284825</v>
      </c>
      <c r="S15" s="9"/>
    </row>
    <row r="16" s="1" customFormat="1" spans="1:19">
      <c r="A16" s="15">
        <v>14</v>
      </c>
      <c r="B16" s="15">
        <v>365</v>
      </c>
      <c r="C16" s="16" t="s">
        <v>50</v>
      </c>
      <c r="D16" s="16" t="s">
        <v>51</v>
      </c>
      <c r="E16" s="15" t="s">
        <v>38</v>
      </c>
      <c r="F16" s="17" t="s">
        <v>52</v>
      </c>
      <c r="G16" s="18">
        <v>11889.5725384615</v>
      </c>
      <c r="H16" s="18">
        <v>3224.87601530769</v>
      </c>
      <c r="I16" s="35">
        <v>0.271235656696282</v>
      </c>
      <c r="J16" s="18">
        <v>14267.4870461538</v>
      </c>
      <c r="K16" s="18">
        <v>3579.83894907692</v>
      </c>
      <c r="L16" s="35">
        <v>0.25090886275183</v>
      </c>
      <c r="M16" s="8">
        <v>20473.47</v>
      </c>
      <c r="N16" s="8">
        <v>4747.65</v>
      </c>
      <c r="O16" s="7">
        <f t="shared" si="0"/>
        <v>0.231892786127608</v>
      </c>
      <c r="P16" s="36">
        <f t="shared" si="1"/>
        <v>1.72196855133105</v>
      </c>
      <c r="Q16" s="36">
        <f t="shared" si="2"/>
        <v>1.43497379277588</v>
      </c>
      <c r="R16" s="36">
        <f t="shared" si="3"/>
        <v>1.32621887954602</v>
      </c>
      <c r="S16" s="41">
        <v>188</v>
      </c>
    </row>
    <row r="17" s="1" customFormat="1" hidden="1" spans="1:19">
      <c r="A17" s="15">
        <v>15</v>
      </c>
      <c r="B17" s="15">
        <v>102479</v>
      </c>
      <c r="C17" s="16" t="s">
        <v>30</v>
      </c>
      <c r="D17" s="16" t="s">
        <v>31</v>
      </c>
      <c r="E17" s="15" t="s">
        <v>32</v>
      </c>
      <c r="F17" s="17"/>
      <c r="G17" s="18">
        <v>4205.73292307692</v>
      </c>
      <c r="H17" s="18">
        <v>1214.30811815385</v>
      </c>
      <c r="I17" s="35">
        <v>0.288726873618369</v>
      </c>
      <c r="J17" s="18">
        <v>5046.87950769231</v>
      </c>
      <c r="K17" s="18">
        <v>1347.96732553846</v>
      </c>
      <c r="L17" s="35">
        <v>0.267089262480693</v>
      </c>
      <c r="M17" s="8">
        <v>7067.95</v>
      </c>
      <c r="N17" s="8">
        <v>1486.89</v>
      </c>
      <c r="O17" s="7">
        <f t="shared" si="0"/>
        <v>0.210370758140621</v>
      </c>
      <c r="P17" s="37">
        <f t="shared" si="1"/>
        <v>1.68055131632778</v>
      </c>
      <c r="Q17" s="37">
        <f t="shared" si="2"/>
        <v>1.40045943027315</v>
      </c>
      <c r="R17" s="37">
        <f t="shared" si="3"/>
        <v>1.10306086195824</v>
      </c>
      <c r="S17" s="9"/>
    </row>
    <row r="18" s="1" customFormat="1" spans="1:19">
      <c r="A18" s="15">
        <v>16</v>
      </c>
      <c r="B18" s="15">
        <v>587</v>
      </c>
      <c r="C18" s="16" t="s">
        <v>70</v>
      </c>
      <c r="D18" s="16" t="s">
        <v>28</v>
      </c>
      <c r="E18" s="15" t="s">
        <v>29</v>
      </c>
      <c r="F18" s="17"/>
      <c r="G18" s="18">
        <v>6884.93784615385</v>
      </c>
      <c r="H18" s="18">
        <v>1742.62562707692</v>
      </c>
      <c r="I18" s="35">
        <v>0.253106951147048</v>
      </c>
      <c r="J18" s="18">
        <v>8261.92541538462</v>
      </c>
      <c r="K18" s="18">
        <v>1934.43687876923</v>
      </c>
      <c r="L18" s="35">
        <v>0.234138748719166</v>
      </c>
      <c r="M18" s="8">
        <v>11034.89</v>
      </c>
      <c r="N18" s="8">
        <v>2772.36</v>
      </c>
      <c r="O18" s="7">
        <f t="shared" si="0"/>
        <v>0.251235852826807</v>
      </c>
      <c r="P18" s="36">
        <f t="shared" si="1"/>
        <v>1.60275811439089</v>
      </c>
      <c r="Q18" s="36">
        <f t="shared" si="2"/>
        <v>1.33563176199241</v>
      </c>
      <c r="R18" s="36">
        <f t="shared" si="3"/>
        <v>1.43316126280837</v>
      </c>
      <c r="S18" s="41">
        <v>88</v>
      </c>
    </row>
    <row r="19" s="1" customFormat="1" hidden="1" spans="1:19">
      <c r="A19" s="15">
        <v>17</v>
      </c>
      <c r="B19" s="19">
        <v>514</v>
      </c>
      <c r="C19" s="20" t="s">
        <v>45</v>
      </c>
      <c r="D19" s="20" t="s">
        <v>34</v>
      </c>
      <c r="E19" s="19" t="s">
        <v>38</v>
      </c>
      <c r="F19" s="21" t="s">
        <v>36</v>
      </c>
      <c r="G19" s="22">
        <v>10248.9649230769</v>
      </c>
      <c r="H19" s="18">
        <v>2989.37103015385</v>
      </c>
      <c r="I19" s="35">
        <v>0.291675408452504</v>
      </c>
      <c r="J19" s="18">
        <v>12298.7579076923</v>
      </c>
      <c r="K19" s="18">
        <v>3318.41186953846</v>
      </c>
      <c r="L19" s="35">
        <v>0.269816829833113</v>
      </c>
      <c r="M19" s="8">
        <v>16277.94</v>
      </c>
      <c r="N19" s="8">
        <v>3687.13</v>
      </c>
      <c r="O19" s="7">
        <f t="shared" si="0"/>
        <v>0.226510848424309</v>
      </c>
      <c r="P19" s="37">
        <f t="shared" si="1"/>
        <v>1.58825209396005</v>
      </c>
      <c r="Q19" s="37">
        <f t="shared" si="2"/>
        <v>1.32354341163337</v>
      </c>
      <c r="R19" s="37">
        <f t="shared" si="3"/>
        <v>1.11111282895478</v>
      </c>
      <c r="S19" s="42"/>
    </row>
    <row r="20" s="1" customFormat="1" spans="1:19">
      <c r="A20" s="15">
        <v>18</v>
      </c>
      <c r="B20" s="15">
        <v>102934</v>
      </c>
      <c r="C20" s="16" t="s">
        <v>55</v>
      </c>
      <c r="D20" s="16" t="s">
        <v>51</v>
      </c>
      <c r="E20" s="23" t="s">
        <v>29</v>
      </c>
      <c r="F20" s="17" t="s">
        <v>52</v>
      </c>
      <c r="G20" s="18">
        <v>10155.2750769231</v>
      </c>
      <c r="H20" s="18">
        <v>2488.556</v>
      </c>
      <c r="I20" s="35">
        <v>0.245050575306917</v>
      </c>
      <c r="J20" s="18">
        <v>12186.3300923077</v>
      </c>
      <c r="K20" s="18">
        <v>2762.472</v>
      </c>
      <c r="L20" s="35">
        <v>0.226686129382277</v>
      </c>
      <c r="M20" s="8">
        <v>16008.65</v>
      </c>
      <c r="N20" s="8">
        <v>3117.34</v>
      </c>
      <c r="O20" s="7">
        <f t="shared" si="0"/>
        <v>0.194728474918247</v>
      </c>
      <c r="P20" s="36">
        <f t="shared" si="1"/>
        <v>1.57638762896518</v>
      </c>
      <c r="Q20" s="36">
        <f t="shared" si="2"/>
        <v>1.31365635747099</v>
      </c>
      <c r="R20" s="36">
        <f t="shared" si="3"/>
        <v>1.128460306566</v>
      </c>
      <c r="S20" s="41">
        <v>88</v>
      </c>
    </row>
    <row r="21" s="1" customFormat="1" hidden="1" spans="1:19">
      <c r="A21" s="15">
        <v>19</v>
      </c>
      <c r="B21" s="15">
        <v>716</v>
      </c>
      <c r="C21" s="16" t="s">
        <v>44</v>
      </c>
      <c r="D21" s="16" t="s">
        <v>34</v>
      </c>
      <c r="E21" s="15" t="s">
        <v>32</v>
      </c>
      <c r="F21" s="17" t="s">
        <v>36</v>
      </c>
      <c r="G21" s="18">
        <v>5627.00388461538</v>
      </c>
      <c r="H21" s="18">
        <v>1531.81309938462</v>
      </c>
      <c r="I21" s="35">
        <v>0.272225349545732</v>
      </c>
      <c r="J21" s="18">
        <v>6752.40466153846</v>
      </c>
      <c r="K21" s="18">
        <v>1700.42016184615</v>
      </c>
      <c r="L21" s="35">
        <v>0.251824386582118</v>
      </c>
      <c r="M21" s="8">
        <v>8637.21</v>
      </c>
      <c r="N21" s="8">
        <v>1797.71</v>
      </c>
      <c r="O21" s="7">
        <f t="shared" si="0"/>
        <v>0.208135497458091</v>
      </c>
      <c r="P21" s="37">
        <f t="shared" si="1"/>
        <v>1.53495717740923</v>
      </c>
      <c r="Q21" s="37">
        <f t="shared" si="2"/>
        <v>1.27913098117436</v>
      </c>
      <c r="R21" s="37">
        <f t="shared" si="3"/>
        <v>1.05721517560002</v>
      </c>
      <c r="S21" s="9"/>
    </row>
    <row r="22" s="1" customFormat="1" hidden="1" spans="1:19">
      <c r="A22" s="15">
        <v>20</v>
      </c>
      <c r="B22" s="15">
        <v>746</v>
      </c>
      <c r="C22" s="16" t="s">
        <v>46</v>
      </c>
      <c r="D22" s="16" t="s">
        <v>34</v>
      </c>
      <c r="E22" s="15" t="s">
        <v>29</v>
      </c>
      <c r="F22" s="17" t="s">
        <v>36</v>
      </c>
      <c r="G22" s="18">
        <v>8042.56834615385</v>
      </c>
      <c r="H22" s="18">
        <v>2417.07800653846</v>
      </c>
      <c r="I22" s="35">
        <v>0.300535587949883</v>
      </c>
      <c r="J22" s="18">
        <v>9651.08201538462</v>
      </c>
      <c r="K22" s="18">
        <v>2683.12640538462</v>
      </c>
      <c r="L22" s="35">
        <v>0.27801301461406</v>
      </c>
      <c r="M22" s="8">
        <v>12213.18</v>
      </c>
      <c r="N22" s="8">
        <v>3239.87</v>
      </c>
      <c r="O22" s="7">
        <f t="shared" si="0"/>
        <v>0.26527652912673</v>
      </c>
      <c r="P22" s="37">
        <f t="shared" si="1"/>
        <v>1.51856713854855</v>
      </c>
      <c r="Q22" s="37">
        <f t="shared" si="2"/>
        <v>1.26547261545713</v>
      </c>
      <c r="R22" s="37">
        <f t="shared" si="3"/>
        <v>1.20749808637345</v>
      </c>
      <c r="S22" s="9"/>
    </row>
    <row r="23" s="1" customFormat="1" hidden="1" spans="1:19">
      <c r="A23" s="15">
        <v>21</v>
      </c>
      <c r="B23" s="15">
        <v>349</v>
      </c>
      <c r="C23" s="16" t="s">
        <v>166</v>
      </c>
      <c r="D23" s="16" t="s">
        <v>31</v>
      </c>
      <c r="E23" s="15" t="s">
        <v>29</v>
      </c>
      <c r="F23" s="17"/>
      <c r="G23" s="18">
        <v>8988.66830769231</v>
      </c>
      <c r="H23" s="18">
        <v>2825.51549538461</v>
      </c>
      <c r="I23" s="35">
        <v>0.314341946845074</v>
      </c>
      <c r="J23" s="18">
        <v>10786.4019692308</v>
      </c>
      <c r="K23" s="18">
        <v>3136.52071384615</v>
      </c>
      <c r="L23" s="35">
        <v>0.290784704926942</v>
      </c>
      <c r="M23" s="8">
        <v>13604.45</v>
      </c>
      <c r="N23" s="8">
        <v>3962.4</v>
      </c>
      <c r="O23" s="7">
        <f t="shared" si="0"/>
        <v>0.291257639963394</v>
      </c>
      <c r="P23" s="37">
        <f t="shared" si="1"/>
        <v>1.51351118255833</v>
      </c>
      <c r="Q23" s="37">
        <f t="shared" si="2"/>
        <v>1.26125931879861</v>
      </c>
      <c r="R23" s="37">
        <f t="shared" si="3"/>
        <v>1.26331064306638</v>
      </c>
      <c r="S23" s="9"/>
    </row>
    <row r="24" s="1" customFormat="1" spans="1:19">
      <c r="A24" s="15">
        <v>22</v>
      </c>
      <c r="B24" s="15">
        <v>585</v>
      </c>
      <c r="C24" s="16" t="s">
        <v>67</v>
      </c>
      <c r="D24" s="16" t="s">
        <v>51</v>
      </c>
      <c r="E24" s="15" t="s">
        <v>38</v>
      </c>
      <c r="F24" s="17" t="s">
        <v>52</v>
      </c>
      <c r="G24" s="18">
        <v>13616.8546153846</v>
      </c>
      <c r="H24" s="18">
        <v>3892.27809923077</v>
      </c>
      <c r="I24" s="35">
        <v>0.285842671392936</v>
      </c>
      <c r="J24" s="18">
        <v>16340.2255384615</v>
      </c>
      <c r="K24" s="18">
        <v>4320.70215230769</v>
      </c>
      <c r="L24" s="35">
        <v>0.264421206557868</v>
      </c>
      <c r="M24" s="8">
        <v>20219.82</v>
      </c>
      <c r="N24" s="8">
        <v>5842.98</v>
      </c>
      <c r="O24" s="7">
        <f t="shared" si="0"/>
        <v>0.288972898868536</v>
      </c>
      <c r="P24" s="36">
        <f t="shared" si="1"/>
        <v>1.48491120534953</v>
      </c>
      <c r="Q24" s="36">
        <f t="shared" si="2"/>
        <v>1.23742600445794</v>
      </c>
      <c r="R24" s="36">
        <f t="shared" si="3"/>
        <v>1.35232186668532</v>
      </c>
      <c r="S24" s="41">
        <v>88</v>
      </c>
    </row>
    <row r="25" s="1" customFormat="1" hidden="1" spans="1:19">
      <c r="A25" s="15">
        <v>23</v>
      </c>
      <c r="B25" s="15">
        <v>713</v>
      </c>
      <c r="C25" s="16" t="s">
        <v>43</v>
      </c>
      <c r="D25" s="16" t="s">
        <v>28</v>
      </c>
      <c r="E25" s="15" t="s">
        <v>32</v>
      </c>
      <c r="F25" s="17"/>
      <c r="G25" s="18">
        <v>3088.40273076923</v>
      </c>
      <c r="H25" s="18">
        <v>874.398578307692</v>
      </c>
      <c r="I25" s="35">
        <v>0.283123237004102</v>
      </c>
      <c r="J25" s="18">
        <v>3706.08327692308</v>
      </c>
      <c r="K25" s="18">
        <v>970.643855076923</v>
      </c>
      <c r="L25" s="35">
        <v>0.261905570530727</v>
      </c>
      <c r="M25" s="8">
        <v>4444.91</v>
      </c>
      <c r="N25" s="8">
        <v>1397.25</v>
      </c>
      <c r="O25" s="7">
        <f t="shared" si="0"/>
        <v>0.314348322013269</v>
      </c>
      <c r="P25" s="37">
        <f t="shared" si="1"/>
        <v>1.43922615911329</v>
      </c>
      <c r="Q25" s="37">
        <f t="shared" si="2"/>
        <v>1.19935513259441</v>
      </c>
      <c r="R25" s="37">
        <f t="shared" si="3"/>
        <v>1.43950841772884</v>
      </c>
      <c r="S25" s="9"/>
    </row>
    <row r="26" s="1" customFormat="1" hidden="1" spans="1:19">
      <c r="A26" s="15">
        <v>24</v>
      </c>
      <c r="B26" s="15">
        <v>385</v>
      </c>
      <c r="C26" s="16" t="s">
        <v>92</v>
      </c>
      <c r="D26" s="16" t="s">
        <v>34</v>
      </c>
      <c r="E26" s="15" t="s">
        <v>38</v>
      </c>
      <c r="F26" s="17"/>
      <c r="G26" s="18">
        <v>16039.4571923077</v>
      </c>
      <c r="H26" s="18">
        <v>3305.10271323077</v>
      </c>
      <c r="I26" s="35">
        <v>0.206060758391241</v>
      </c>
      <c r="J26" s="18">
        <v>19247.3486307692</v>
      </c>
      <c r="K26" s="18">
        <v>3668.89622030769</v>
      </c>
      <c r="L26" s="35">
        <v>0.190618265959111</v>
      </c>
      <c r="M26" s="8">
        <v>22659.62</v>
      </c>
      <c r="N26" s="8">
        <v>4300.87</v>
      </c>
      <c r="O26" s="7">
        <f t="shared" si="0"/>
        <v>0.189803271193427</v>
      </c>
      <c r="P26" s="37">
        <f t="shared" si="1"/>
        <v>1.41274232215709</v>
      </c>
      <c r="Q26" s="37">
        <f t="shared" si="2"/>
        <v>1.17728526846424</v>
      </c>
      <c r="R26" s="37">
        <f t="shared" si="3"/>
        <v>1.17225174595953</v>
      </c>
      <c r="S26" s="9"/>
    </row>
    <row r="27" s="1" customFormat="1" hidden="1" spans="1:19">
      <c r="A27" s="15">
        <v>25</v>
      </c>
      <c r="B27" s="15">
        <v>102564</v>
      </c>
      <c r="C27" s="16" t="s">
        <v>65</v>
      </c>
      <c r="D27" s="16" t="s">
        <v>34</v>
      </c>
      <c r="E27" s="15" t="s">
        <v>32</v>
      </c>
      <c r="F27" s="17"/>
      <c r="G27" s="18">
        <v>2265.40061538462</v>
      </c>
      <c r="H27" s="18">
        <v>644.282825846154</v>
      </c>
      <c r="I27" s="35">
        <v>0.284401276079272</v>
      </c>
      <c r="J27" s="18">
        <v>2718.48073846154</v>
      </c>
      <c r="K27" s="18">
        <v>715.199202461538</v>
      </c>
      <c r="L27" s="35">
        <v>0.263087831501903</v>
      </c>
      <c r="M27" s="8">
        <v>3159.33</v>
      </c>
      <c r="N27" s="8">
        <v>980.87</v>
      </c>
      <c r="O27" s="7">
        <f t="shared" si="0"/>
        <v>0.310467725751979</v>
      </c>
      <c r="P27" s="37">
        <f t="shared" si="1"/>
        <v>1.39460101606073</v>
      </c>
      <c r="Q27" s="37">
        <f t="shared" si="2"/>
        <v>1.16216751338395</v>
      </c>
      <c r="R27" s="37">
        <f t="shared" si="3"/>
        <v>1.3714640573201</v>
      </c>
      <c r="S27" s="9"/>
    </row>
    <row r="28" s="1" customFormat="1" hidden="1" spans="1:19">
      <c r="A28" s="15">
        <v>26</v>
      </c>
      <c r="B28" s="15">
        <v>706</v>
      </c>
      <c r="C28" s="16" t="s">
        <v>80</v>
      </c>
      <c r="D28" s="16" t="s">
        <v>28</v>
      </c>
      <c r="E28" s="15" t="s">
        <v>32</v>
      </c>
      <c r="F28" s="17"/>
      <c r="G28" s="18">
        <v>3832.82461538462</v>
      </c>
      <c r="H28" s="18">
        <v>968.517984</v>
      </c>
      <c r="I28" s="35">
        <v>0.252690399689163</v>
      </c>
      <c r="J28" s="18">
        <v>4599.38953846154</v>
      </c>
      <c r="K28" s="18">
        <v>1075.123008</v>
      </c>
      <c r="L28" s="35">
        <v>0.233753414232364</v>
      </c>
      <c r="M28" s="8">
        <v>5333.75</v>
      </c>
      <c r="N28" s="8">
        <v>1318.27</v>
      </c>
      <c r="O28" s="7">
        <f t="shared" si="0"/>
        <v>0.247156315912819</v>
      </c>
      <c r="P28" s="37">
        <f t="shared" si="1"/>
        <v>1.39159772106211</v>
      </c>
      <c r="Q28" s="37">
        <f t="shared" si="2"/>
        <v>1.15966476755176</v>
      </c>
      <c r="R28" s="37">
        <f t="shared" si="3"/>
        <v>1.22615737007835</v>
      </c>
      <c r="S28" s="9"/>
    </row>
    <row r="29" s="1" customFormat="1" hidden="1" spans="1:19">
      <c r="A29" s="15">
        <v>27</v>
      </c>
      <c r="B29" s="24">
        <v>582</v>
      </c>
      <c r="C29" s="25" t="s">
        <v>110</v>
      </c>
      <c r="D29" s="25" t="s">
        <v>51</v>
      </c>
      <c r="E29" s="15" t="s">
        <v>38</v>
      </c>
      <c r="F29" s="17" t="s">
        <v>52</v>
      </c>
      <c r="G29" s="18">
        <v>32682.9569230769</v>
      </c>
      <c r="H29" s="18">
        <v>7258.69545046154</v>
      </c>
      <c r="I29" s="35">
        <v>0.222094208536446</v>
      </c>
      <c r="J29" s="18">
        <v>39219.5483076923</v>
      </c>
      <c r="K29" s="18">
        <v>8057.66192861538</v>
      </c>
      <c r="L29" s="35">
        <v>0.205450146070015</v>
      </c>
      <c r="M29" s="8">
        <v>45111.56</v>
      </c>
      <c r="N29" s="8">
        <v>10491.48</v>
      </c>
      <c r="O29" s="7">
        <f t="shared" si="0"/>
        <v>0.232567439476711</v>
      </c>
      <c r="P29" s="37">
        <f t="shared" si="1"/>
        <v>1.38027780369369</v>
      </c>
      <c r="Q29" s="37">
        <f t="shared" si="2"/>
        <v>1.15023150307807</v>
      </c>
      <c r="R29" s="37">
        <f t="shared" si="3"/>
        <v>1.30205015958058</v>
      </c>
      <c r="S29" s="9"/>
    </row>
    <row r="30" s="1" customFormat="1" hidden="1" spans="1:19">
      <c r="A30" s="15">
        <v>28</v>
      </c>
      <c r="B30" s="15">
        <v>515</v>
      </c>
      <c r="C30" s="16" t="s">
        <v>68</v>
      </c>
      <c r="D30" s="16" t="s">
        <v>31</v>
      </c>
      <c r="E30" s="15" t="s">
        <v>29</v>
      </c>
      <c r="F30" s="17" t="s">
        <v>36</v>
      </c>
      <c r="G30" s="18">
        <v>9035.334</v>
      </c>
      <c r="H30" s="18">
        <v>2660.000343</v>
      </c>
      <c r="I30" s="35">
        <v>0.294399780129877</v>
      </c>
      <c r="J30" s="18">
        <v>10842.4008</v>
      </c>
      <c r="K30" s="18">
        <v>2952.787266</v>
      </c>
      <c r="L30" s="35">
        <v>0.272337033141221</v>
      </c>
      <c r="M30" s="8">
        <v>12447.01</v>
      </c>
      <c r="N30" s="8">
        <v>2620.24</v>
      </c>
      <c r="O30" s="7">
        <f t="shared" si="0"/>
        <v>0.210511600778018</v>
      </c>
      <c r="P30" s="37">
        <f t="shared" si="1"/>
        <v>1.37759268224063</v>
      </c>
      <c r="Q30" s="37">
        <f t="shared" si="2"/>
        <v>1.1479939018672</v>
      </c>
      <c r="R30" s="35">
        <f t="shared" si="3"/>
        <v>0.887378522039454</v>
      </c>
      <c r="S30" s="9"/>
    </row>
    <row r="31" s="1" customFormat="1" hidden="1" spans="1:19">
      <c r="A31" s="15">
        <v>29</v>
      </c>
      <c r="B31" s="15">
        <v>738</v>
      </c>
      <c r="C31" s="16" t="s">
        <v>39</v>
      </c>
      <c r="D31" s="16" t="s">
        <v>28</v>
      </c>
      <c r="E31" s="15" t="s">
        <v>32</v>
      </c>
      <c r="F31" s="17"/>
      <c r="G31" s="18">
        <v>4413.02646153846</v>
      </c>
      <c r="H31" s="18">
        <v>1285.06556553846</v>
      </c>
      <c r="I31" s="35">
        <v>0.291198246087667</v>
      </c>
      <c r="J31" s="18">
        <v>5295.63175384615</v>
      </c>
      <c r="K31" s="18">
        <v>1426.51306338462</v>
      </c>
      <c r="L31" s="35">
        <v>0.269375426708731</v>
      </c>
      <c r="M31" s="8">
        <v>6020.99</v>
      </c>
      <c r="N31" s="8">
        <v>1074.74</v>
      </c>
      <c r="O31" s="7">
        <f t="shared" si="0"/>
        <v>0.178498884734902</v>
      </c>
      <c r="P31" s="37">
        <f t="shared" si="1"/>
        <v>1.36436752701931</v>
      </c>
      <c r="Q31" s="37">
        <f t="shared" si="2"/>
        <v>1.13697293918276</v>
      </c>
      <c r="R31" s="35">
        <f t="shared" si="3"/>
        <v>0.75340354574112</v>
      </c>
      <c r="S31" s="9"/>
    </row>
    <row r="32" s="1" customFormat="1" hidden="1" spans="1:19">
      <c r="A32" s="15">
        <v>30</v>
      </c>
      <c r="B32" s="15">
        <v>343</v>
      </c>
      <c r="C32" s="16" t="s">
        <v>72</v>
      </c>
      <c r="D32" s="16" t="s">
        <v>51</v>
      </c>
      <c r="E32" s="15" t="s">
        <v>38</v>
      </c>
      <c r="F32" s="17" t="s">
        <v>52</v>
      </c>
      <c r="G32" s="18">
        <v>23255.3308846154</v>
      </c>
      <c r="H32" s="18">
        <v>5555.42148646154</v>
      </c>
      <c r="I32" s="35">
        <v>0.238888086091982</v>
      </c>
      <c r="J32" s="18">
        <v>27906.3970615385</v>
      </c>
      <c r="K32" s="18">
        <v>6166.90816061538</v>
      </c>
      <c r="L32" s="35">
        <v>0.220985466056986</v>
      </c>
      <c r="M32" s="8">
        <v>31669.64</v>
      </c>
      <c r="N32" s="8">
        <v>7529.53</v>
      </c>
      <c r="O32" s="7">
        <f t="shared" si="0"/>
        <v>0.237752307888565</v>
      </c>
      <c r="P32" s="37">
        <f t="shared" si="1"/>
        <v>1.36182280773098</v>
      </c>
      <c r="Q32" s="37">
        <f t="shared" si="2"/>
        <v>1.13485233977582</v>
      </c>
      <c r="R32" s="37">
        <f t="shared" si="3"/>
        <v>1.22095705074496</v>
      </c>
      <c r="S32" s="9"/>
    </row>
    <row r="33" s="2" customFormat="1" hidden="1" spans="1:19">
      <c r="A33" s="15">
        <v>31</v>
      </c>
      <c r="B33" s="15">
        <v>308</v>
      </c>
      <c r="C33" s="16" t="s">
        <v>164</v>
      </c>
      <c r="D33" s="16" t="s">
        <v>31</v>
      </c>
      <c r="E33" s="15" t="s">
        <v>38</v>
      </c>
      <c r="F33" s="17"/>
      <c r="G33" s="18">
        <v>9449.43753846154</v>
      </c>
      <c r="H33" s="18">
        <v>2990.91085784615</v>
      </c>
      <c r="I33" s="35">
        <v>0.316517342505563</v>
      </c>
      <c r="J33" s="18">
        <v>11339.3250461538</v>
      </c>
      <c r="K33" s="18">
        <v>3320.12118646154</v>
      </c>
      <c r="L33" s="35">
        <v>0.29279707327798</v>
      </c>
      <c r="M33" s="8">
        <v>12563.33</v>
      </c>
      <c r="N33" s="8">
        <v>3091.08</v>
      </c>
      <c r="O33" s="7">
        <f t="shared" si="0"/>
        <v>0.24603986363488</v>
      </c>
      <c r="P33" s="37">
        <f t="shared" si="1"/>
        <v>1.32953204345382</v>
      </c>
      <c r="Q33" s="37">
        <f t="shared" si="2"/>
        <v>1.10794336954485</v>
      </c>
      <c r="R33" s="35">
        <f t="shared" si="3"/>
        <v>0.931014208940474</v>
      </c>
      <c r="S33" s="9"/>
    </row>
    <row r="34" s="1" customFormat="1" hidden="1" spans="1:19">
      <c r="A34" s="15">
        <v>32</v>
      </c>
      <c r="B34" s="15">
        <v>367</v>
      </c>
      <c r="C34" s="16" t="s">
        <v>73</v>
      </c>
      <c r="D34" s="16" t="s">
        <v>28</v>
      </c>
      <c r="E34" s="15" t="s">
        <v>29</v>
      </c>
      <c r="F34" s="17" t="s">
        <v>36</v>
      </c>
      <c r="G34" s="18">
        <v>7671.00230769231</v>
      </c>
      <c r="H34" s="18">
        <v>2037.19006615385</v>
      </c>
      <c r="I34" s="35">
        <v>0.265570258545092</v>
      </c>
      <c r="J34" s="18">
        <v>9205.20276923077</v>
      </c>
      <c r="K34" s="18">
        <v>2261.42410153846</v>
      </c>
      <c r="L34" s="35">
        <v>0.245668037764196</v>
      </c>
      <c r="M34" s="8">
        <v>10021.81</v>
      </c>
      <c r="N34" s="8">
        <v>2697.01</v>
      </c>
      <c r="O34" s="7">
        <f t="shared" si="0"/>
        <v>0.269114062230276</v>
      </c>
      <c r="P34" s="37">
        <f t="shared" si="1"/>
        <v>1.30645378504845</v>
      </c>
      <c r="Q34" s="37">
        <f t="shared" si="2"/>
        <v>1.08871148754037</v>
      </c>
      <c r="R34" s="37">
        <f t="shared" si="3"/>
        <v>1.19261574959125</v>
      </c>
      <c r="S34" s="9"/>
    </row>
    <row r="35" s="1" customFormat="1" hidden="1" spans="1:19">
      <c r="A35" s="15">
        <v>33</v>
      </c>
      <c r="B35" s="15">
        <v>745</v>
      </c>
      <c r="C35" s="16" t="s">
        <v>88</v>
      </c>
      <c r="D35" s="16" t="s">
        <v>51</v>
      </c>
      <c r="E35" s="15" t="s">
        <v>29</v>
      </c>
      <c r="F35" s="17"/>
      <c r="G35" s="18">
        <v>6920.29292307692</v>
      </c>
      <c r="H35" s="18">
        <v>1746.59974892308</v>
      </c>
      <c r="I35" s="35">
        <v>0.252388124077629</v>
      </c>
      <c r="J35" s="18">
        <v>8304.35150769231</v>
      </c>
      <c r="K35" s="18">
        <v>1938.84843323077</v>
      </c>
      <c r="L35" s="35">
        <v>0.23347379159406</v>
      </c>
      <c r="M35" s="8">
        <v>8891.66</v>
      </c>
      <c r="N35" s="8">
        <v>1971.81</v>
      </c>
      <c r="O35" s="7">
        <f t="shared" si="0"/>
        <v>0.221759491478532</v>
      </c>
      <c r="P35" s="37">
        <f t="shared" si="1"/>
        <v>1.28486757697051</v>
      </c>
      <c r="Q35" s="37">
        <f t="shared" si="2"/>
        <v>1.07072298080876</v>
      </c>
      <c r="R35" s="37">
        <f t="shared" si="3"/>
        <v>1.01700058973372</v>
      </c>
      <c r="S35" s="9"/>
    </row>
    <row r="36" s="1" customFormat="1" hidden="1" spans="1:19">
      <c r="A36" s="15">
        <v>34</v>
      </c>
      <c r="B36" s="15">
        <v>710</v>
      </c>
      <c r="C36" s="16" t="s">
        <v>63</v>
      </c>
      <c r="D36" s="16" t="s">
        <v>28</v>
      </c>
      <c r="E36" s="15" t="s">
        <v>32</v>
      </c>
      <c r="F36" s="17"/>
      <c r="G36" s="18">
        <v>4289.29107692308</v>
      </c>
      <c r="H36" s="18">
        <v>1176.87401353846</v>
      </c>
      <c r="I36" s="35">
        <v>0.274374947382375</v>
      </c>
      <c r="J36" s="18">
        <v>5147.14929230769</v>
      </c>
      <c r="K36" s="18">
        <v>1306.41283938462</v>
      </c>
      <c r="L36" s="35">
        <v>0.253812890435687</v>
      </c>
      <c r="M36" s="8">
        <v>5420.28</v>
      </c>
      <c r="N36" s="8">
        <v>1134.94</v>
      </c>
      <c r="O36" s="7">
        <f t="shared" si="0"/>
        <v>0.20938770690813</v>
      </c>
      <c r="P36" s="37">
        <f t="shared" si="1"/>
        <v>1.26367735432127</v>
      </c>
      <c r="Q36" s="37">
        <f t="shared" si="2"/>
        <v>1.05306446193439</v>
      </c>
      <c r="R36" s="35">
        <f t="shared" si="3"/>
        <v>0.86874528922619</v>
      </c>
      <c r="S36" s="9"/>
    </row>
    <row r="37" s="1" customFormat="1" hidden="1" spans="1:19">
      <c r="A37" s="15">
        <v>35</v>
      </c>
      <c r="B37" s="15">
        <v>351</v>
      </c>
      <c r="C37" s="16" t="s">
        <v>27</v>
      </c>
      <c r="D37" s="16" t="s">
        <v>28</v>
      </c>
      <c r="E37" s="15" t="s">
        <v>29</v>
      </c>
      <c r="F37" s="17"/>
      <c r="G37" s="18">
        <v>5980.86769230769</v>
      </c>
      <c r="H37" s="18">
        <v>1560.12083446154</v>
      </c>
      <c r="I37" s="35">
        <v>0.260851922283466</v>
      </c>
      <c r="J37" s="18">
        <v>7177.04123076923</v>
      </c>
      <c r="K37" s="18">
        <v>1731.84373661538</v>
      </c>
      <c r="L37" s="35">
        <v>0.241303300472995</v>
      </c>
      <c r="M37" s="8">
        <v>7326.04</v>
      </c>
      <c r="N37" s="8">
        <v>1989.49</v>
      </c>
      <c r="O37" s="7">
        <f t="shared" si="0"/>
        <v>0.271564173823785</v>
      </c>
      <c r="P37" s="37">
        <f t="shared" si="1"/>
        <v>1.2249125673558</v>
      </c>
      <c r="Q37" s="37">
        <f t="shared" si="2"/>
        <v>1.0207604727965</v>
      </c>
      <c r="R37" s="37">
        <f t="shared" si="3"/>
        <v>1.14876992533296</v>
      </c>
      <c r="S37" s="9"/>
    </row>
    <row r="38" s="1" customFormat="1" hidden="1" spans="1:18">
      <c r="A38" s="15">
        <v>36</v>
      </c>
      <c r="B38" s="15">
        <v>307</v>
      </c>
      <c r="C38" s="16" t="s">
        <v>56</v>
      </c>
      <c r="D38" s="16" t="s">
        <v>57</v>
      </c>
      <c r="E38" s="15" t="s">
        <v>58</v>
      </c>
      <c r="F38" s="17" t="s">
        <v>36</v>
      </c>
      <c r="G38" s="18">
        <v>80695.4483076923</v>
      </c>
      <c r="H38" s="18">
        <v>21993.6511943077</v>
      </c>
      <c r="I38" s="35">
        <v>0.272551322974819</v>
      </c>
      <c r="J38" s="18">
        <v>96834.5379692307</v>
      </c>
      <c r="K38" s="18">
        <v>24414.4980470769</v>
      </c>
      <c r="L38" s="35">
        <v>0.252125931089119</v>
      </c>
      <c r="M38" s="8">
        <v>98144.83</v>
      </c>
      <c r="N38" s="8">
        <v>19098.74</v>
      </c>
      <c r="O38" s="7">
        <f t="shared" si="0"/>
        <v>0.194597514713714</v>
      </c>
      <c r="P38" s="37">
        <f t="shared" si="1"/>
        <v>1.21623749614443</v>
      </c>
      <c r="Q38" s="37">
        <f t="shared" si="2"/>
        <v>1.01353124678703</v>
      </c>
      <c r="R38" s="35">
        <f t="shared" si="3"/>
        <v>0.782270434688976</v>
      </c>
    </row>
    <row r="39" s="1" customFormat="1" spans="1:19">
      <c r="A39" s="15">
        <v>37</v>
      </c>
      <c r="B39" s="15">
        <v>573</v>
      </c>
      <c r="C39" s="16" t="s">
        <v>81</v>
      </c>
      <c r="D39" s="16" t="s">
        <v>49</v>
      </c>
      <c r="E39" s="15" t="s">
        <v>32</v>
      </c>
      <c r="F39" s="17" t="s">
        <v>36</v>
      </c>
      <c r="G39" s="18">
        <v>5732.62926923077</v>
      </c>
      <c r="H39" s="18">
        <v>1644.79690523077</v>
      </c>
      <c r="I39" s="35">
        <v>0.286918415265231</v>
      </c>
      <c r="J39" s="18">
        <v>6879.15512307692</v>
      </c>
      <c r="K39" s="18">
        <v>1825.84012430769</v>
      </c>
      <c r="L39" s="35">
        <v>0.265416332622403</v>
      </c>
      <c r="M39" s="8">
        <v>6964.13</v>
      </c>
      <c r="N39" s="8">
        <v>1903.89</v>
      </c>
      <c r="O39" s="7">
        <f t="shared" si="0"/>
        <v>0.27338518953552</v>
      </c>
      <c r="P39" s="36">
        <f t="shared" si="1"/>
        <v>1.214823019758</v>
      </c>
      <c r="Q39" s="36">
        <f t="shared" si="2"/>
        <v>1.012352516465</v>
      </c>
      <c r="R39" s="36">
        <f t="shared" si="3"/>
        <v>1.04274737675726</v>
      </c>
      <c r="S39" s="41">
        <v>88</v>
      </c>
    </row>
    <row r="40" s="1" customFormat="1" hidden="1" spans="1:19">
      <c r="A40" s="15">
        <v>38</v>
      </c>
      <c r="B40" s="15">
        <v>571</v>
      </c>
      <c r="C40" s="16" t="s">
        <v>79</v>
      </c>
      <c r="D40" s="16" t="s">
        <v>49</v>
      </c>
      <c r="E40" s="15" t="s">
        <v>38</v>
      </c>
      <c r="F40" s="17" t="s">
        <v>52</v>
      </c>
      <c r="G40" s="18">
        <v>20583.2503846154</v>
      </c>
      <c r="H40" s="18">
        <v>5696.18328461538</v>
      </c>
      <c r="I40" s="35">
        <v>0.276738764683779</v>
      </c>
      <c r="J40" s="18">
        <v>24699.9004615385</v>
      </c>
      <c r="K40" s="18">
        <v>6323.16364615384</v>
      </c>
      <c r="L40" s="35">
        <v>0.255999559836283</v>
      </c>
      <c r="M40" s="8">
        <v>24725.8</v>
      </c>
      <c r="N40" s="8">
        <v>6109.99</v>
      </c>
      <c r="O40" s="7">
        <f t="shared" si="0"/>
        <v>0.247109901398539</v>
      </c>
      <c r="P40" s="37">
        <f t="shared" si="1"/>
        <v>1.20125828224297</v>
      </c>
      <c r="Q40" s="37">
        <f t="shared" si="2"/>
        <v>1.00104856853581</v>
      </c>
      <c r="R40" s="35">
        <f t="shared" si="3"/>
        <v>0.966286868712704</v>
      </c>
      <c r="S40" s="9"/>
    </row>
    <row r="41" s="1" customFormat="1" hidden="1" spans="1:19">
      <c r="A41" s="15">
        <v>39</v>
      </c>
      <c r="B41" s="15">
        <v>750</v>
      </c>
      <c r="C41" s="16" t="s">
        <v>96</v>
      </c>
      <c r="D41" s="16" t="s">
        <v>49</v>
      </c>
      <c r="E41" s="15" t="s">
        <v>29</v>
      </c>
      <c r="F41" s="17"/>
      <c r="G41" s="18">
        <v>21167.3634230769</v>
      </c>
      <c r="H41" s="18">
        <v>6611.52853523077</v>
      </c>
      <c r="I41" s="35">
        <v>0.312345397160933</v>
      </c>
      <c r="J41" s="18">
        <v>25400.8361076923</v>
      </c>
      <c r="K41" s="18">
        <v>7339.26118430769</v>
      </c>
      <c r="L41" s="35">
        <v>0.288937779575102</v>
      </c>
      <c r="M41" s="8">
        <v>25282.53</v>
      </c>
      <c r="N41" s="8">
        <v>9307.62</v>
      </c>
      <c r="O41" s="7">
        <f t="shared" si="0"/>
        <v>0.368144327328001</v>
      </c>
      <c r="P41" s="37">
        <f t="shared" si="1"/>
        <v>1.19441091904893</v>
      </c>
      <c r="Q41" s="35">
        <f t="shared" si="2"/>
        <v>0.995342432540775</v>
      </c>
      <c r="R41" s="35">
        <f t="shared" si="3"/>
        <v>1.26819577151729</v>
      </c>
      <c r="S41" s="9"/>
    </row>
    <row r="42" s="1" customFormat="1" hidden="1" spans="1:19">
      <c r="A42" s="15">
        <v>40</v>
      </c>
      <c r="B42" s="15">
        <v>733</v>
      </c>
      <c r="C42" s="16" t="s">
        <v>71</v>
      </c>
      <c r="D42" s="16" t="s">
        <v>49</v>
      </c>
      <c r="E42" s="15" t="s">
        <v>32</v>
      </c>
      <c r="F42" s="17"/>
      <c r="G42" s="18">
        <v>3979.62461538462</v>
      </c>
      <c r="H42" s="18">
        <v>1127.73721846154</v>
      </c>
      <c r="I42" s="35">
        <v>0.283377787468165</v>
      </c>
      <c r="J42" s="18">
        <v>4775.54953846154</v>
      </c>
      <c r="K42" s="18">
        <v>1251.86754461538</v>
      </c>
      <c r="L42" s="35">
        <v>0.262141044613408</v>
      </c>
      <c r="M42" s="8">
        <v>4748.37</v>
      </c>
      <c r="N42" s="8">
        <v>1056.93</v>
      </c>
      <c r="O42" s="7">
        <f t="shared" si="0"/>
        <v>0.222587961763721</v>
      </c>
      <c r="P42" s="37">
        <f t="shared" si="1"/>
        <v>1.19317032607637</v>
      </c>
      <c r="Q42" s="35">
        <f t="shared" si="2"/>
        <v>0.994308605063639</v>
      </c>
      <c r="R42" s="35">
        <f t="shared" si="3"/>
        <v>0.844282611643813</v>
      </c>
      <c r="S42" s="9"/>
    </row>
    <row r="43" s="1" customFormat="1" hidden="1" spans="1:19">
      <c r="A43" s="15">
        <v>41</v>
      </c>
      <c r="B43" s="15">
        <v>723</v>
      </c>
      <c r="C43" s="16" t="s">
        <v>83</v>
      </c>
      <c r="D43" s="16" t="s">
        <v>31</v>
      </c>
      <c r="E43" s="15" t="s">
        <v>32</v>
      </c>
      <c r="F43" s="17" t="s">
        <v>36</v>
      </c>
      <c r="G43" s="18">
        <v>4790.54146153846</v>
      </c>
      <c r="H43" s="18">
        <v>1183.83260261538</v>
      </c>
      <c r="I43" s="35">
        <v>0.247118746830594</v>
      </c>
      <c r="J43" s="18">
        <v>5748.64975384615</v>
      </c>
      <c r="K43" s="18">
        <v>1314.13736215385</v>
      </c>
      <c r="L43" s="35">
        <v>0.228599309129003</v>
      </c>
      <c r="M43" s="8">
        <v>5706.8</v>
      </c>
      <c r="N43" s="8">
        <v>853.67</v>
      </c>
      <c r="O43" s="7">
        <f t="shared" si="0"/>
        <v>0.149588210555828</v>
      </c>
      <c r="P43" s="37">
        <f t="shared" si="1"/>
        <v>1.19126408691332</v>
      </c>
      <c r="Q43" s="35">
        <f t="shared" si="2"/>
        <v>0.992720072427764</v>
      </c>
      <c r="R43" s="35">
        <f t="shared" si="3"/>
        <v>0.649604846939934</v>
      </c>
      <c r="S43" s="9"/>
    </row>
    <row r="44" s="1" customFormat="1" hidden="1" spans="1:19">
      <c r="A44" s="15">
        <v>42</v>
      </c>
      <c r="B44" s="15">
        <v>311</v>
      </c>
      <c r="C44" s="16" t="s">
        <v>95</v>
      </c>
      <c r="D44" s="16" t="s">
        <v>51</v>
      </c>
      <c r="E44" s="15" t="s">
        <v>38</v>
      </c>
      <c r="F44" s="17"/>
      <c r="G44" s="18">
        <v>7615.67507692308</v>
      </c>
      <c r="H44" s="18">
        <v>1658.64668307692</v>
      </c>
      <c r="I44" s="35">
        <v>0.217793782734105</v>
      </c>
      <c r="J44" s="18">
        <v>9138.81009230769</v>
      </c>
      <c r="K44" s="18">
        <v>1841.21435076923</v>
      </c>
      <c r="L44" s="35">
        <v>0.201472000421479</v>
      </c>
      <c r="M44" s="8">
        <v>8995.49</v>
      </c>
      <c r="N44" s="8">
        <v>1905.61</v>
      </c>
      <c r="O44" s="7">
        <f t="shared" si="0"/>
        <v>0.211840600122951</v>
      </c>
      <c r="P44" s="37">
        <f t="shared" si="1"/>
        <v>1.18118090768578</v>
      </c>
      <c r="Q44" s="35">
        <f t="shared" si="2"/>
        <v>0.984317423071487</v>
      </c>
      <c r="R44" s="35">
        <f t="shared" si="3"/>
        <v>1.03497455318218</v>
      </c>
      <c r="S44" s="9"/>
    </row>
    <row r="45" s="1" customFormat="1" hidden="1" spans="1:19">
      <c r="A45" s="15">
        <v>43</v>
      </c>
      <c r="B45" s="15">
        <v>737</v>
      </c>
      <c r="C45" s="16" t="s">
        <v>90</v>
      </c>
      <c r="D45" s="16" t="s">
        <v>49</v>
      </c>
      <c r="E45" s="15" t="s">
        <v>29</v>
      </c>
      <c r="F45" s="17" t="s">
        <v>36</v>
      </c>
      <c r="G45" s="18">
        <v>8210.96226923077</v>
      </c>
      <c r="H45" s="18">
        <v>2670.30519969231</v>
      </c>
      <c r="I45" s="35">
        <v>0.325212211691538</v>
      </c>
      <c r="J45" s="18">
        <v>9853.15472307692</v>
      </c>
      <c r="K45" s="18">
        <v>2964.22638092308</v>
      </c>
      <c r="L45" s="35">
        <v>0.300840336342289</v>
      </c>
      <c r="M45" s="8">
        <v>9335.89</v>
      </c>
      <c r="N45" s="8">
        <v>2913.45</v>
      </c>
      <c r="O45" s="7">
        <f t="shared" si="0"/>
        <v>0.312069872288555</v>
      </c>
      <c r="P45" s="37">
        <f t="shared" si="1"/>
        <v>1.13700315430564</v>
      </c>
      <c r="Q45" s="35">
        <f t="shared" si="2"/>
        <v>0.947502628588036</v>
      </c>
      <c r="R45" s="35">
        <f t="shared" si="3"/>
        <v>0.982870275613947</v>
      </c>
      <c r="S45" s="9"/>
    </row>
    <row r="46" s="1" customFormat="1" hidden="1" spans="1:19">
      <c r="A46" s="15">
        <v>44</v>
      </c>
      <c r="B46" s="15">
        <v>740</v>
      </c>
      <c r="C46" s="16" t="s">
        <v>82</v>
      </c>
      <c r="D46" s="16" t="s">
        <v>49</v>
      </c>
      <c r="E46" s="15" t="s">
        <v>32</v>
      </c>
      <c r="F46" s="17"/>
      <c r="G46" s="18">
        <v>4702.20923076923</v>
      </c>
      <c r="H46" s="18">
        <v>1311.04818707692</v>
      </c>
      <c r="I46" s="35">
        <v>0.278815365870576</v>
      </c>
      <c r="J46" s="18">
        <v>5642.65107692308</v>
      </c>
      <c r="K46" s="18">
        <v>1455.35559876923</v>
      </c>
      <c r="L46" s="35">
        <v>0.257920537514936</v>
      </c>
      <c r="M46" s="8">
        <v>5338.42</v>
      </c>
      <c r="N46" s="8">
        <v>1178.75</v>
      </c>
      <c r="O46" s="7">
        <f t="shared" si="0"/>
        <v>0.220805032200539</v>
      </c>
      <c r="P46" s="37">
        <f t="shared" si="1"/>
        <v>1.13530039562418</v>
      </c>
      <c r="Q46" s="35">
        <f t="shared" si="2"/>
        <v>0.946083663020153</v>
      </c>
      <c r="R46" s="35">
        <f t="shared" si="3"/>
        <v>0.809939509626959</v>
      </c>
      <c r="S46" s="9"/>
    </row>
    <row r="47" s="1" customFormat="1" hidden="1" spans="1:19">
      <c r="A47" s="15">
        <v>45</v>
      </c>
      <c r="B47" s="26">
        <v>726</v>
      </c>
      <c r="C47" s="27" t="s">
        <v>108</v>
      </c>
      <c r="D47" s="27" t="s">
        <v>51</v>
      </c>
      <c r="E47" s="15" t="s">
        <v>38</v>
      </c>
      <c r="F47" s="17" t="s">
        <v>36</v>
      </c>
      <c r="G47" s="18">
        <v>11228.3794615385</v>
      </c>
      <c r="H47" s="18">
        <v>3207.26226530769</v>
      </c>
      <c r="I47" s="35">
        <v>0.285638927353124</v>
      </c>
      <c r="J47" s="18">
        <v>13474.0553538462</v>
      </c>
      <c r="K47" s="18">
        <v>3560.28644907692</v>
      </c>
      <c r="L47" s="35">
        <v>0.264232731392234</v>
      </c>
      <c r="M47" s="8">
        <v>12717.27</v>
      </c>
      <c r="N47" s="8">
        <v>2953.72</v>
      </c>
      <c r="O47" s="7">
        <f t="shared" si="0"/>
        <v>0.232260540194554</v>
      </c>
      <c r="P47" s="37">
        <f t="shared" si="1"/>
        <v>1.13260066099133</v>
      </c>
      <c r="Q47" s="35">
        <f t="shared" si="2"/>
        <v>0.943833884159443</v>
      </c>
      <c r="R47" s="35">
        <f t="shared" si="3"/>
        <v>0.829629874519174</v>
      </c>
      <c r="S47" s="9"/>
    </row>
    <row r="48" s="1" customFormat="1" hidden="1" spans="1:19">
      <c r="A48" s="15">
        <v>46</v>
      </c>
      <c r="B48" s="15">
        <v>103198</v>
      </c>
      <c r="C48" s="16" t="s">
        <v>61</v>
      </c>
      <c r="D48" s="16" t="s">
        <v>51</v>
      </c>
      <c r="E48" s="15" t="s">
        <v>29</v>
      </c>
      <c r="F48" s="17"/>
      <c r="G48" s="18">
        <v>5885.84492307692</v>
      </c>
      <c r="H48" s="18">
        <v>1499.30237046154</v>
      </c>
      <c r="I48" s="35">
        <v>0.254730185734787</v>
      </c>
      <c r="J48" s="18">
        <v>7063.01390769231</v>
      </c>
      <c r="K48" s="18">
        <v>1664.33096861538</v>
      </c>
      <c r="L48" s="35">
        <v>0.235640335749979</v>
      </c>
      <c r="M48" s="8">
        <v>6580.98</v>
      </c>
      <c r="N48" s="8">
        <v>1440.1</v>
      </c>
      <c r="O48" s="7">
        <f t="shared" si="0"/>
        <v>0.218827591027476</v>
      </c>
      <c r="P48" s="37">
        <f t="shared" si="1"/>
        <v>1.11810285286274</v>
      </c>
      <c r="Q48" s="35">
        <f t="shared" si="2"/>
        <v>0.931752377385619</v>
      </c>
      <c r="R48" s="35">
        <f t="shared" si="3"/>
        <v>0.865272609328464</v>
      </c>
      <c r="S48" s="9"/>
    </row>
    <row r="49" s="1" customFormat="1" hidden="1" spans="1:19">
      <c r="A49" s="15">
        <v>47</v>
      </c>
      <c r="B49" s="15">
        <v>572</v>
      </c>
      <c r="C49" s="16" t="s">
        <v>74</v>
      </c>
      <c r="D49" s="16" t="s">
        <v>31</v>
      </c>
      <c r="E49" s="15" t="s">
        <v>29</v>
      </c>
      <c r="F49" s="17" t="s">
        <v>36</v>
      </c>
      <c r="G49" s="18">
        <v>8646.17134615385</v>
      </c>
      <c r="H49" s="18">
        <v>2537.08129823077</v>
      </c>
      <c r="I49" s="35">
        <v>0.293434075807364</v>
      </c>
      <c r="J49" s="18">
        <v>10375.4056153846</v>
      </c>
      <c r="K49" s="18">
        <v>2816.33849030769</v>
      </c>
      <c r="L49" s="35">
        <v>0.271443700102831</v>
      </c>
      <c r="M49" s="8">
        <v>9609.8</v>
      </c>
      <c r="N49" s="8">
        <v>3249.71</v>
      </c>
      <c r="O49" s="7">
        <f t="shared" si="0"/>
        <v>0.338166246956232</v>
      </c>
      <c r="P49" s="37">
        <f t="shared" si="1"/>
        <v>1.11145148705326</v>
      </c>
      <c r="Q49" s="35">
        <f t="shared" si="2"/>
        <v>0.926209572544387</v>
      </c>
      <c r="R49" s="35">
        <f t="shared" si="3"/>
        <v>1.15387763622297</v>
      </c>
      <c r="S49" s="9"/>
    </row>
    <row r="50" s="1" customFormat="1" hidden="1" spans="1:19">
      <c r="A50" s="15">
        <v>48</v>
      </c>
      <c r="B50" s="15">
        <v>581</v>
      </c>
      <c r="C50" s="16" t="s">
        <v>84</v>
      </c>
      <c r="D50" s="16" t="s">
        <v>51</v>
      </c>
      <c r="E50" s="15" t="s">
        <v>38</v>
      </c>
      <c r="F50" s="17" t="s">
        <v>36</v>
      </c>
      <c r="G50" s="18">
        <v>14541.0646153846</v>
      </c>
      <c r="H50" s="18">
        <v>4280.17179692308</v>
      </c>
      <c r="I50" s="35">
        <v>0.294350648328363</v>
      </c>
      <c r="J50" s="18">
        <v>17449.2775384615</v>
      </c>
      <c r="K50" s="18">
        <v>4751.29140923077</v>
      </c>
      <c r="L50" s="35">
        <v>0.272291583348251</v>
      </c>
      <c r="M50" s="8">
        <v>16061.56</v>
      </c>
      <c r="N50" s="8">
        <v>3913.54</v>
      </c>
      <c r="O50" s="7">
        <f t="shared" si="0"/>
        <v>0.243658772871377</v>
      </c>
      <c r="P50" s="37">
        <f t="shared" si="1"/>
        <v>1.10456561639969</v>
      </c>
      <c r="Q50" s="35">
        <f t="shared" si="2"/>
        <v>0.920471346999742</v>
      </c>
      <c r="R50" s="35">
        <f t="shared" si="3"/>
        <v>0.823679219590027</v>
      </c>
      <c r="S50" s="9"/>
    </row>
    <row r="51" s="1" customFormat="1" hidden="1" spans="1:19">
      <c r="A51" s="15">
        <v>49</v>
      </c>
      <c r="B51" s="15">
        <v>549</v>
      </c>
      <c r="C51" s="16" t="s">
        <v>62</v>
      </c>
      <c r="D51" s="16" t="s">
        <v>34</v>
      </c>
      <c r="E51" s="15" t="s">
        <v>32</v>
      </c>
      <c r="F51" s="17"/>
      <c r="G51" s="18">
        <v>5141.76369230769</v>
      </c>
      <c r="H51" s="18">
        <v>1439.37311753846</v>
      </c>
      <c r="I51" s="35">
        <v>0.279937625233892</v>
      </c>
      <c r="J51" s="18">
        <v>6170.11643076923</v>
      </c>
      <c r="K51" s="18">
        <v>1597.80528738462</v>
      </c>
      <c r="L51" s="35">
        <v>0.258958693132054</v>
      </c>
      <c r="M51" s="8">
        <v>5667.32</v>
      </c>
      <c r="N51" s="8">
        <v>1935.82</v>
      </c>
      <c r="O51" s="7">
        <f t="shared" si="0"/>
        <v>0.341575912424215</v>
      </c>
      <c r="P51" s="37">
        <f t="shared" si="1"/>
        <v>1.10221323638007</v>
      </c>
      <c r="Q51" s="35">
        <f t="shared" si="2"/>
        <v>0.918511030316725</v>
      </c>
      <c r="R51" s="35">
        <f t="shared" si="3"/>
        <v>1.21154937668823</v>
      </c>
      <c r="S51" s="9"/>
    </row>
    <row r="52" s="1" customFormat="1" hidden="1" spans="1:19">
      <c r="A52" s="15">
        <v>50</v>
      </c>
      <c r="B52" s="15">
        <v>712</v>
      </c>
      <c r="C52" s="16" t="s">
        <v>87</v>
      </c>
      <c r="D52" s="16" t="s">
        <v>49</v>
      </c>
      <c r="E52" s="15" t="s">
        <v>38</v>
      </c>
      <c r="F52" s="17" t="s">
        <v>36</v>
      </c>
      <c r="G52" s="18">
        <v>15924.0934615385</v>
      </c>
      <c r="H52" s="18">
        <v>5068.61941384615</v>
      </c>
      <c r="I52" s="35">
        <v>0.318298773244983</v>
      </c>
      <c r="J52" s="18">
        <v>19108.9121538462</v>
      </c>
      <c r="K52" s="18">
        <v>5626.52365846154</v>
      </c>
      <c r="L52" s="35">
        <v>0.294445001011167</v>
      </c>
      <c r="M52" s="8">
        <v>17398.71</v>
      </c>
      <c r="N52" s="8">
        <v>5464.03</v>
      </c>
      <c r="O52" s="7">
        <f t="shared" si="0"/>
        <v>0.314047995512311</v>
      </c>
      <c r="P52" s="37">
        <f t="shared" si="1"/>
        <v>1.09260285629591</v>
      </c>
      <c r="Q52" s="35">
        <f t="shared" si="2"/>
        <v>0.910502380246592</v>
      </c>
      <c r="R52" s="35">
        <f t="shared" si="3"/>
        <v>0.971120061280259</v>
      </c>
      <c r="S52" s="9"/>
    </row>
    <row r="53" s="1" customFormat="1" hidden="1" spans="1:19">
      <c r="A53" s="15">
        <v>51</v>
      </c>
      <c r="B53" s="15">
        <v>513</v>
      </c>
      <c r="C53" s="16" t="s">
        <v>113</v>
      </c>
      <c r="D53" s="16" t="s">
        <v>51</v>
      </c>
      <c r="E53" s="15" t="s">
        <v>29</v>
      </c>
      <c r="F53" s="17"/>
      <c r="G53" s="18">
        <v>12118.4067307692</v>
      </c>
      <c r="H53" s="18">
        <v>3540.18575669231</v>
      </c>
      <c r="I53" s="35">
        <v>0.292132937550578</v>
      </c>
      <c r="J53" s="18">
        <v>14542.0880769231</v>
      </c>
      <c r="K53" s="18">
        <v>3929.85491492308</v>
      </c>
      <c r="L53" s="35">
        <v>0.270240071036249</v>
      </c>
      <c r="M53" s="8">
        <v>13189.6</v>
      </c>
      <c r="N53" s="8">
        <v>3549.4</v>
      </c>
      <c r="O53" s="7">
        <f t="shared" si="0"/>
        <v>0.269105962273306</v>
      </c>
      <c r="P53" s="37">
        <f t="shared" si="1"/>
        <v>1.08839390301293</v>
      </c>
      <c r="Q53" s="35">
        <f t="shared" si="2"/>
        <v>0.906994919177434</v>
      </c>
      <c r="R53" s="35">
        <f t="shared" si="3"/>
        <v>0.903188559588204</v>
      </c>
      <c r="S53" s="9"/>
    </row>
    <row r="54" s="1" customFormat="1" hidden="1" spans="1:19">
      <c r="A54" s="15">
        <v>52</v>
      </c>
      <c r="B54" s="15">
        <v>707</v>
      </c>
      <c r="C54" s="16" t="s">
        <v>93</v>
      </c>
      <c r="D54" s="16" t="s">
        <v>49</v>
      </c>
      <c r="E54" s="15" t="s">
        <v>38</v>
      </c>
      <c r="F54" s="17" t="s">
        <v>52</v>
      </c>
      <c r="G54" s="18">
        <v>13175.5673076923</v>
      </c>
      <c r="H54" s="18">
        <v>3784.40804538462</v>
      </c>
      <c r="I54" s="35">
        <v>0.287229229452242</v>
      </c>
      <c r="J54" s="18">
        <v>15810.6807692308</v>
      </c>
      <c r="K54" s="18">
        <v>4200.95881384615</v>
      </c>
      <c r="L54" s="35">
        <v>0.265703853942941</v>
      </c>
      <c r="M54" s="8">
        <v>14277.63</v>
      </c>
      <c r="N54" s="8">
        <v>4430.71</v>
      </c>
      <c r="O54" s="7">
        <f t="shared" si="0"/>
        <v>0.31032531309468</v>
      </c>
      <c r="P54" s="37">
        <f t="shared" si="1"/>
        <v>1.08364442050736</v>
      </c>
      <c r="Q54" s="35">
        <f t="shared" si="2"/>
        <v>0.903037017089468</v>
      </c>
      <c r="R54" s="35">
        <f t="shared" si="3"/>
        <v>1.05469017820327</v>
      </c>
      <c r="S54" s="9"/>
    </row>
    <row r="55" s="1" customFormat="1" hidden="1" spans="1:19">
      <c r="A55" s="15">
        <v>53</v>
      </c>
      <c r="B55" s="15">
        <v>103639</v>
      </c>
      <c r="C55" s="16" t="s">
        <v>103</v>
      </c>
      <c r="D55" s="16" t="s">
        <v>49</v>
      </c>
      <c r="E55" s="15" t="s">
        <v>32</v>
      </c>
      <c r="F55" s="17"/>
      <c r="G55" s="18">
        <v>6048.52307692308</v>
      </c>
      <c r="H55" s="18">
        <v>1547.29979815385</v>
      </c>
      <c r="I55" s="35">
        <v>0.255814482060465</v>
      </c>
      <c r="J55" s="18">
        <v>7258.22769230769</v>
      </c>
      <c r="K55" s="18">
        <v>1717.61148553846</v>
      </c>
      <c r="L55" s="35">
        <v>0.236643373334622</v>
      </c>
      <c r="M55" s="8">
        <v>6531.09</v>
      </c>
      <c r="N55" s="8">
        <v>1973.38</v>
      </c>
      <c r="O55" s="7">
        <f t="shared" si="0"/>
        <v>0.302151708214096</v>
      </c>
      <c r="P55" s="37">
        <f t="shared" si="1"/>
        <v>1.07978260427212</v>
      </c>
      <c r="Q55" s="35">
        <f t="shared" si="2"/>
        <v>0.899818836893431</v>
      </c>
      <c r="R55" s="35">
        <f t="shared" si="3"/>
        <v>1.14890941089705</v>
      </c>
      <c r="S55" s="9"/>
    </row>
    <row r="56" s="1" customFormat="1" hidden="1" spans="1:19">
      <c r="A56" s="15">
        <v>54</v>
      </c>
      <c r="B56" s="15">
        <v>56</v>
      </c>
      <c r="C56" s="16" t="s">
        <v>66</v>
      </c>
      <c r="D56" s="16" t="s">
        <v>28</v>
      </c>
      <c r="E56" s="15" t="s">
        <v>32</v>
      </c>
      <c r="F56" s="17"/>
      <c r="G56" s="18">
        <v>4730.49723076923</v>
      </c>
      <c r="H56" s="18">
        <v>1374.77392984615</v>
      </c>
      <c r="I56" s="35">
        <v>0.290619328747097</v>
      </c>
      <c r="J56" s="18">
        <v>5676.59667692308</v>
      </c>
      <c r="K56" s="18">
        <v>1526.09565046154</v>
      </c>
      <c r="L56" s="35">
        <v>0.268839894274246</v>
      </c>
      <c r="M56" s="8">
        <v>5082.45</v>
      </c>
      <c r="N56" s="8">
        <v>1415.2</v>
      </c>
      <c r="O56" s="7">
        <f t="shared" si="0"/>
        <v>0.278448386112997</v>
      </c>
      <c r="P56" s="37">
        <f t="shared" si="1"/>
        <v>1.07440079806865</v>
      </c>
      <c r="Q56" s="35">
        <f t="shared" si="2"/>
        <v>0.895333998390541</v>
      </c>
      <c r="R56" s="35">
        <f t="shared" si="3"/>
        <v>0.92733374842658</v>
      </c>
      <c r="S56" s="9"/>
    </row>
    <row r="57" s="1" customFormat="1" hidden="1" spans="1:19">
      <c r="A57" s="15">
        <v>55</v>
      </c>
      <c r="B57" s="15">
        <v>359</v>
      </c>
      <c r="C57" s="16" t="s">
        <v>78</v>
      </c>
      <c r="D57" s="16" t="s">
        <v>51</v>
      </c>
      <c r="E57" s="15" t="s">
        <v>29</v>
      </c>
      <c r="F57" s="17"/>
      <c r="G57" s="18">
        <v>9985.97884615385</v>
      </c>
      <c r="H57" s="18">
        <v>2939.15694692308</v>
      </c>
      <c r="I57" s="35">
        <v>0.294328377037881</v>
      </c>
      <c r="J57" s="18">
        <v>11983.1746153846</v>
      </c>
      <c r="K57" s="18">
        <v>3262.67070923077</v>
      </c>
      <c r="L57" s="35">
        <v>0.272270981100616</v>
      </c>
      <c r="M57" s="8">
        <v>10709.88</v>
      </c>
      <c r="N57" s="8">
        <v>2912.45</v>
      </c>
      <c r="O57" s="7">
        <f t="shared" si="0"/>
        <v>0.271940488595577</v>
      </c>
      <c r="P57" s="37">
        <f t="shared" si="1"/>
        <v>1.07249175719263</v>
      </c>
      <c r="Q57" s="35">
        <f t="shared" si="2"/>
        <v>0.893743130993862</v>
      </c>
      <c r="R57" s="35">
        <f t="shared" si="3"/>
        <v>0.892658272794762</v>
      </c>
      <c r="S57" s="9"/>
    </row>
    <row r="58" s="1" customFormat="1" hidden="1" spans="1:19">
      <c r="A58" s="15">
        <v>56</v>
      </c>
      <c r="B58" s="15">
        <v>545</v>
      </c>
      <c r="C58" s="16" t="s">
        <v>86</v>
      </c>
      <c r="D58" s="16" t="s">
        <v>49</v>
      </c>
      <c r="E58" s="15" t="s">
        <v>32</v>
      </c>
      <c r="F58" s="17"/>
      <c r="G58" s="18">
        <v>4277.92984615385</v>
      </c>
      <c r="H58" s="18">
        <v>1229.90820184615</v>
      </c>
      <c r="I58" s="35">
        <v>0.287500788015943</v>
      </c>
      <c r="J58" s="18">
        <v>5133.51581538462</v>
      </c>
      <c r="K58" s="18">
        <v>1365.28451446154</v>
      </c>
      <c r="L58" s="35">
        <v>0.265955061513578</v>
      </c>
      <c r="M58" s="8">
        <v>4399.01</v>
      </c>
      <c r="N58" s="8">
        <v>896.04</v>
      </c>
      <c r="O58" s="7">
        <f t="shared" si="0"/>
        <v>0.203691285084599</v>
      </c>
      <c r="P58" s="37">
        <f t="shared" si="1"/>
        <v>1.02830344540479</v>
      </c>
      <c r="Q58" s="35">
        <f t="shared" si="2"/>
        <v>0.856919537837328</v>
      </c>
      <c r="R58" s="35">
        <f t="shared" si="3"/>
        <v>0.656302763642927</v>
      </c>
      <c r="S58" s="9"/>
    </row>
    <row r="59" s="1" customFormat="1" hidden="1" spans="1:19">
      <c r="A59" s="15">
        <v>57</v>
      </c>
      <c r="B59" s="15">
        <v>753</v>
      </c>
      <c r="C59" s="16" t="s">
        <v>104</v>
      </c>
      <c r="D59" s="16" t="s">
        <v>49</v>
      </c>
      <c r="E59" s="15" t="s">
        <v>32</v>
      </c>
      <c r="F59" s="17" t="s">
        <v>36</v>
      </c>
      <c r="G59" s="18">
        <v>4033.49607692308</v>
      </c>
      <c r="H59" s="18">
        <v>1045.45139515385</v>
      </c>
      <c r="I59" s="35">
        <v>0.259192366923377</v>
      </c>
      <c r="J59" s="18">
        <v>4840.19529230769</v>
      </c>
      <c r="K59" s="18">
        <v>1160.52449953846</v>
      </c>
      <c r="L59" s="35">
        <v>0.23976811460125</v>
      </c>
      <c r="M59" s="8">
        <v>4099.87</v>
      </c>
      <c r="N59" s="8">
        <v>1272.97</v>
      </c>
      <c r="O59" s="7">
        <f t="shared" si="0"/>
        <v>0.310490332620303</v>
      </c>
      <c r="P59" s="37">
        <f t="shared" si="1"/>
        <v>1.01645568058357</v>
      </c>
      <c r="Q59" s="35">
        <f t="shared" si="2"/>
        <v>0.847046400486308</v>
      </c>
      <c r="R59" s="35">
        <f t="shared" si="3"/>
        <v>1.09689196609486</v>
      </c>
      <c r="S59" s="9"/>
    </row>
    <row r="60" s="1" customFormat="1" hidden="1" spans="1:19">
      <c r="A60" s="15">
        <v>58</v>
      </c>
      <c r="B60" s="15">
        <v>357</v>
      </c>
      <c r="C60" s="16" t="s">
        <v>126</v>
      </c>
      <c r="D60" s="16" t="s">
        <v>51</v>
      </c>
      <c r="E60" s="15" t="s">
        <v>29</v>
      </c>
      <c r="F60" s="17"/>
      <c r="G60" s="18">
        <v>10598.7915</v>
      </c>
      <c r="H60" s="18">
        <v>2670.00065015385</v>
      </c>
      <c r="I60" s="35">
        <v>0.251915574540158</v>
      </c>
      <c r="J60" s="18">
        <v>12718.5498</v>
      </c>
      <c r="K60" s="18">
        <v>2963.88830953846</v>
      </c>
      <c r="L60" s="35">
        <v>0.233036655605065</v>
      </c>
      <c r="M60" s="8">
        <v>10723.05</v>
      </c>
      <c r="N60" s="8">
        <v>2909.5</v>
      </c>
      <c r="O60" s="7">
        <f t="shared" si="0"/>
        <v>0.271331384261008</v>
      </c>
      <c r="P60" s="37">
        <f t="shared" si="1"/>
        <v>1.01172383662798</v>
      </c>
      <c r="Q60" s="35">
        <f t="shared" si="2"/>
        <v>0.843103197189981</v>
      </c>
      <c r="R60" s="35">
        <f t="shared" si="3"/>
        <v>0.981649676418836</v>
      </c>
      <c r="S60" s="9"/>
    </row>
    <row r="61" s="1" customFormat="1" hidden="1" spans="1:19">
      <c r="A61" s="15">
        <v>59</v>
      </c>
      <c r="B61" s="15">
        <v>371</v>
      </c>
      <c r="C61" s="16" t="s">
        <v>112</v>
      </c>
      <c r="D61" s="16" t="s">
        <v>34</v>
      </c>
      <c r="E61" s="15" t="s">
        <v>32</v>
      </c>
      <c r="F61" s="17"/>
      <c r="G61" s="18">
        <v>4881.11876923077</v>
      </c>
      <c r="H61" s="18">
        <v>1440.81309292308</v>
      </c>
      <c r="I61" s="35">
        <v>0.295180912623058</v>
      </c>
      <c r="J61" s="18">
        <v>5857.34252307692</v>
      </c>
      <c r="K61" s="18">
        <v>1599.40376123077</v>
      </c>
      <c r="L61" s="35">
        <v>0.273059626431166</v>
      </c>
      <c r="M61" s="8">
        <v>4888.41</v>
      </c>
      <c r="N61" s="8">
        <v>1160.6</v>
      </c>
      <c r="O61" s="7">
        <f t="shared" si="0"/>
        <v>0.237418710787352</v>
      </c>
      <c r="P61" s="37">
        <f t="shared" si="1"/>
        <v>1.00149376221189</v>
      </c>
      <c r="Q61" s="35">
        <f t="shared" si="2"/>
        <v>0.834578135176577</v>
      </c>
      <c r="R61" s="35">
        <f t="shared" si="3"/>
        <v>0.725645411204296</v>
      </c>
      <c r="S61" s="9"/>
    </row>
    <row r="62" s="1" customFormat="1" hidden="1" spans="1:19">
      <c r="A62" s="15">
        <v>60</v>
      </c>
      <c r="B62" s="15">
        <v>102565</v>
      </c>
      <c r="C62" s="16" t="s">
        <v>105</v>
      </c>
      <c r="D62" s="16" t="s">
        <v>51</v>
      </c>
      <c r="E62" s="15" t="s">
        <v>29</v>
      </c>
      <c r="F62" s="17"/>
      <c r="G62" s="18">
        <v>5276.90707692308</v>
      </c>
      <c r="H62" s="18">
        <v>1585.82702276923</v>
      </c>
      <c r="I62" s="35">
        <v>0.300522067122303</v>
      </c>
      <c r="J62" s="18">
        <v>6332.28849230769</v>
      </c>
      <c r="K62" s="18">
        <v>1760.37941169231</v>
      </c>
      <c r="L62" s="35">
        <v>0.278000507056931</v>
      </c>
      <c r="M62" s="8">
        <v>5160.93</v>
      </c>
      <c r="N62" s="8">
        <v>1509.3</v>
      </c>
      <c r="O62" s="7">
        <f t="shared" si="0"/>
        <v>0.292447291476536</v>
      </c>
      <c r="P62" s="35">
        <f t="shared" si="1"/>
        <v>0.978021770095162</v>
      </c>
      <c r="Q62" s="35">
        <f t="shared" si="2"/>
        <v>0.81501814174597</v>
      </c>
      <c r="R62" s="35">
        <f t="shared" si="3"/>
        <v>0.857371990364884</v>
      </c>
      <c r="S62" s="9"/>
    </row>
    <row r="63" s="1" customFormat="1" hidden="1" spans="1:19">
      <c r="A63" s="15">
        <v>61</v>
      </c>
      <c r="B63" s="15">
        <v>754</v>
      </c>
      <c r="C63" s="16" t="s">
        <v>100</v>
      </c>
      <c r="D63" s="16" t="s">
        <v>28</v>
      </c>
      <c r="E63" s="15" t="s">
        <v>32</v>
      </c>
      <c r="F63" s="17"/>
      <c r="G63" s="18">
        <v>9726.68538461538</v>
      </c>
      <c r="H63" s="18">
        <v>2552.99457</v>
      </c>
      <c r="I63" s="35">
        <v>0.262473234102755</v>
      </c>
      <c r="J63" s="18">
        <v>11672.0224615385</v>
      </c>
      <c r="K63" s="18">
        <v>2834.00334</v>
      </c>
      <c r="L63" s="35">
        <v>0.242803108830417</v>
      </c>
      <c r="M63" s="8">
        <v>9506.58</v>
      </c>
      <c r="N63" s="8">
        <v>2931.5</v>
      </c>
      <c r="O63" s="7">
        <f t="shared" si="0"/>
        <v>0.308365363779614</v>
      </c>
      <c r="P63" s="35">
        <f t="shared" si="1"/>
        <v>0.977370977274178</v>
      </c>
      <c r="Q63" s="35">
        <f t="shared" si="2"/>
        <v>0.814475814395145</v>
      </c>
      <c r="R63" s="35">
        <f t="shared" si="3"/>
        <v>1.03440245063367</v>
      </c>
      <c r="S63" s="9"/>
    </row>
    <row r="64" s="1" customFormat="1" hidden="1" spans="1:19">
      <c r="A64" s="15">
        <v>62</v>
      </c>
      <c r="B64" s="15">
        <v>747</v>
      </c>
      <c r="C64" s="16" t="s">
        <v>69</v>
      </c>
      <c r="D64" s="16" t="s">
        <v>31</v>
      </c>
      <c r="E64" s="15" t="s">
        <v>32</v>
      </c>
      <c r="F64" s="17" t="s">
        <v>36</v>
      </c>
      <c r="G64" s="18">
        <v>9377.44880769231</v>
      </c>
      <c r="H64" s="18">
        <v>2239.38290907692</v>
      </c>
      <c r="I64" s="35">
        <v>0.238805132931247</v>
      </c>
      <c r="J64" s="18">
        <v>11252.9385692308</v>
      </c>
      <c r="K64" s="18">
        <v>2485.87236276923</v>
      </c>
      <c r="L64" s="35">
        <v>0.220908729526563</v>
      </c>
      <c r="M64" s="8">
        <v>9098.42</v>
      </c>
      <c r="N64" s="8">
        <v>1946.23</v>
      </c>
      <c r="O64" s="7">
        <f t="shared" si="0"/>
        <v>0.213908568740507</v>
      </c>
      <c r="P64" s="35">
        <f t="shared" si="1"/>
        <v>0.970244699447101</v>
      </c>
      <c r="Q64" s="35">
        <f t="shared" si="2"/>
        <v>0.808537249539249</v>
      </c>
      <c r="R64" s="35">
        <f t="shared" si="3"/>
        <v>0.78291630300436</v>
      </c>
      <c r="S64" s="9"/>
    </row>
    <row r="65" s="1" customFormat="1" hidden="1" spans="1:19">
      <c r="A65" s="15">
        <v>63</v>
      </c>
      <c r="B65" s="15">
        <v>387</v>
      </c>
      <c r="C65" s="16" t="s">
        <v>101</v>
      </c>
      <c r="D65" s="16" t="s">
        <v>49</v>
      </c>
      <c r="E65" s="15" t="s">
        <v>38</v>
      </c>
      <c r="F65" s="17" t="s">
        <v>52</v>
      </c>
      <c r="G65" s="18">
        <v>13346.7265384615</v>
      </c>
      <c r="H65" s="18">
        <v>3426.52522153846</v>
      </c>
      <c r="I65" s="35">
        <v>0.256731507284889</v>
      </c>
      <c r="J65" s="18">
        <v>16016.0718461538</v>
      </c>
      <c r="K65" s="18">
        <v>3803.68373538462</v>
      </c>
      <c r="L65" s="35">
        <v>0.237491675357216</v>
      </c>
      <c r="M65" s="8">
        <v>12849.98</v>
      </c>
      <c r="N65" s="8">
        <v>3139.87</v>
      </c>
      <c r="O65" s="7">
        <f t="shared" si="0"/>
        <v>0.244348240230724</v>
      </c>
      <c r="P65" s="35">
        <f t="shared" si="1"/>
        <v>0.962781395345891</v>
      </c>
      <c r="Q65" s="35">
        <f t="shared" si="2"/>
        <v>0.802317829454909</v>
      </c>
      <c r="R65" s="35">
        <f t="shared" si="3"/>
        <v>0.825481353980789</v>
      </c>
      <c r="S65" s="9"/>
    </row>
    <row r="66" s="1" customFormat="1" hidden="1" spans="1:19">
      <c r="A66" s="15">
        <v>64</v>
      </c>
      <c r="B66" s="15">
        <v>347</v>
      </c>
      <c r="C66" s="16" t="s">
        <v>102</v>
      </c>
      <c r="D66" s="16" t="s">
        <v>51</v>
      </c>
      <c r="E66" s="15" t="s">
        <v>29</v>
      </c>
      <c r="F66" s="17"/>
      <c r="G66" s="18">
        <v>6592.37046153846</v>
      </c>
      <c r="H66" s="18">
        <v>1779.66242461538</v>
      </c>
      <c r="I66" s="35">
        <v>0.269957890716</v>
      </c>
      <c r="J66" s="18">
        <v>7910.84455384615</v>
      </c>
      <c r="K66" s="18">
        <v>1975.55032615385</v>
      </c>
      <c r="L66" s="35">
        <v>0.249726854409414</v>
      </c>
      <c r="M66" s="8">
        <v>6267</v>
      </c>
      <c r="N66" s="8">
        <v>1958.05</v>
      </c>
      <c r="O66" s="7">
        <f t="shared" si="0"/>
        <v>0.312438168182543</v>
      </c>
      <c r="P66" s="35">
        <f t="shared" si="1"/>
        <v>0.950644390597168</v>
      </c>
      <c r="Q66" s="35">
        <f t="shared" si="2"/>
        <v>0.792203658830973</v>
      </c>
      <c r="R66" s="35">
        <f t="shared" si="3"/>
        <v>0.991141543739905</v>
      </c>
      <c r="S66" s="9"/>
    </row>
    <row r="67" s="1" customFormat="1" hidden="1" spans="1:19">
      <c r="A67" s="15">
        <v>65</v>
      </c>
      <c r="B67" s="15">
        <v>732</v>
      </c>
      <c r="C67" s="16" t="s">
        <v>127</v>
      </c>
      <c r="D67" s="16" t="s">
        <v>34</v>
      </c>
      <c r="E67" s="15" t="s">
        <v>32</v>
      </c>
      <c r="F67" s="17"/>
      <c r="G67" s="18">
        <v>5048.39466666667</v>
      </c>
      <c r="H67" s="18">
        <v>1346.11351466667</v>
      </c>
      <c r="I67" s="35">
        <v>0.266641893819184</v>
      </c>
      <c r="J67" s="18">
        <v>6058.0736</v>
      </c>
      <c r="K67" s="18">
        <v>1494.280576</v>
      </c>
      <c r="L67" s="35">
        <v>0.246659363134842</v>
      </c>
      <c r="M67" s="8">
        <v>4787.02</v>
      </c>
      <c r="N67" s="8">
        <v>781.69</v>
      </c>
      <c r="O67" s="7">
        <f t="shared" ref="O67:O96" si="4">N67/M67</f>
        <v>0.163293656596379</v>
      </c>
      <c r="P67" s="35">
        <f t="shared" ref="P67:P96" si="5">M67/G67</f>
        <v>0.948226181999505</v>
      </c>
      <c r="Q67" s="35">
        <f t="shared" ref="Q67:Q96" si="6">M67/J67</f>
        <v>0.790188484999588</v>
      </c>
      <c r="R67" s="35">
        <f t="shared" ref="R67:R96" si="7">N67/K67</f>
        <v>0.52312130168518</v>
      </c>
      <c r="S67" s="9"/>
    </row>
    <row r="68" s="1" customFormat="1" hidden="1" spans="1:19">
      <c r="A68" s="15">
        <v>66</v>
      </c>
      <c r="B68" s="15">
        <v>591</v>
      </c>
      <c r="C68" s="16" t="s">
        <v>91</v>
      </c>
      <c r="D68" s="16" t="s">
        <v>34</v>
      </c>
      <c r="E68" s="15" t="s">
        <v>29</v>
      </c>
      <c r="F68" s="17" t="s">
        <v>36</v>
      </c>
      <c r="G68" s="18">
        <v>6377.11292307692</v>
      </c>
      <c r="H68" s="18">
        <v>1884.65173938462</v>
      </c>
      <c r="I68" s="35">
        <v>0.295533694027058</v>
      </c>
      <c r="J68" s="18">
        <v>7652.53550769231</v>
      </c>
      <c r="K68" s="18">
        <v>2092.09584184615</v>
      </c>
      <c r="L68" s="35">
        <v>0.273385969884515</v>
      </c>
      <c r="M68" s="8">
        <v>6032.5</v>
      </c>
      <c r="N68" s="8">
        <v>1706.02</v>
      </c>
      <c r="O68" s="7">
        <f t="shared" si="4"/>
        <v>0.282804807293825</v>
      </c>
      <c r="P68" s="35">
        <f t="shared" si="5"/>
        <v>0.945960981523494</v>
      </c>
      <c r="Q68" s="35">
        <f t="shared" si="6"/>
        <v>0.788300817936244</v>
      </c>
      <c r="R68" s="35">
        <f t="shared" si="7"/>
        <v>0.815459772863245</v>
      </c>
      <c r="S68" s="9"/>
    </row>
    <row r="69" s="1" customFormat="1" hidden="1" spans="1:19">
      <c r="A69" s="15">
        <v>67</v>
      </c>
      <c r="B69" s="15">
        <v>329</v>
      </c>
      <c r="C69" s="16" t="s">
        <v>122</v>
      </c>
      <c r="D69" s="16" t="s">
        <v>28</v>
      </c>
      <c r="E69" s="15" t="s">
        <v>29</v>
      </c>
      <c r="F69" s="17" t="s">
        <v>36</v>
      </c>
      <c r="G69" s="18">
        <v>9402.61384615385</v>
      </c>
      <c r="H69" s="18">
        <v>2659.89086676923</v>
      </c>
      <c r="I69" s="35">
        <v>0.282888451051009</v>
      </c>
      <c r="J69" s="18">
        <v>11283.1366153846</v>
      </c>
      <c r="K69" s="18">
        <v>2952.66573969231</v>
      </c>
      <c r="L69" s="35">
        <v>0.261688379777865</v>
      </c>
      <c r="M69" s="8">
        <v>8641.71</v>
      </c>
      <c r="N69" s="8">
        <v>2138.54</v>
      </c>
      <c r="O69" s="7">
        <f t="shared" si="4"/>
        <v>0.247467225815261</v>
      </c>
      <c r="P69" s="35">
        <f t="shared" si="5"/>
        <v>0.919075284957587</v>
      </c>
      <c r="Q69" s="35">
        <f t="shared" si="6"/>
        <v>0.76589607079799</v>
      </c>
      <c r="R69" s="35">
        <f t="shared" si="7"/>
        <v>0.724274329888371</v>
      </c>
      <c r="S69" s="9"/>
    </row>
    <row r="70" s="1" customFormat="1" hidden="1" spans="1:19">
      <c r="A70" s="15">
        <v>68</v>
      </c>
      <c r="B70" s="15">
        <v>598</v>
      </c>
      <c r="C70" s="16" t="s">
        <v>117</v>
      </c>
      <c r="D70" s="16" t="s">
        <v>49</v>
      </c>
      <c r="E70" s="15" t="s">
        <v>29</v>
      </c>
      <c r="F70" s="17" t="s">
        <v>36</v>
      </c>
      <c r="G70" s="18">
        <v>7843.968</v>
      </c>
      <c r="H70" s="18">
        <v>2447.48746846154</v>
      </c>
      <c r="I70" s="35">
        <v>0.312021602900667</v>
      </c>
      <c r="J70" s="18">
        <v>9412.7616</v>
      </c>
      <c r="K70" s="18">
        <v>2716.88304461538</v>
      </c>
      <c r="L70" s="35">
        <v>0.288638250926846</v>
      </c>
      <c r="M70" s="8">
        <v>6925.12</v>
      </c>
      <c r="N70" s="8">
        <v>1758.59</v>
      </c>
      <c r="O70" s="7">
        <f t="shared" si="4"/>
        <v>0.253943613973476</v>
      </c>
      <c r="P70" s="35">
        <f t="shared" si="5"/>
        <v>0.882859287544263</v>
      </c>
      <c r="Q70" s="35">
        <f t="shared" si="6"/>
        <v>0.735716072953553</v>
      </c>
      <c r="R70" s="35">
        <f t="shared" si="7"/>
        <v>0.647282187389468</v>
      </c>
      <c r="S70" s="9"/>
    </row>
    <row r="71" s="1" customFormat="1" hidden="1" spans="1:19">
      <c r="A71" s="15">
        <v>69</v>
      </c>
      <c r="B71" s="15">
        <v>101453</v>
      </c>
      <c r="C71" s="16" t="s">
        <v>106</v>
      </c>
      <c r="D71" s="16" t="s">
        <v>28</v>
      </c>
      <c r="E71" s="15" t="s">
        <v>32</v>
      </c>
      <c r="F71" s="17" t="s">
        <v>36</v>
      </c>
      <c r="G71" s="18">
        <v>7060.34238461538</v>
      </c>
      <c r="H71" s="18">
        <v>1946.58168438462</v>
      </c>
      <c r="I71" s="35">
        <v>0.275706414553812</v>
      </c>
      <c r="J71" s="18">
        <v>8472.41086153846</v>
      </c>
      <c r="K71" s="18">
        <v>2160.84243184615</v>
      </c>
      <c r="L71" s="35">
        <v>0.255044575524018</v>
      </c>
      <c r="M71" s="8">
        <v>6113.05</v>
      </c>
      <c r="N71" s="8">
        <v>1966.96</v>
      </c>
      <c r="O71" s="7">
        <f t="shared" si="4"/>
        <v>0.321764094846271</v>
      </c>
      <c r="P71" s="35">
        <f t="shared" si="5"/>
        <v>0.865829115216912</v>
      </c>
      <c r="Q71" s="35">
        <f t="shared" si="6"/>
        <v>0.72152426268076</v>
      </c>
      <c r="R71" s="35">
        <f t="shared" si="7"/>
        <v>0.910274609111362</v>
      </c>
      <c r="S71" s="9"/>
    </row>
    <row r="72" s="1" customFormat="1" hidden="1" spans="1:19">
      <c r="A72" s="15">
        <v>70</v>
      </c>
      <c r="B72" s="15">
        <v>517</v>
      </c>
      <c r="C72" s="16" t="s">
        <v>119</v>
      </c>
      <c r="D72" s="16" t="s">
        <v>31</v>
      </c>
      <c r="E72" s="15" t="s">
        <v>38</v>
      </c>
      <c r="F72" s="17" t="s">
        <v>36</v>
      </c>
      <c r="G72" s="18">
        <v>28381.0046153846</v>
      </c>
      <c r="H72" s="18">
        <v>6223.41069538461</v>
      </c>
      <c r="I72" s="35">
        <v>0.219280845753116</v>
      </c>
      <c r="J72" s="18">
        <v>34057.2055384615</v>
      </c>
      <c r="K72" s="18">
        <v>6908.42311384615</v>
      </c>
      <c r="L72" s="35">
        <v>0.202847620778643</v>
      </c>
      <c r="M72" s="8">
        <v>24568.47</v>
      </c>
      <c r="N72" s="8">
        <v>5716.82</v>
      </c>
      <c r="O72" s="7">
        <f t="shared" si="4"/>
        <v>0.232689296484478</v>
      </c>
      <c r="P72" s="35">
        <f t="shared" si="5"/>
        <v>0.865665973877545</v>
      </c>
      <c r="Q72" s="35">
        <f t="shared" si="6"/>
        <v>0.721388311564621</v>
      </c>
      <c r="R72" s="35">
        <f t="shared" si="7"/>
        <v>0.82751445674225</v>
      </c>
      <c r="S72" s="9"/>
    </row>
    <row r="73" s="1" customFormat="1" hidden="1" spans="1:19">
      <c r="A73" s="15">
        <v>71</v>
      </c>
      <c r="B73" s="15">
        <v>727</v>
      </c>
      <c r="C73" s="16" t="s">
        <v>59</v>
      </c>
      <c r="D73" s="16" t="s">
        <v>51</v>
      </c>
      <c r="E73" s="15" t="s">
        <v>32</v>
      </c>
      <c r="F73" s="17"/>
      <c r="G73" s="18">
        <v>6158.928</v>
      </c>
      <c r="H73" s="18">
        <v>1559.33883323077</v>
      </c>
      <c r="I73" s="35">
        <v>0.253183481480993</v>
      </c>
      <c r="J73" s="18">
        <v>7390.7136</v>
      </c>
      <c r="K73" s="18">
        <v>1730.97566030769</v>
      </c>
      <c r="L73" s="35">
        <v>0.234209543758764</v>
      </c>
      <c r="M73" s="8">
        <v>5303.29</v>
      </c>
      <c r="N73" s="8">
        <v>1288.88</v>
      </c>
      <c r="O73" s="7">
        <f t="shared" si="4"/>
        <v>0.243034041132957</v>
      </c>
      <c r="P73" s="35">
        <f t="shared" si="5"/>
        <v>0.861073550462028</v>
      </c>
      <c r="Q73" s="35">
        <f t="shared" si="6"/>
        <v>0.71756129205169</v>
      </c>
      <c r="R73" s="35">
        <f t="shared" si="7"/>
        <v>0.744597413790841</v>
      </c>
      <c r="S73" s="9"/>
    </row>
    <row r="74" s="1" customFormat="1" hidden="1" spans="1:19">
      <c r="A74" s="15">
        <v>72</v>
      </c>
      <c r="B74" s="15">
        <v>546</v>
      </c>
      <c r="C74" s="16" t="s">
        <v>118</v>
      </c>
      <c r="D74" s="16" t="s">
        <v>49</v>
      </c>
      <c r="E74" s="15" t="s">
        <v>38</v>
      </c>
      <c r="F74" s="17" t="s">
        <v>52</v>
      </c>
      <c r="G74" s="18">
        <v>15202.08</v>
      </c>
      <c r="H74" s="18">
        <v>5116.34257615385</v>
      </c>
      <c r="I74" s="35">
        <v>0.336555430319657</v>
      </c>
      <c r="J74" s="18">
        <v>18242.496</v>
      </c>
      <c r="K74" s="18">
        <v>5679.49972153846</v>
      </c>
      <c r="L74" s="35">
        <v>0.31133347769617</v>
      </c>
      <c r="M74" s="8">
        <v>12915.08</v>
      </c>
      <c r="N74" s="8">
        <v>4386.49</v>
      </c>
      <c r="O74" s="7">
        <f t="shared" si="4"/>
        <v>0.339640946862118</v>
      </c>
      <c r="P74" s="35">
        <f t="shared" si="5"/>
        <v>0.849560060202288</v>
      </c>
      <c r="Q74" s="35">
        <f t="shared" si="6"/>
        <v>0.70796671683524</v>
      </c>
      <c r="R74" s="35">
        <f t="shared" si="7"/>
        <v>0.772337391507397</v>
      </c>
      <c r="S74" s="9"/>
    </row>
    <row r="75" s="1" customFormat="1" hidden="1" spans="1:19">
      <c r="A75" s="15">
        <v>73</v>
      </c>
      <c r="B75" s="15">
        <v>539</v>
      </c>
      <c r="C75" s="16" t="s">
        <v>97</v>
      </c>
      <c r="D75" s="16" t="s">
        <v>34</v>
      </c>
      <c r="E75" s="15" t="s">
        <v>32</v>
      </c>
      <c r="F75" s="17"/>
      <c r="G75" s="18">
        <v>5407.64307692308</v>
      </c>
      <c r="H75" s="18">
        <v>1537.34925292308</v>
      </c>
      <c r="I75" s="35">
        <v>0.284291923681809</v>
      </c>
      <c r="J75" s="18">
        <v>6489.17169230769</v>
      </c>
      <c r="K75" s="18">
        <v>1706.56568123077</v>
      </c>
      <c r="L75" s="35">
        <v>0.262986674131884</v>
      </c>
      <c r="M75" s="8">
        <v>4573.96</v>
      </c>
      <c r="N75" s="8">
        <v>1609.98</v>
      </c>
      <c r="O75" s="7">
        <f t="shared" si="4"/>
        <v>0.351988211527866</v>
      </c>
      <c r="P75" s="35">
        <f t="shared" si="5"/>
        <v>0.845832451390738</v>
      </c>
      <c r="Q75" s="35">
        <f t="shared" si="6"/>
        <v>0.704860376158949</v>
      </c>
      <c r="R75" s="35">
        <f t="shared" si="7"/>
        <v>0.943403478522366</v>
      </c>
      <c r="S75" s="9"/>
    </row>
    <row r="76" s="1" customFormat="1" hidden="1" spans="1:19">
      <c r="A76" s="15">
        <v>74</v>
      </c>
      <c r="B76" s="15">
        <v>709</v>
      </c>
      <c r="C76" s="16" t="s">
        <v>121</v>
      </c>
      <c r="D76" s="16" t="s">
        <v>51</v>
      </c>
      <c r="E76" s="15" t="s">
        <v>29</v>
      </c>
      <c r="F76" s="17"/>
      <c r="G76" s="18">
        <v>12935.936</v>
      </c>
      <c r="H76" s="18">
        <v>3700.45925415385</v>
      </c>
      <c r="I76" s="35">
        <v>0.286060417595901</v>
      </c>
      <c r="J76" s="18">
        <v>15523.1232</v>
      </c>
      <c r="K76" s="18">
        <v>4107.76975753846</v>
      </c>
      <c r="L76" s="35">
        <v>0.264622634544217</v>
      </c>
      <c r="M76" s="8">
        <v>10691.39</v>
      </c>
      <c r="N76" s="8">
        <v>2282.28</v>
      </c>
      <c r="O76" s="7">
        <f t="shared" si="4"/>
        <v>0.213468968955393</v>
      </c>
      <c r="P76" s="35">
        <f t="shared" si="5"/>
        <v>0.826487546011359</v>
      </c>
      <c r="Q76" s="35">
        <f t="shared" si="6"/>
        <v>0.688739621676133</v>
      </c>
      <c r="R76" s="35">
        <f t="shared" si="7"/>
        <v>0.555600760196364</v>
      </c>
      <c r="S76" s="9"/>
    </row>
    <row r="77" s="1" customFormat="1" hidden="1" spans="1:19">
      <c r="A77" s="15">
        <v>75</v>
      </c>
      <c r="B77" s="15">
        <v>373</v>
      </c>
      <c r="C77" s="16" t="s">
        <v>85</v>
      </c>
      <c r="D77" s="16" t="s">
        <v>31</v>
      </c>
      <c r="E77" s="15" t="s">
        <v>29</v>
      </c>
      <c r="F77" s="17"/>
      <c r="G77" s="18">
        <v>11584.5354615385</v>
      </c>
      <c r="H77" s="18">
        <v>3245.41711307692</v>
      </c>
      <c r="I77" s="35">
        <v>0.280150820363229</v>
      </c>
      <c r="J77" s="18">
        <v>13901.4425538462</v>
      </c>
      <c r="K77" s="18">
        <v>3602.64101076923</v>
      </c>
      <c r="L77" s="35">
        <v>0.259155911108842</v>
      </c>
      <c r="M77" s="8">
        <v>9265.67</v>
      </c>
      <c r="N77" s="8">
        <v>3250.28</v>
      </c>
      <c r="O77" s="7">
        <f t="shared" si="4"/>
        <v>0.350787368857298</v>
      </c>
      <c r="P77" s="35">
        <f t="shared" si="5"/>
        <v>0.799830949696921</v>
      </c>
      <c r="Q77" s="35">
        <f t="shared" si="6"/>
        <v>0.666525791414101</v>
      </c>
      <c r="R77" s="35">
        <f t="shared" si="7"/>
        <v>0.902193693538731</v>
      </c>
      <c r="S77" s="9"/>
    </row>
    <row r="78" s="1" customFormat="1" hidden="1" spans="1:19">
      <c r="A78" s="15">
        <v>76</v>
      </c>
      <c r="B78" s="15">
        <v>52</v>
      </c>
      <c r="C78" s="16" t="s">
        <v>115</v>
      </c>
      <c r="D78" s="16" t="s">
        <v>28</v>
      </c>
      <c r="E78" s="15" t="s">
        <v>29</v>
      </c>
      <c r="F78" s="17" t="s">
        <v>36</v>
      </c>
      <c r="G78" s="18">
        <v>7346.29626923077</v>
      </c>
      <c r="H78" s="18">
        <v>2098.093536</v>
      </c>
      <c r="I78" s="35">
        <v>0.285598818657458</v>
      </c>
      <c r="J78" s="18">
        <v>8815.55552307692</v>
      </c>
      <c r="K78" s="18">
        <v>2329.031232</v>
      </c>
      <c r="L78" s="35">
        <v>0.264195628500459</v>
      </c>
      <c r="M78" s="8">
        <v>5828</v>
      </c>
      <c r="N78" s="8">
        <v>1386.01</v>
      </c>
      <c r="O78" s="7">
        <f t="shared" si="4"/>
        <v>0.23781914893617</v>
      </c>
      <c r="P78" s="35">
        <f t="shared" si="5"/>
        <v>0.793324933600895</v>
      </c>
      <c r="Q78" s="35">
        <f t="shared" si="6"/>
        <v>0.661104111334079</v>
      </c>
      <c r="R78" s="35">
        <f t="shared" si="7"/>
        <v>0.595101508711756</v>
      </c>
      <c r="S78" s="9"/>
    </row>
    <row r="79" s="1" customFormat="1" hidden="1" spans="1:19">
      <c r="A79" s="15">
        <v>77</v>
      </c>
      <c r="B79" s="19">
        <v>337</v>
      </c>
      <c r="C79" s="20" t="s">
        <v>76</v>
      </c>
      <c r="D79" s="20" t="s">
        <v>31</v>
      </c>
      <c r="E79" s="19" t="s">
        <v>38</v>
      </c>
      <c r="F79" s="21" t="s">
        <v>52</v>
      </c>
      <c r="G79" s="18">
        <v>31441.8924615385</v>
      </c>
      <c r="H79" s="18">
        <v>6509.78080738462</v>
      </c>
      <c r="I79" s="35">
        <v>0.20704163451191</v>
      </c>
      <c r="J79" s="18">
        <v>37730.2709538461</v>
      </c>
      <c r="K79" s="18">
        <v>7226.31405784615</v>
      </c>
      <c r="L79" s="35">
        <v>0.191525633799073</v>
      </c>
      <c r="M79" s="8">
        <v>24908.95</v>
      </c>
      <c r="N79" s="8">
        <v>5916.74</v>
      </c>
      <c r="O79" s="7">
        <f t="shared" si="4"/>
        <v>0.237534701382435</v>
      </c>
      <c r="P79" s="35">
        <f t="shared" si="5"/>
        <v>0.792221715994673</v>
      </c>
      <c r="Q79" s="35">
        <f t="shared" si="6"/>
        <v>0.660184763328896</v>
      </c>
      <c r="R79" s="35">
        <f t="shared" si="7"/>
        <v>0.818777035240497</v>
      </c>
      <c r="S79" s="9"/>
    </row>
    <row r="80" s="1" customFormat="1" hidden="1" spans="1:19">
      <c r="A80" s="15">
        <v>78</v>
      </c>
      <c r="B80" s="15">
        <v>570</v>
      </c>
      <c r="C80" s="16" t="s">
        <v>89</v>
      </c>
      <c r="D80" s="16" t="s">
        <v>51</v>
      </c>
      <c r="E80" s="15" t="s">
        <v>32</v>
      </c>
      <c r="F80" s="17"/>
      <c r="G80" s="18">
        <v>5794.11938461538</v>
      </c>
      <c r="H80" s="18">
        <v>1480.70671753846</v>
      </c>
      <c r="I80" s="35">
        <v>0.255553367000006</v>
      </c>
      <c r="J80" s="18">
        <v>6952.94326153846</v>
      </c>
      <c r="K80" s="18">
        <v>1643.68848738462</v>
      </c>
      <c r="L80" s="35">
        <v>0.23640182661593</v>
      </c>
      <c r="M80" s="8">
        <v>4563.6</v>
      </c>
      <c r="N80" s="8">
        <v>1371.2</v>
      </c>
      <c r="O80" s="7">
        <f t="shared" si="4"/>
        <v>0.300464545534227</v>
      </c>
      <c r="P80" s="35">
        <f t="shared" si="5"/>
        <v>0.787626159743503</v>
      </c>
      <c r="Q80" s="35">
        <f t="shared" si="6"/>
        <v>0.656355133119585</v>
      </c>
      <c r="R80" s="35">
        <f t="shared" si="7"/>
        <v>0.834221332402106</v>
      </c>
      <c r="S80" s="9"/>
    </row>
    <row r="81" s="1" customFormat="1" hidden="1" spans="1:19">
      <c r="A81" s="15">
        <v>79</v>
      </c>
      <c r="B81" s="15">
        <v>741</v>
      </c>
      <c r="C81" s="16" t="s">
        <v>114</v>
      </c>
      <c r="D81" s="16" t="s">
        <v>51</v>
      </c>
      <c r="E81" s="15" t="s">
        <v>32</v>
      </c>
      <c r="F81" s="17" t="s">
        <v>36</v>
      </c>
      <c r="G81" s="18">
        <v>3276.33138461538</v>
      </c>
      <c r="H81" s="18">
        <v>827.601283384615</v>
      </c>
      <c r="I81" s="35">
        <v>0.252599992562037</v>
      </c>
      <c r="J81" s="18">
        <v>3931.59766153846</v>
      </c>
      <c r="K81" s="18">
        <v>918.695569846154</v>
      </c>
      <c r="L81" s="35">
        <v>0.233669782346615</v>
      </c>
      <c r="M81" s="8">
        <v>2568.86</v>
      </c>
      <c r="N81" s="8">
        <v>728.97</v>
      </c>
      <c r="O81" s="7">
        <f t="shared" si="4"/>
        <v>0.283771789821166</v>
      </c>
      <c r="P81" s="35">
        <f t="shared" si="5"/>
        <v>0.784065986750473</v>
      </c>
      <c r="Q81" s="35">
        <f t="shared" si="6"/>
        <v>0.65338832229206</v>
      </c>
      <c r="R81" s="35">
        <f t="shared" si="7"/>
        <v>0.7934837436106</v>
      </c>
      <c r="S81" s="9"/>
    </row>
    <row r="82" s="1" customFormat="1" hidden="1" spans="1:19">
      <c r="A82" s="15">
        <v>80</v>
      </c>
      <c r="B82" s="15">
        <v>742</v>
      </c>
      <c r="C82" s="16" t="s">
        <v>165</v>
      </c>
      <c r="D82" s="16" t="s">
        <v>31</v>
      </c>
      <c r="E82" s="15" t="s">
        <v>38</v>
      </c>
      <c r="F82" s="17"/>
      <c r="G82" s="18">
        <v>11558.6075384615</v>
      </c>
      <c r="H82" s="18">
        <v>2659.79594138462</v>
      </c>
      <c r="I82" s="35">
        <v>0.230113872500133</v>
      </c>
      <c r="J82" s="18">
        <v>13870.3290461538</v>
      </c>
      <c r="K82" s="18">
        <v>2952.56036584615</v>
      </c>
      <c r="L82" s="35">
        <v>0.212868804771786</v>
      </c>
      <c r="M82" s="8">
        <v>9032.27</v>
      </c>
      <c r="N82" s="8">
        <v>1536.25</v>
      </c>
      <c r="O82" s="7">
        <f t="shared" si="4"/>
        <v>0.170084596673926</v>
      </c>
      <c r="P82" s="35">
        <f t="shared" si="5"/>
        <v>0.781432362846903</v>
      </c>
      <c r="Q82" s="35">
        <f t="shared" si="6"/>
        <v>0.651193635705753</v>
      </c>
      <c r="R82" s="35">
        <f t="shared" si="7"/>
        <v>0.52031112310882</v>
      </c>
      <c r="S82" s="9"/>
    </row>
    <row r="83" s="1" customFormat="1" hidden="1" spans="1:19">
      <c r="A83" s="15">
        <v>81</v>
      </c>
      <c r="B83" s="15">
        <v>744</v>
      </c>
      <c r="C83" s="16" t="s">
        <v>123</v>
      </c>
      <c r="D83" s="16" t="s">
        <v>31</v>
      </c>
      <c r="E83" s="15" t="s">
        <v>29</v>
      </c>
      <c r="F83" s="17" t="s">
        <v>36</v>
      </c>
      <c r="G83" s="18">
        <v>11813.0582307692</v>
      </c>
      <c r="H83" s="18">
        <v>2678.99826276923</v>
      </c>
      <c r="I83" s="35">
        <v>0.226782786509195</v>
      </c>
      <c r="J83" s="18">
        <v>14175.6698769231</v>
      </c>
      <c r="K83" s="18">
        <v>2973.87629169231</v>
      </c>
      <c r="L83" s="35">
        <v>0.209787355201715</v>
      </c>
      <c r="M83" s="8">
        <v>9169.07</v>
      </c>
      <c r="N83" s="8">
        <v>2401.24</v>
      </c>
      <c r="O83" s="7">
        <f t="shared" si="4"/>
        <v>0.261884793114242</v>
      </c>
      <c r="P83" s="35">
        <f t="shared" si="5"/>
        <v>0.776180885667484</v>
      </c>
      <c r="Q83" s="35">
        <f t="shared" si="6"/>
        <v>0.646817404722901</v>
      </c>
      <c r="R83" s="35">
        <f t="shared" si="7"/>
        <v>0.807444481368643</v>
      </c>
      <c r="S83" s="9"/>
    </row>
    <row r="84" s="1" customFormat="1" hidden="1" spans="1:19">
      <c r="A84" s="15">
        <v>82</v>
      </c>
      <c r="B84" s="15">
        <v>379</v>
      </c>
      <c r="C84" s="16" t="s">
        <v>75</v>
      </c>
      <c r="D84" s="16" t="s">
        <v>51</v>
      </c>
      <c r="E84" s="15" t="s">
        <v>29</v>
      </c>
      <c r="F84" s="17"/>
      <c r="G84" s="18">
        <v>9309.80676923077</v>
      </c>
      <c r="H84" s="18">
        <v>2192.24900676923</v>
      </c>
      <c r="I84" s="35">
        <v>0.235477390789107</v>
      </c>
      <c r="J84" s="18">
        <v>11171.7681230769</v>
      </c>
      <c r="K84" s="18">
        <v>2433.55041969231</v>
      </c>
      <c r="L84" s="35">
        <v>0.217830373212406</v>
      </c>
      <c r="M84" s="8">
        <v>7084.74</v>
      </c>
      <c r="N84" s="8">
        <v>1804.8</v>
      </c>
      <c r="O84" s="7">
        <f t="shared" si="4"/>
        <v>0.254744704816267</v>
      </c>
      <c r="P84" s="35">
        <f t="shared" si="5"/>
        <v>0.760997534708809</v>
      </c>
      <c r="Q84" s="35">
        <f t="shared" si="6"/>
        <v>0.634164612257342</v>
      </c>
      <c r="R84" s="35">
        <f t="shared" si="7"/>
        <v>0.741632466455408</v>
      </c>
      <c r="S84" s="9"/>
    </row>
    <row r="85" s="1" customFormat="1" hidden="1" spans="1:19">
      <c r="A85" s="15">
        <v>83</v>
      </c>
      <c r="B85" s="15">
        <v>743</v>
      </c>
      <c r="C85" s="16" t="s">
        <v>124</v>
      </c>
      <c r="D85" s="16" t="s">
        <v>49</v>
      </c>
      <c r="E85" s="15" t="s">
        <v>32</v>
      </c>
      <c r="F85" s="17"/>
      <c r="G85" s="18">
        <v>4259.63446153846</v>
      </c>
      <c r="H85" s="18">
        <v>1286.44562953846</v>
      </c>
      <c r="I85" s="35">
        <v>0.302008456630298</v>
      </c>
      <c r="J85" s="18">
        <v>5111.56135384615</v>
      </c>
      <c r="K85" s="18">
        <v>1428.04503138462</v>
      </c>
      <c r="L85" s="35">
        <v>0.279375504376974</v>
      </c>
      <c r="M85" s="8">
        <v>3133.34</v>
      </c>
      <c r="N85" s="8">
        <v>722.26</v>
      </c>
      <c r="O85" s="7">
        <f t="shared" si="4"/>
        <v>0.230508020195702</v>
      </c>
      <c r="P85" s="35">
        <f t="shared" si="5"/>
        <v>0.735588940387229</v>
      </c>
      <c r="Q85" s="35">
        <f t="shared" si="6"/>
        <v>0.612990783656024</v>
      </c>
      <c r="R85" s="35">
        <f t="shared" si="7"/>
        <v>0.505768364530986</v>
      </c>
      <c r="S85" s="9"/>
    </row>
    <row r="86" s="1" customFormat="1" hidden="1" spans="1:19">
      <c r="A86" s="15">
        <v>84</v>
      </c>
      <c r="B86" s="15">
        <v>339</v>
      </c>
      <c r="C86" s="16" t="s">
        <v>130</v>
      </c>
      <c r="D86" s="16" t="s">
        <v>51</v>
      </c>
      <c r="E86" s="15" t="s">
        <v>29</v>
      </c>
      <c r="F86" s="17"/>
      <c r="G86" s="18">
        <v>5097.60492307692</v>
      </c>
      <c r="H86" s="18">
        <v>1308.10306953846</v>
      </c>
      <c r="I86" s="35">
        <v>0.256611308502285</v>
      </c>
      <c r="J86" s="18">
        <v>6117.12590769231</v>
      </c>
      <c r="K86" s="18">
        <v>1452.08631138462</v>
      </c>
      <c r="L86" s="35">
        <v>0.237380484445908</v>
      </c>
      <c r="M86" s="8">
        <v>3748.75</v>
      </c>
      <c r="N86" s="8">
        <v>1266.19</v>
      </c>
      <c r="O86" s="7">
        <f t="shared" si="4"/>
        <v>0.337763254418139</v>
      </c>
      <c r="P86" s="35">
        <f t="shared" si="5"/>
        <v>0.735394377667316</v>
      </c>
      <c r="Q86" s="35">
        <f t="shared" si="6"/>
        <v>0.612828648056096</v>
      </c>
      <c r="R86" s="35">
        <f t="shared" si="7"/>
        <v>0.871979847253459</v>
      </c>
      <c r="S86" s="9"/>
    </row>
    <row r="87" s="1" customFormat="1" hidden="1" spans="1:19">
      <c r="A87" s="15">
        <v>85</v>
      </c>
      <c r="B87" s="15">
        <v>102478</v>
      </c>
      <c r="C87" s="16" t="s">
        <v>77</v>
      </c>
      <c r="D87" s="16" t="s">
        <v>31</v>
      </c>
      <c r="E87" s="15" t="s">
        <v>32</v>
      </c>
      <c r="F87" s="17"/>
      <c r="G87" s="18">
        <v>2471.58523076923</v>
      </c>
      <c r="H87" s="18">
        <v>569.835047384615</v>
      </c>
      <c r="I87" s="35">
        <v>0.230554479890328</v>
      </c>
      <c r="J87" s="18">
        <v>2965.90227692308</v>
      </c>
      <c r="K87" s="18">
        <v>632.556937846154</v>
      </c>
      <c r="L87" s="35">
        <v>0.213276392404401</v>
      </c>
      <c r="M87" s="8">
        <v>1776.73</v>
      </c>
      <c r="N87" s="8">
        <v>430.32</v>
      </c>
      <c r="O87" s="7">
        <f t="shared" si="4"/>
        <v>0.242197745296134</v>
      </c>
      <c r="P87" s="35">
        <f t="shared" si="5"/>
        <v>0.718862525103789</v>
      </c>
      <c r="Q87" s="35">
        <f t="shared" si="6"/>
        <v>0.599052104253157</v>
      </c>
      <c r="R87" s="35">
        <f t="shared" si="7"/>
        <v>0.680286586477468</v>
      </c>
      <c r="S87" s="9"/>
    </row>
    <row r="88" s="1" customFormat="1" hidden="1" spans="1:19">
      <c r="A88" s="15">
        <v>86</v>
      </c>
      <c r="B88" s="15">
        <v>752</v>
      </c>
      <c r="C88" s="16" t="s">
        <v>120</v>
      </c>
      <c r="D88" s="16" t="s">
        <v>51</v>
      </c>
      <c r="E88" s="15" t="s">
        <v>32</v>
      </c>
      <c r="F88" s="17"/>
      <c r="G88" s="18">
        <v>5339.57907692308</v>
      </c>
      <c r="H88" s="18">
        <v>1304.79217723077</v>
      </c>
      <c r="I88" s="35">
        <v>0.244362366102958</v>
      </c>
      <c r="J88" s="18">
        <v>6407.49489230769</v>
      </c>
      <c r="K88" s="18">
        <v>1448.41098830769</v>
      </c>
      <c r="L88" s="35">
        <v>0.226049495575335</v>
      </c>
      <c r="M88" s="8">
        <v>3793.29</v>
      </c>
      <c r="N88" s="8">
        <v>981.35</v>
      </c>
      <c r="O88" s="7">
        <f t="shared" si="4"/>
        <v>0.258706821782674</v>
      </c>
      <c r="P88" s="35">
        <f t="shared" si="5"/>
        <v>0.710409930324672</v>
      </c>
      <c r="Q88" s="35">
        <f t="shared" si="6"/>
        <v>0.59200827527056</v>
      </c>
      <c r="R88" s="35">
        <f t="shared" si="7"/>
        <v>0.677535594470048</v>
      </c>
      <c r="S88" s="9"/>
    </row>
    <row r="89" s="1" customFormat="1" hidden="1" spans="1:19">
      <c r="A89" s="15">
        <v>87</v>
      </c>
      <c r="B89" s="15">
        <v>594</v>
      </c>
      <c r="C89" s="16" t="s">
        <v>109</v>
      </c>
      <c r="D89" s="16" t="s">
        <v>34</v>
      </c>
      <c r="E89" s="15" t="s">
        <v>32</v>
      </c>
      <c r="F89" s="17"/>
      <c r="G89" s="18">
        <v>4595.99384615385</v>
      </c>
      <c r="H89" s="18">
        <v>1255.24861538462</v>
      </c>
      <c r="I89" s="35">
        <v>0.273117993061516</v>
      </c>
      <c r="J89" s="18">
        <v>5515.19261538462</v>
      </c>
      <c r="K89" s="18">
        <v>1393.41415384615</v>
      </c>
      <c r="L89" s="35">
        <v>0.252650134096718</v>
      </c>
      <c r="M89" s="8">
        <v>3248.35</v>
      </c>
      <c r="N89" s="8">
        <v>746.01</v>
      </c>
      <c r="O89" s="7">
        <f t="shared" si="4"/>
        <v>0.229658134129635</v>
      </c>
      <c r="P89" s="35">
        <f t="shared" si="5"/>
        <v>0.7067785790702</v>
      </c>
      <c r="Q89" s="35">
        <f t="shared" si="6"/>
        <v>0.588982149225166</v>
      </c>
      <c r="R89" s="35">
        <f t="shared" si="7"/>
        <v>0.535382820635801</v>
      </c>
      <c r="S89" s="9"/>
    </row>
    <row r="90" s="1" customFormat="1" hidden="1" spans="1:19">
      <c r="A90" s="15">
        <v>88</v>
      </c>
      <c r="B90" s="15">
        <v>755</v>
      </c>
      <c r="C90" s="16" t="s">
        <v>125</v>
      </c>
      <c r="D90" s="16" t="s">
        <v>28</v>
      </c>
      <c r="E90" s="15" t="s">
        <v>32</v>
      </c>
      <c r="F90" s="17"/>
      <c r="G90" s="18">
        <v>2375.95323076923</v>
      </c>
      <c r="H90" s="18">
        <v>587.135773538462</v>
      </c>
      <c r="I90" s="35">
        <v>0.247115880032863</v>
      </c>
      <c r="J90" s="18">
        <v>2851.14387692308</v>
      </c>
      <c r="K90" s="18">
        <v>651.761959384615</v>
      </c>
      <c r="L90" s="35">
        <v>0.228596657173257</v>
      </c>
      <c r="M90" s="8">
        <v>1659</v>
      </c>
      <c r="N90" s="8">
        <v>449.07</v>
      </c>
      <c r="O90" s="7">
        <f t="shared" si="4"/>
        <v>0.270687160940325</v>
      </c>
      <c r="P90" s="35">
        <f t="shared" si="5"/>
        <v>0.698246067521661</v>
      </c>
      <c r="Q90" s="35">
        <f t="shared" si="6"/>
        <v>0.581871722934717</v>
      </c>
      <c r="R90" s="35">
        <f t="shared" si="7"/>
        <v>0.689009221133443</v>
      </c>
      <c r="S90" s="9"/>
    </row>
    <row r="91" s="1" customFormat="1" hidden="1" spans="1:19">
      <c r="A91" s="15">
        <v>89</v>
      </c>
      <c r="B91" s="15">
        <v>578</v>
      </c>
      <c r="C91" s="16" t="s">
        <v>129</v>
      </c>
      <c r="D91" s="16" t="s">
        <v>31</v>
      </c>
      <c r="E91" s="15" t="s">
        <v>29</v>
      </c>
      <c r="F91" s="17" t="s">
        <v>52</v>
      </c>
      <c r="G91" s="18">
        <v>11549.4574615385</v>
      </c>
      <c r="H91" s="18">
        <v>3087.13238453846</v>
      </c>
      <c r="I91" s="35">
        <v>0.267296744874736</v>
      </c>
      <c r="J91" s="18">
        <v>13859.3489538462</v>
      </c>
      <c r="K91" s="18">
        <v>3426.93384138462</v>
      </c>
      <c r="L91" s="35">
        <v>0.247265138701454</v>
      </c>
      <c r="M91" s="8">
        <v>7824.54</v>
      </c>
      <c r="N91" s="8">
        <v>2530.95</v>
      </c>
      <c r="O91" s="7">
        <f t="shared" si="4"/>
        <v>0.323463104540331</v>
      </c>
      <c r="P91" s="35">
        <f t="shared" si="5"/>
        <v>0.677481173990808</v>
      </c>
      <c r="Q91" s="35">
        <f t="shared" si="6"/>
        <v>0.56456764499234</v>
      </c>
      <c r="R91" s="35">
        <f t="shared" si="7"/>
        <v>0.738546501667331</v>
      </c>
      <c r="S91" s="9"/>
    </row>
    <row r="92" s="1" customFormat="1" hidden="1" spans="1:19">
      <c r="A92" s="15">
        <v>90</v>
      </c>
      <c r="B92" s="15">
        <v>377</v>
      </c>
      <c r="C92" s="16" t="s">
        <v>94</v>
      </c>
      <c r="D92" s="16" t="s">
        <v>49</v>
      </c>
      <c r="E92" s="15" t="s">
        <v>29</v>
      </c>
      <c r="F92" s="17"/>
      <c r="G92" s="18">
        <v>10548.1315384615</v>
      </c>
      <c r="H92" s="18">
        <v>3151.928255</v>
      </c>
      <c r="I92" s="35">
        <v>0.29881389357984</v>
      </c>
      <c r="J92" s="18">
        <v>12657.7578461538</v>
      </c>
      <c r="K92" s="18">
        <v>3498.86181</v>
      </c>
      <c r="L92" s="35">
        <v>0.276420346519992</v>
      </c>
      <c r="M92" s="8">
        <v>6249.87</v>
      </c>
      <c r="N92" s="8">
        <v>1819.04</v>
      </c>
      <c r="O92" s="7">
        <f t="shared" si="4"/>
        <v>0.291052453891041</v>
      </c>
      <c r="P92" s="35">
        <f t="shared" si="5"/>
        <v>0.592509675975426</v>
      </c>
      <c r="Q92" s="35">
        <f t="shared" si="6"/>
        <v>0.493758063312855</v>
      </c>
      <c r="R92" s="35">
        <f t="shared" si="7"/>
        <v>0.519894782583597</v>
      </c>
      <c r="S92" s="9"/>
    </row>
    <row r="93" s="1" customFormat="1" hidden="1" spans="1:19">
      <c r="A93" s="15">
        <v>91</v>
      </c>
      <c r="B93" s="15">
        <v>103199</v>
      </c>
      <c r="C93" s="16" t="s">
        <v>132</v>
      </c>
      <c r="D93" s="16" t="s">
        <v>51</v>
      </c>
      <c r="E93" s="23" t="s">
        <v>29</v>
      </c>
      <c r="F93" s="17"/>
      <c r="G93" s="18">
        <v>4687.952</v>
      </c>
      <c r="H93" s="18">
        <v>1336.87104492308</v>
      </c>
      <c r="I93" s="35">
        <v>0.285171658097838</v>
      </c>
      <c r="J93" s="18">
        <v>5625.5424</v>
      </c>
      <c r="K93" s="18">
        <v>1484.02078523077</v>
      </c>
      <c r="L93" s="35">
        <v>0.26380047997341</v>
      </c>
      <c r="M93" s="8">
        <v>2742.06</v>
      </c>
      <c r="N93" s="8">
        <v>959.26</v>
      </c>
      <c r="O93" s="7">
        <f t="shared" si="4"/>
        <v>0.349831878222942</v>
      </c>
      <c r="P93" s="35">
        <f t="shared" si="5"/>
        <v>0.584916398461418</v>
      </c>
      <c r="Q93" s="35">
        <f t="shared" si="6"/>
        <v>0.487430332051181</v>
      </c>
      <c r="R93" s="35">
        <f t="shared" si="7"/>
        <v>0.646392563734094</v>
      </c>
      <c r="S93" s="9"/>
    </row>
    <row r="94" s="1" customFormat="1" hidden="1" spans="1:19">
      <c r="A94" s="15">
        <v>92</v>
      </c>
      <c r="B94" s="15">
        <v>718</v>
      </c>
      <c r="C94" s="16" t="s">
        <v>116</v>
      </c>
      <c r="D94" s="16" t="s">
        <v>31</v>
      </c>
      <c r="E94" s="15" t="s">
        <v>32</v>
      </c>
      <c r="F94" s="17"/>
      <c r="G94" s="18">
        <v>3791.29846153846</v>
      </c>
      <c r="H94" s="18">
        <v>761.791123692308</v>
      </c>
      <c r="I94" s="35">
        <v>0.200931456971916</v>
      </c>
      <c r="J94" s="18">
        <v>4549.55815384615</v>
      </c>
      <c r="K94" s="18">
        <v>845.641668923077</v>
      </c>
      <c r="L94" s="35">
        <v>0.185873361835848</v>
      </c>
      <c r="M94" s="8">
        <v>2124.7</v>
      </c>
      <c r="N94" s="8">
        <v>463.18</v>
      </c>
      <c r="O94" s="7">
        <f t="shared" si="4"/>
        <v>0.217997834988469</v>
      </c>
      <c r="P94" s="35">
        <f t="shared" si="5"/>
        <v>0.560414860912275</v>
      </c>
      <c r="Q94" s="35">
        <f t="shared" si="6"/>
        <v>0.467012384093563</v>
      </c>
      <c r="R94" s="35">
        <f t="shared" si="7"/>
        <v>0.547726084252517</v>
      </c>
      <c r="S94" s="9"/>
    </row>
    <row r="95" s="1" customFormat="1" hidden="1" spans="1:19">
      <c r="A95" s="15">
        <v>93</v>
      </c>
      <c r="B95" s="15">
        <v>399</v>
      </c>
      <c r="C95" s="16" t="s">
        <v>131</v>
      </c>
      <c r="D95" s="16" t="s">
        <v>49</v>
      </c>
      <c r="E95" s="15" t="s">
        <v>29</v>
      </c>
      <c r="F95" s="17"/>
      <c r="G95" s="18">
        <v>10851.0742692308</v>
      </c>
      <c r="H95" s="18">
        <v>3096.76254838462</v>
      </c>
      <c r="I95" s="35">
        <v>0.285387646563785</v>
      </c>
      <c r="J95" s="18">
        <v>13021.2891230769</v>
      </c>
      <c r="K95" s="18">
        <v>3437.62399984615</v>
      </c>
      <c r="L95" s="35">
        <v>0.264000281950106</v>
      </c>
      <c r="M95" s="8">
        <v>6060.26</v>
      </c>
      <c r="N95" s="8">
        <v>1517.81</v>
      </c>
      <c r="O95" s="7">
        <f t="shared" si="4"/>
        <v>0.250452950863494</v>
      </c>
      <c r="P95" s="35">
        <f t="shared" si="5"/>
        <v>0.558494011711303</v>
      </c>
      <c r="Q95" s="35">
        <f t="shared" si="6"/>
        <v>0.465411676426088</v>
      </c>
      <c r="R95" s="35">
        <f t="shared" si="7"/>
        <v>0.441528800144498</v>
      </c>
      <c r="S95" s="9"/>
    </row>
    <row r="96" s="1" customFormat="1" hidden="1" spans="1:18">
      <c r="A96" s="43" t="s">
        <v>133</v>
      </c>
      <c r="B96" s="44"/>
      <c r="C96" s="44"/>
      <c r="D96" s="44"/>
      <c r="E96" s="44"/>
      <c r="F96" s="45"/>
      <c r="G96" s="14">
        <v>919677.916397436</v>
      </c>
      <c r="H96" s="14">
        <v>248786.461627128</v>
      </c>
      <c r="I96" s="31">
        <v>0.269933299324202</v>
      </c>
      <c r="J96" s="14">
        <v>1103613.49967692</v>
      </c>
      <c r="K96" s="14">
        <v>276170.451548615</v>
      </c>
      <c r="L96" s="31">
        <v>0.249704105932224</v>
      </c>
      <c r="M96" s="47">
        <f>SUM(M3:M95)</f>
        <v>1122132.67</v>
      </c>
      <c r="N96" s="47">
        <f>SUM(N3:N95)</f>
        <v>275749.73</v>
      </c>
      <c r="O96" s="48">
        <f t="shared" si="4"/>
        <v>0.245737190772638</v>
      </c>
      <c r="P96" s="31">
        <f t="shared" si="5"/>
        <v>1.22013658259363</v>
      </c>
      <c r="Q96" s="31">
        <f t="shared" si="6"/>
        <v>1.0167804854947</v>
      </c>
      <c r="R96" s="31">
        <f t="shared" si="7"/>
        <v>0.998476587389216</v>
      </c>
    </row>
    <row r="97" s="1" customFormat="1" spans="1:19">
      <c r="A97" s="3"/>
      <c r="B97" s="3"/>
      <c r="C97" s="4"/>
      <c r="D97" s="4"/>
      <c r="E97" s="3"/>
      <c r="F97" s="5"/>
      <c r="G97" s="6"/>
      <c r="H97" s="6"/>
      <c r="I97" s="7"/>
      <c r="J97" s="6"/>
      <c r="K97" s="6"/>
      <c r="L97" s="7"/>
      <c r="M97" s="8"/>
      <c r="N97" s="8"/>
      <c r="O97" s="7"/>
      <c r="P97" s="7"/>
      <c r="Q97" s="7"/>
      <c r="R97" s="7"/>
      <c r="S97" s="9"/>
    </row>
    <row r="98" s="1" customFormat="1" spans="1:19">
      <c r="A98" s="3"/>
      <c r="B98" s="3"/>
      <c r="C98" s="4"/>
      <c r="D98" s="4"/>
      <c r="E98" s="3"/>
      <c r="F98" s="5"/>
      <c r="G98" s="6"/>
      <c r="H98" s="6"/>
      <c r="I98" s="7"/>
      <c r="J98" s="6"/>
      <c r="K98" s="6"/>
      <c r="L98" s="7"/>
      <c r="M98" s="8"/>
      <c r="N98" s="8"/>
      <c r="O98" s="7"/>
      <c r="P98" s="7"/>
      <c r="Q98" s="7"/>
      <c r="R98" s="7"/>
      <c r="S98" s="9"/>
    </row>
    <row r="99" s="1" customFormat="1" spans="1:19">
      <c r="A99" s="3"/>
      <c r="B99" s="3"/>
      <c r="C99" s="4" t="s">
        <v>134</v>
      </c>
      <c r="D99" s="4"/>
      <c r="E99" s="3"/>
      <c r="F99" s="5"/>
      <c r="G99" s="6"/>
      <c r="H99" s="6"/>
      <c r="I99" s="7"/>
      <c r="J99" s="6"/>
      <c r="K99" s="6"/>
      <c r="L99" s="7"/>
      <c r="M99" s="8"/>
      <c r="N99" s="8"/>
      <c r="O99" s="7"/>
      <c r="P99" s="7"/>
      <c r="Q99" s="7"/>
      <c r="R99" s="7"/>
      <c r="S99" s="9"/>
    </row>
    <row r="100" s="1" customFormat="1" spans="1:19">
      <c r="A100" s="3"/>
      <c r="B100" s="3"/>
      <c r="C100" s="46"/>
      <c r="D100" s="46"/>
      <c r="E100" s="3"/>
      <c r="F100" s="5"/>
      <c r="G100" s="6"/>
      <c r="H100" s="6"/>
      <c r="I100" s="7"/>
      <c r="J100" s="6"/>
      <c r="K100" s="6"/>
      <c r="L100" s="7"/>
      <c r="M100" s="8"/>
      <c r="N100" s="8"/>
      <c r="O100" s="7"/>
      <c r="P100" s="7"/>
      <c r="Q100" s="7"/>
      <c r="R100" s="7"/>
      <c r="S100" s="9"/>
    </row>
    <row r="101" s="1" customFormat="1" spans="1:19">
      <c r="A101" s="3"/>
      <c r="B101" s="3"/>
      <c r="C101" s="46"/>
      <c r="D101" s="46"/>
      <c r="E101" s="3"/>
      <c r="F101" s="5"/>
      <c r="G101" s="6"/>
      <c r="H101" s="6"/>
      <c r="I101" s="7"/>
      <c r="J101" s="6"/>
      <c r="K101" s="6"/>
      <c r="L101" s="7"/>
      <c r="M101" s="8"/>
      <c r="N101" s="8"/>
      <c r="O101" s="7"/>
      <c r="P101" s="7"/>
      <c r="Q101" s="7"/>
      <c r="R101" s="7"/>
      <c r="S101" s="9"/>
    </row>
    <row r="102" s="1" customFormat="1" spans="1:19">
      <c r="A102" s="3"/>
      <c r="B102" s="3"/>
      <c r="C102" s="46"/>
      <c r="D102" s="46"/>
      <c r="E102" s="3"/>
      <c r="F102" s="5"/>
      <c r="G102" s="6"/>
      <c r="H102" s="6"/>
      <c r="I102" s="7"/>
      <c r="J102" s="6"/>
      <c r="K102" s="6"/>
      <c r="L102" s="7"/>
      <c r="M102" s="8"/>
      <c r="N102" s="8"/>
      <c r="O102" s="7"/>
      <c r="P102" s="7"/>
      <c r="Q102" s="7"/>
      <c r="R102" s="7"/>
      <c r="S102" s="9"/>
    </row>
    <row r="103" s="1" customFormat="1" spans="1:19">
      <c r="A103" s="3"/>
      <c r="B103" s="3"/>
      <c r="C103" s="46"/>
      <c r="D103" s="46"/>
      <c r="E103" s="3"/>
      <c r="F103" s="5"/>
      <c r="G103" s="6"/>
      <c r="H103" s="6"/>
      <c r="I103" s="7"/>
      <c r="J103" s="6"/>
      <c r="K103" s="6"/>
      <c r="L103" s="7"/>
      <c r="M103" s="8"/>
      <c r="N103" s="8"/>
      <c r="O103" s="7"/>
      <c r="P103" s="7"/>
      <c r="Q103" s="7"/>
      <c r="R103" s="7"/>
      <c r="S103" s="9"/>
    </row>
    <row r="104" s="1" customFormat="1" spans="1:19">
      <c r="A104" s="3"/>
      <c r="B104" s="3"/>
      <c r="C104" s="46"/>
      <c r="D104" s="46"/>
      <c r="E104" s="3"/>
      <c r="F104" s="5"/>
      <c r="G104" s="6"/>
      <c r="H104" s="6"/>
      <c r="I104" s="7"/>
      <c r="J104" s="6"/>
      <c r="K104" s="6"/>
      <c r="L104" s="7"/>
      <c r="M104" s="8"/>
      <c r="N104" s="8"/>
      <c r="O104" s="7"/>
      <c r="P104" s="7"/>
      <c r="Q104" s="7"/>
      <c r="R104" s="7"/>
      <c r="S104" s="9"/>
    </row>
    <row r="105" s="1" customFormat="1" spans="1:19">
      <c r="A105" s="3"/>
      <c r="B105" s="3"/>
      <c r="C105" s="46"/>
      <c r="D105" s="46"/>
      <c r="E105" s="3"/>
      <c r="F105" s="5"/>
      <c r="G105" s="6"/>
      <c r="H105" s="6"/>
      <c r="I105" s="7"/>
      <c r="J105" s="6"/>
      <c r="K105" s="6"/>
      <c r="L105" s="7"/>
      <c r="M105" s="8"/>
      <c r="N105" s="8"/>
      <c r="O105" s="7"/>
      <c r="P105" s="7"/>
      <c r="Q105" s="7"/>
      <c r="R105" s="7"/>
      <c r="S105" s="9"/>
    </row>
    <row r="106" s="1" customFormat="1" spans="1:19">
      <c r="A106" s="3"/>
      <c r="B106" s="3"/>
      <c r="C106" s="46"/>
      <c r="D106" s="46"/>
      <c r="E106" s="3"/>
      <c r="F106" s="5"/>
      <c r="G106" s="6"/>
      <c r="H106" s="6"/>
      <c r="I106" s="7"/>
      <c r="J106" s="6"/>
      <c r="K106" s="6"/>
      <c r="L106" s="7"/>
      <c r="M106" s="8"/>
      <c r="N106" s="8"/>
      <c r="O106" s="7"/>
      <c r="P106" s="7"/>
      <c r="Q106" s="7"/>
      <c r="R106" s="7"/>
      <c r="S106" s="9"/>
    </row>
  </sheetData>
  <autoFilter ref="A2:S96">
    <filterColumn colId="18">
      <customFilters>
        <customFilter operator="equal" val="88"/>
        <customFilter operator="equal" val="188"/>
      </customFilters>
    </filterColumn>
    <extLst/>
  </autoFilter>
  <sortState ref="A3:S106">
    <sortCondition ref="Q3" descending="1"/>
  </sortState>
  <mergeCells count="1">
    <mergeCell ref="P1:S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9.15-9.17考核目标</vt:lpstr>
      <vt:lpstr>片区完成情况</vt:lpstr>
      <vt:lpstr>排名奖励</vt:lpstr>
      <vt:lpstr>9.15</vt:lpstr>
      <vt:lpstr>9.16</vt:lpstr>
      <vt:lpstr>9.17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☆美美维☆</cp:lastModifiedBy>
  <dcterms:created xsi:type="dcterms:W3CDTF">2018-09-14T04:24:00Z</dcterms:created>
  <dcterms:modified xsi:type="dcterms:W3CDTF">2018-10-11T07:47:18Z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