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770" windowHeight="8370" firstSheet="1" activeTab="4"/>
  </bookViews>
  <sheets>
    <sheet name="政策明细表（原始表）" sheetId="1" state="hidden" r:id="rId1"/>
    <sheet name="政策明细表 (2)" sheetId="3" r:id="rId2"/>
    <sheet name="任务明细表" sheetId="2" r:id="rId3"/>
    <sheet name="任务明细表 (2)" sheetId="4" state="hidden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2" hidden="1">任务明细表!$A$2:$Y$97</definedName>
    <definedName name="_xlnm._FilterDatabase" localSheetId="3" hidden="1">'任务明细表 (2)'!$A$2:$Y$97</definedName>
  </definedNames>
  <calcPr calcId="125725"/>
</workbook>
</file>

<file path=xl/calcChain.xml><?xml version="1.0" encoding="utf-8"?>
<calcChain xmlns="http://schemas.openxmlformats.org/spreadsheetml/2006/main">
  <c r="X97" i="2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P96"/>
  <c r="D96"/>
  <c r="P95"/>
  <c r="D95"/>
  <c r="D94"/>
  <c r="P93"/>
  <c r="N93"/>
  <c r="D93"/>
  <c r="D92"/>
  <c r="T91"/>
  <c r="P91"/>
  <c r="N91"/>
  <c r="D91"/>
  <c r="P90"/>
  <c r="N90"/>
  <c r="D90"/>
  <c r="P89"/>
  <c r="D89"/>
  <c r="T88"/>
  <c r="P88"/>
  <c r="N88"/>
  <c r="D88"/>
  <c r="P87"/>
  <c r="D87"/>
  <c r="X86"/>
  <c r="V86"/>
  <c r="P86"/>
  <c r="D86"/>
  <c r="X85"/>
  <c r="V85"/>
  <c r="N85"/>
  <c r="D85"/>
  <c r="X84"/>
  <c r="V84"/>
  <c r="L84"/>
  <c r="D84"/>
  <c r="T83"/>
  <c r="P83"/>
  <c r="D83"/>
  <c r="V82"/>
  <c r="D82"/>
  <c r="D81"/>
  <c r="X80"/>
  <c r="V80"/>
  <c r="P80"/>
  <c r="N80"/>
  <c r="D80"/>
  <c r="X79"/>
  <c r="V79"/>
  <c r="P79"/>
  <c r="L79"/>
  <c r="D79"/>
  <c r="X78"/>
  <c r="V78"/>
  <c r="P78"/>
  <c r="N78"/>
  <c r="L78"/>
  <c r="D78"/>
  <c r="X77"/>
  <c r="V77"/>
  <c r="P77"/>
  <c r="L77"/>
  <c r="D77"/>
  <c r="X76"/>
  <c r="V76"/>
  <c r="T76"/>
  <c r="D76"/>
  <c r="X75"/>
  <c r="V75"/>
  <c r="D75"/>
  <c r="X74"/>
  <c r="V74"/>
  <c r="P74"/>
  <c r="N74"/>
  <c r="D74"/>
  <c r="X73"/>
  <c r="V73"/>
  <c r="P73"/>
  <c r="D73"/>
  <c r="X72"/>
  <c r="V72"/>
  <c r="P72"/>
  <c r="N72"/>
  <c r="D72"/>
  <c r="X71"/>
  <c r="V71"/>
  <c r="P71"/>
  <c r="N71"/>
  <c r="D71"/>
  <c r="X70"/>
  <c r="V70"/>
  <c r="T70"/>
  <c r="P70"/>
  <c r="N70"/>
  <c r="L70"/>
  <c r="D70"/>
  <c r="X69"/>
  <c r="V69"/>
  <c r="P69"/>
  <c r="D69"/>
  <c r="X68"/>
  <c r="V68"/>
  <c r="T68"/>
  <c r="P68"/>
  <c r="L68"/>
  <c r="D68"/>
  <c r="X67"/>
  <c r="V67"/>
  <c r="T67"/>
  <c r="P67"/>
  <c r="D67"/>
  <c r="X66"/>
  <c r="V66"/>
  <c r="T66"/>
  <c r="P66"/>
  <c r="D66"/>
  <c r="X65"/>
  <c r="V65"/>
  <c r="D65"/>
  <c r="X64"/>
  <c r="V64"/>
  <c r="T64"/>
  <c r="P64"/>
  <c r="N64"/>
  <c r="D64"/>
  <c r="X63"/>
  <c r="V63"/>
  <c r="T63"/>
  <c r="P63"/>
  <c r="L63"/>
  <c r="D63"/>
  <c r="X62"/>
  <c r="V62"/>
  <c r="P62"/>
  <c r="L62"/>
  <c r="D62"/>
  <c r="X61"/>
  <c r="V61"/>
  <c r="T61"/>
  <c r="P61"/>
  <c r="N61"/>
  <c r="L61"/>
  <c r="D61"/>
  <c r="X60"/>
  <c r="V60"/>
  <c r="P60"/>
  <c r="D60"/>
  <c r="X59"/>
  <c r="V59"/>
  <c r="T59"/>
  <c r="N59"/>
  <c r="D59"/>
  <c r="X58"/>
  <c r="V58"/>
  <c r="P58"/>
  <c r="D58"/>
  <c r="V57"/>
  <c r="N57"/>
  <c r="L57"/>
  <c r="D57"/>
  <c r="X56"/>
  <c r="V56"/>
  <c r="T56"/>
  <c r="P56"/>
  <c r="N56"/>
  <c r="L56"/>
  <c r="D56"/>
  <c r="X55"/>
  <c r="V55"/>
  <c r="T55"/>
  <c r="P55"/>
  <c r="L55"/>
  <c r="D55"/>
  <c r="X54"/>
  <c r="V54"/>
  <c r="T54"/>
  <c r="P54"/>
  <c r="N54"/>
  <c r="L54"/>
  <c r="D54"/>
  <c r="X53"/>
  <c r="V53"/>
  <c r="T53"/>
  <c r="P53"/>
  <c r="L53"/>
  <c r="D53"/>
  <c r="X52"/>
  <c r="V52"/>
  <c r="T52"/>
  <c r="N52"/>
  <c r="L52"/>
  <c r="D52"/>
  <c r="X51"/>
  <c r="V51"/>
  <c r="P51"/>
  <c r="N51"/>
  <c r="D51"/>
  <c r="X50"/>
  <c r="V50"/>
  <c r="P50"/>
  <c r="N50"/>
  <c r="D50"/>
  <c r="X49"/>
  <c r="V49"/>
  <c r="T49"/>
  <c r="P49"/>
  <c r="L49"/>
  <c r="D49"/>
  <c r="V48"/>
  <c r="P48"/>
  <c r="L48"/>
  <c r="D48"/>
  <c r="X47"/>
  <c r="V47"/>
  <c r="P47"/>
  <c r="L47"/>
  <c r="D47"/>
  <c r="X46"/>
  <c r="V46"/>
  <c r="L46"/>
  <c r="D46"/>
  <c r="X45"/>
  <c r="V45"/>
  <c r="T45"/>
  <c r="P45"/>
  <c r="N45"/>
  <c r="D45"/>
  <c r="X44"/>
  <c r="V44"/>
  <c r="D44"/>
  <c r="X43"/>
  <c r="V43"/>
  <c r="P43"/>
  <c r="D43"/>
  <c r="X42"/>
  <c r="V42"/>
  <c r="P42"/>
  <c r="D42"/>
  <c r="X41"/>
  <c r="V41"/>
  <c r="P41"/>
  <c r="N41"/>
  <c r="D41"/>
  <c r="X40"/>
  <c r="V40"/>
  <c r="P40"/>
  <c r="D40"/>
  <c r="X39"/>
  <c r="V39"/>
  <c r="P39"/>
  <c r="N39"/>
  <c r="D39"/>
  <c r="X38"/>
  <c r="V38"/>
  <c r="P38"/>
  <c r="L38"/>
  <c r="D38"/>
  <c r="X37"/>
  <c r="V37"/>
  <c r="P37"/>
  <c r="N37"/>
  <c r="L37"/>
  <c r="D37"/>
  <c r="X36"/>
  <c r="V36"/>
  <c r="P36"/>
  <c r="N36"/>
  <c r="L36"/>
  <c r="D36"/>
  <c r="X35"/>
  <c r="V35"/>
  <c r="P35"/>
  <c r="L35"/>
  <c r="D35"/>
  <c r="X34"/>
  <c r="V34"/>
  <c r="P34"/>
  <c r="L34"/>
  <c r="D34"/>
  <c r="X33"/>
  <c r="V33"/>
  <c r="T33"/>
  <c r="P33"/>
  <c r="D33"/>
  <c r="X32"/>
  <c r="V32"/>
  <c r="T32"/>
  <c r="P32"/>
  <c r="L32"/>
  <c r="D32"/>
  <c r="X31"/>
  <c r="V31"/>
  <c r="T31"/>
  <c r="P31"/>
  <c r="D31"/>
  <c r="V30"/>
  <c r="P30"/>
  <c r="L30"/>
  <c r="D30"/>
  <c r="X29"/>
  <c r="V29"/>
  <c r="T29"/>
  <c r="P29"/>
  <c r="D29"/>
  <c r="X28"/>
  <c r="V28"/>
  <c r="P28"/>
  <c r="L28"/>
  <c r="D28"/>
  <c r="X27"/>
  <c r="V27"/>
  <c r="T27"/>
  <c r="P27"/>
  <c r="N27"/>
  <c r="L27"/>
  <c r="D27"/>
  <c r="X26"/>
  <c r="V26"/>
  <c r="P26"/>
  <c r="N26"/>
  <c r="L26"/>
  <c r="D26"/>
  <c r="X25"/>
  <c r="V25"/>
  <c r="T25"/>
  <c r="P25"/>
  <c r="N25"/>
  <c r="L25"/>
  <c r="D25"/>
  <c r="X24"/>
  <c r="V24"/>
  <c r="P24"/>
  <c r="L24"/>
  <c r="D24"/>
  <c r="X23"/>
  <c r="V23"/>
  <c r="T23"/>
  <c r="P23"/>
  <c r="N23"/>
  <c r="L23"/>
  <c r="D23"/>
  <c r="X22"/>
  <c r="V22"/>
  <c r="P22"/>
  <c r="L22"/>
  <c r="D22"/>
  <c r="X21"/>
  <c r="V21"/>
  <c r="P21"/>
  <c r="D21"/>
  <c r="X20"/>
  <c r="V20"/>
  <c r="P20"/>
  <c r="N20"/>
  <c r="L20"/>
  <c r="D20"/>
  <c r="X19"/>
  <c r="V19"/>
  <c r="P19"/>
  <c r="L19"/>
  <c r="D19"/>
  <c r="X18"/>
  <c r="V18"/>
  <c r="T18"/>
  <c r="P18"/>
  <c r="L18"/>
  <c r="D18"/>
  <c r="X17"/>
  <c r="V17"/>
  <c r="T17"/>
  <c r="P17"/>
  <c r="D17"/>
  <c r="X16"/>
  <c r="V16"/>
  <c r="P16"/>
  <c r="L16"/>
  <c r="D16"/>
  <c r="X15"/>
  <c r="V15"/>
  <c r="T15"/>
  <c r="P15"/>
  <c r="L15"/>
  <c r="D15"/>
  <c r="X14"/>
  <c r="V14"/>
  <c r="T14"/>
  <c r="P14"/>
  <c r="L14"/>
  <c r="D14"/>
  <c r="X13"/>
  <c r="V13"/>
  <c r="T13"/>
  <c r="P13"/>
  <c r="N13"/>
  <c r="L13"/>
  <c r="D13"/>
  <c r="X12"/>
  <c r="V12"/>
  <c r="T12"/>
  <c r="P12"/>
  <c r="L12"/>
  <c r="D12"/>
  <c r="X11"/>
  <c r="V11"/>
  <c r="T11"/>
  <c r="P11"/>
  <c r="L11"/>
  <c r="D11"/>
  <c r="X10"/>
  <c r="V10"/>
  <c r="T10"/>
  <c r="P10"/>
  <c r="L10"/>
  <c r="D10"/>
  <c r="X9"/>
  <c r="V9"/>
  <c r="T9"/>
  <c r="P9"/>
  <c r="N9"/>
  <c r="L9"/>
  <c r="D9"/>
  <c r="X8"/>
  <c r="V8"/>
  <c r="T8"/>
  <c r="P8"/>
  <c r="L8"/>
  <c r="D8"/>
  <c r="X7"/>
  <c r="V7"/>
  <c r="T7"/>
  <c r="P7"/>
  <c r="L7"/>
  <c r="D7"/>
  <c r="X6"/>
  <c r="V6"/>
  <c r="T6"/>
  <c r="P6"/>
  <c r="D6"/>
  <c r="X5"/>
  <c r="T5"/>
  <c r="P5"/>
  <c r="D5"/>
  <c r="X4"/>
  <c r="V4"/>
  <c r="T4"/>
  <c r="P4"/>
  <c r="L4"/>
  <c r="D4"/>
  <c r="X3"/>
  <c r="V3"/>
  <c r="T3"/>
  <c r="P3"/>
  <c r="D3"/>
  <c r="A14" i="3"/>
  <c r="A13"/>
  <c r="A12"/>
  <c r="A11"/>
  <c r="A10"/>
  <c r="A9"/>
  <c r="A8"/>
  <c r="A7"/>
  <c r="A6"/>
  <c r="A5"/>
  <c r="A4"/>
  <c r="M15" i="1"/>
  <c r="I15"/>
  <c r="G15"/>
  <c r="A15"/>
  <c r="R14"/>
  <c r="M14"/>
  <c r="I14"/>
  <c r="G14"/>
  <c r="A14"/>
  <c r="M13"/>
  <c r="I13"/>
  <c r="G13"/>
  <c r="A13"/>
  <c r="M12"/>
  <c r="I12"/>
  <c r="G12"/>
  <c r="A12"/>
  <c r="M11"/>
  <c r="I11"/>
  <c r="G11"/>
  <c r="A11"/>
  <c r="M10"/>
  <c r="I10"/>
  <c r="G10"/>
  <c r="A10"/>
  <c r="M9"/>
  <c r="I9"/>
  <c r="G9"/>
  <c r="A9"/>
  <c r="M8"/>
  <c r="I8"/>
  <c r="G8"/>
  <c r="A8"/>
  <c r="M7"/>
  <c r="I7"/>
  <c r="G7"/>
  <c r="A7"/>
  <c r="I6"/>
  <c r="G6"/>
  <c r="A6"/>
  <c r="I5"/>
  <c r="G5"/>
  <c r="A5"/>
  <c r="M4"/>
  <c r="I4"/>
  <c r="G4"/>
  <c r="A4"/>
  <c r="M3"/>
  <c r="I3"/>
  <c r="G3"/>
</calcChain>
</file>

<file path=xl/sharedStrings.xml><?xml version="1.0" encoding="utf-8"?>
<sst xmlns="http://schemas.openxmlformats.org/spreadsheetml/2006/main" count="752" uniqueCount="226">
  <si>
    <t>10月重点品种政策明细表（三）</t>
  </si>
  <si>
    <t>门店奖励标准</t>
  </si>
  <si>
    <t>销售情况</t>
  </si>
  <si>
    <t>任务标准（10.1-10.31）</t>
  </si>
  <si>
    <t>序号</t>
  </si>
  <si>
    <t>商品系列</t>
  </si>
  <si>
    <t>货品ID</t>
  </si>
  <si>
    <t>品名</t>
  </si>
  <si>
    <t>规格</t>
  </si>
  <si>
    <t>产地</t>
  </si>
  <si>
    <t>考核价</t>
  </si>
  <si>
    <t>零售价</t>
  </si>
  <si>
    <t>毛利率</t>
  </si>
  <si>
    <t>现有政策</t>
  </si>
  <si>
    <t>追加奖励</t>
  </si>
  <si>
    <t>基础档（原提成）</t>
  </si>
  <si>
    <t>基础档金额</t>
  </si>
  <si>
    <t xml:space="preserve">挑战1 </t>
  </si>
  <si>
    <t>环比</t>
  </si>
  <si>
    <t>同比</t>
  </si>
  <si>
    <t>基础档</t>
  </si>
  <si>
    <t>挑战档</t>
  </si>
  <si>
    <t>处罚</t>
  </si>
  <si>
    <t>类别</t>
  </si>
  <si>
    <t>丹参+通脉</t>
  </si>
  <si>
    <t>丹参口服液</t>
  </si>
  <si>
    <t>10mlx10支</t>
  </si>
  <si>
    <t>太极涪陵药厂</t>
  </si>
  <si>
    <t>晒单奖励：1-4盒按1元/盒发放、5-9盒1.5元/盒发放、10盒及以上按2元/盒发放</t>
  </si>
  <si>
    <t>无</t>
  </si>
  <si>
    <t>对未完成基础任务的差额部分处罚2%</t>
  </si>
  <si>
    <t>中</t>
  </si>
  <si>
    <t>通脉颗粒</t>
  </si>
  <si>
    <t>10gx10袋</t>
  </si>
  <si>
    <t>重庆中药二厂</t>
  </si>
  <si>
    <t>晒单奖励：2元/盒</t>
  </si>
  <si>
    <t>感冒系列</t>
  </si>
  <si>
    <t>连花清瘟胶囊</t>
  </si>
  <si>
    <t>0.35gx36粒</t>
  </si>
  <si>
    <t>石家庄以岭</t>
  </si>
  <si>
    <t>1元/盒</t>
  </si>
  <si>
    <t>复方氨酚溴敏胶囊</t>
  </si>
  <si>
    <t>20粒</t>
  </si>
  <si>
    <t>香港澳美制药厂</t>
  </si>
  <si>
    <t>追加1元/盒，后台返利5.5元。前台毛利50%，加上后台返利毛利达72%</t>
  </si>
  <si>
    <t>感冒清热颗粒</t>
  </si>
  <si>
    <t>12g*12袋</t>
  </si>
  <si>
    <t>风寒咳嗽颗粒</t>
  </si>
  <si>
    <t>5gx6袋</t>
  </si>
  <si>
    <t>桐君阁药厂</t>
  </si>
  <si>
    <t>氨糖系列</t>
  </si>
  <si>
    <t>氨糖软骨素钙片</t>
  </si>
  <si>
    <t>180片</t>
  </si>
  <si>
    <t>汤臣倍健</t>
  </si>
  <si>
    <t>晒单奖励：加换购后，奖励10元/盒</t>
  </si>
  <si>
    <t>氨糖软骨素维生素D钙片</t>
  </si>
  <si>
    <t>102g（0.85gx120片）</t>
  </si>
  <si>
    <t>江苏艾兰得</t>
  </si>
  <si>
    <t>晒单奖励：10元/盒</t>
  </si>
  <si>
    <t>补肾类别</t>
  </si>
  <si>
    <t>还少丹</t>
  </si>
  <si>
    <t>9gx20袋（20丸重1克）</t>
  </si>
  <si>
    <t>晒单奖励：30元/盒</t>
  </si>
  <si>
    <t>追加1.5元</t>
  </si>
  <si>
    <t>9gx10袋(水蜜丸)</t>
  </si>
  <si>
    <t>晒单奖励：15元/盒</t>
  </si>
  <si>
    <t>追加1元</t>
  </si>
  <si>
    <t>六味地黄丸</t>
  </si>
  <si>
    <t>126丸/瓶(浓缩丸)</t>
  </si>
  <si>
    <t>五子衍宗丸</t>
  </si>
  <si>
    <t>300丸</t>
  </si>
  <si>
    <t>四川绵阳制药</t>
  </si>
  <si>
    <t>晒单奖励：20元/瓶</t>
  </si>
  <si>
    <t>补肾益寿胶囊</t>
  </si>
  <si>
    <t>0.3gx60粒</t>
  </si>
  <si>
    <t>晒单奖励：10元/瓶，1.5后台返利</t>
  </si>
  <si>
    <t>处罚标准</t>
  </si>
  <si>
    <t>任务参考数据来源</t>
  </si>
  <si>
    <t>挑战档提成</t>
  </si>
  <si>
    <t>2.5元/盒</t>
  </si>
  <si>
    <t>3.5元/盒</t>
  </si>
  <si>
    <t>对未完成基础任务的差额部分处罚0.8元/盒</t>
  </si>
  <si>
    <t>环比数据</t>
  </si>
  <si>
    <t>2元/盒</t>
  </si>
  <si>
    <t>对未完成基础任务的差额部分处罚0.6元/盒</t>
  </si>
  <si>
    <t>同比数据</t>
  </si>
  <si>
    <t>对未完成基础任务的差额部分处罚0.4元/盒</t>
  </si>
  <si>
    <t>1.5元/盒</t>
  </si>
  <si>
    <t>完成基础档盒数不处罚，未完成基础档，差额部分按8/盒处罚</t>
  </si>
  <si>
    <t>完成基础档盒数不处罚，未完成基础档，差额部分按3/盒处罚</t>
  </si>
  <si>
    <t>未完成基础档按差额部分2%进行处罚</t>
  </si>
  <si>
    <t>重点品种10月门店任务指标</t>
  </si>
  <si>
    <t>艾兰得氨糖软骨素维生素D钙片</t>
  </si>
  <si>
    <t>汤臣倍健氨糖软骨素钙片</t>
  </si>
  <si>
    <t>还少丹系列</t>
  </si>
  <si>
    <t xml:space="preserve"> </t>
  </si>
  <si>
    <t>门店ID</t>
  </si>
  <si>
    <t>门店名称</t>
  </si>
  <si>
    <t>类型</t>
  </si>
  <si>
    <t>片区分类</t>
  </si>
  <si>
    <t>旗舰店</t>
  </si>
  <si>
    <t>旗舰片</t>
  </si>
  <si>
    <t>光华药店</t>
  </si>
  <si>
    <t>西北片区</t>
  </si>
  <si>
    <t>邛崃中心药店</t>
  </si>
  <si>
    <t>城郊一片区</t>
  </si>
  <si>
    <t>成华区华泰路药店</t>
  </si>
  <si>
    <t>东南片区</t>
  </si>
  <si>
    <t>成华区二环路北四段药店（汇融名城）</t>
  </si>
  <si>
    <t>高新区民丰大道西段药店</t>
  </si>
  <si>
    <t>成汉南路店</t>
  </si>
  <si>
    <t>成华区万科路药店</t>
  </si>
  <si>
    <t>新乐中街药店</t>
  </si>
  <si>
    <t>青羊区十二桥药店</t>
  </si>
  <si>
    <t>新津邓双镇岷江店</t>
  </si>
  <si>
    <t>枣子巷药店</t>
  </si>
  <si>
    <t>金牛区交大路第三药店</t>
  </si>
  <si>
    <t>成华区华油路药店</t>
  </si>
  <si>
    <t>城中片区</t>
  </si>
  <si>
    <t>光华村街药店</t>
  </si>
  <si>
    <t>通盈街药店</t>
  </si>
  <si>
    <t>武侯区顺和街店</t>
  </si>
  <si>
    <t>锦江区楠丰路店</t>
  </si>
  <si>
    <t>大邑县晋原镇内蒙古桃源店</t>
  </si>
  <si>
    <t>成华区崔家店路药店</t>
  </si>
  <si>
    <t>新都区新繁镇繁江北路药店</t>
  </si>
  <si>
    <t>红星店</t>
  </si>
  <si>
    <t>青羊区北东街店</t>
  </si>
  <si>
    <t>成华区羊子山西路药店（兴元华盛）</t>
  </si>
  <si>
    <t>五津西路药店</t>
  </si>
  <si>
    <t>科华路店</t>
  </si>
  <si>
    <t>锦江区观音桥街药店</t>
  </si>
  <si>
    <t>金丝街药店</t>
  </si>
  <si>
    <t>新都区马超东路店</t>
  </si>
  <si>
    <t>双林路药店</t>
  </si>
  <si>
    <t>人民中路店</t>
  </si>
  <si>
    <t>锦江区庆云南街药店</t>
  </si>
  <si>
    <t>邛崃市临邛镇洪川小区药店</t>
  </si>
  <si>
    <t>锦江区水杉街药店</t>
  </si>
  <si>
    <t>金带街药店</t>
  </si>
  <si>
    <t>城郊二片区</t>
  </si>
  <si>
    <t>高新天久北巷药店</t>
  </si>
  <si>
    <t>土龙路药店</t>
  </si>
  <si>
    <t>成华杉板桥南一路店</t>
  </si>
  <si>
    <t>怀远店</t>
  </si>
  <si>
    <t>崇州中心店</t>
  </si>
  <si>
    <t>双流县西航港街道锦华路一段药店</t>
  </si>
  <si>
    <t>金沙路店</t>
  </si>
  <si>
    <t>新园大道药店</t>
  </si>
  <si>
    <t>成华区万宇路药店</t>
  </si>
  <si>
    <t>清江2店</t>
  </si>
  <si>
    <t>大邑县晋原镇通达东路五段药店</t>
  </si>
  <si>
    <t>都江堰景中路店</t>
  </si>
  <si>
    <t>郫县一环路东南段店</t>
  </si>
  <si>
    <t>邛崃市临邛镇长安大道药店</t>
  </si>
  <si>
    <t>金牛区黄苑东街药店</t>
  </si>
  <si>
    <t>大邑东街店</t>
  </si>
  <si>
    <t>高新区中和街道柳荫街药店</t>
  </si>
  <si>
    <t>温江店</t>
  </si>
  <si>
    <t>高新区大源北街药店</t>
  </si>
  <si>
    <t>崇州尚贤坊街店</t>
  </si>
  <si>
    <t>双流县三强西路</t>
  </si>
  <si>
    <t>都江堰奎光路中段药店</t>
  </si>
  <si>
    <t>兴义镇万兴路药店</t>
  </si>
  <si>
    <t>成华区华康路药店</t>
  </si>
  <si>
    <t>大邑县晋原镇子龙路店</t>
  </si>
  <si>
    <t>沙河源药店</t>
  </si>
  <si>
    <t>郫县郫筒镇东大街药店</t>
  </si>
  <si>
    <t>大邑县新场镇文昌街药店</t>
  </si>
  <si>
    <t>大邑县安仁镇千禧街药店</t>
  </si>
  <si>
    <t>三江店</t>
  </si>
  <si>
    <t>都江堰药店</t>
  </si>
  <si>
    <t>大邑县晋源镇东壕沟段药店</t>
  </si>
  <si>
    <t>龙潭西路店</t>
  </si>
  <si>
    <t>都江堰幸福镇翔凤路药店</t>
  </si>
  <si>
    <t>大邑县沙渠镇方圆路药店</t>
  </si>
  <si>
    <t>聚萃路店</t>
  </si>
  <si>
    <t>成华区新怡路店</t>
  </si>
  <si>
    <t>都江堰市蒲阳镇堰问道西路药店</t>
  </si>
  <si>
    <t>邛崃市羊安镇永康大道药店</t>
  </si>
  <si>
    <t>清江东路药店</t>
  </si>
  <si>
    <t>青羊区浣花滨河路药店</t>
  </si>
  <si>
    <t>都江堰市蒲阳路药店</t>
  </si>
  <si>
    <t>锦江区柳翠路药店</t>
  </si>
  <si>
    <t>鱼凫路</t>
  </si>
  <si>
    <t>合欢树街</t>
  </si>
  <si>
    <t>江安路</t>
  </si>
  <si>
    <t>城郊二片</t>
  </si>
  <si>
    <t>龙泉驿生路店</t>
  </si>
  <si>
    <t>都江堰聚源镇药店</t>
  </si>
  <si>
    <t>西部店</t>
  </si>
  <si>
    <t>佳灵路</t>
  </si>
  <si>
    <t xml:space="preserve">翠荫路 </t>
  </si>
  <si>
    <t>武阳西路</t>
  </si>
  <si>
    <t>城郊一片</t>
  </si>
  <si>
    <t>童子街店</t>
  </si>
  <si>
    <t>贝森路店</t>
  </si>
  <si>
    <t>西林一街店</t>
  </si>
  <si>
    <t>银河北街</t>
  </si>
  <si>
    <t>静明路店</t>
  </si>
  <si>
    <t>劼人路店</t>
  </si>
  <si>
    <t>金马河店</t>
  </si>
  <si>
    <t>合计</t>
  </si>
  <si>
    <t>备注：大部分品种基础任务都按同期或环比销售为基础任务，无大额增长。新店及去年装修无数据门店根据上两月销售及门店类型制定。此任务分基础档和挑战档，完成哪档给哪档的奖励，未完成基础档任务根据政策明细表处罚</t>
  </si>
  <si>
    <t>感冒清热</t>
  </si>
  <si>
    <t>六位地黄丸</t>
  </si>
  <si>
    <t>补肾</t>
  </si>
  <si>
    <t>T</t>
  </si>
  <si>
    <t>A1</t>
  </si>
  <si>
    <t>A2</t>
  </si>
  <si>
    <t>B1</t>
  </si>
  <si>
    <t>B2</t>
  </si>
  <si>
    <t xml:space="preserve">B2 </t>
  </si>
  <si>
    <t>C1</t>
  </si>
  <si>
    <t>C2</t>
  </si>
  <si>
    <t>备注：大部分品种基础任务都按同期或环比揱为基础任务，无大额增长。新店及去年装修无数据门店根据上两月销售及门店类型制定。</t>
  </si>
  <si>
    <t>ID</t>
    <phoneticPr fontId="15" type="noConversion"/>
  </si>
  <si>
    <t>名称</t>
    <phoneticPr fontId="15" type="noConversion"/>
  </si>
  <si>
    <t>数量</t>
    <phoneticPr fontId="15" type="noConversion"/>
  </si>
  <si>
    <t>原因</t>
    <phoneticPr fontId="15" type="noConversion"/>
  </si>
  <si>
    <t>夏枯草膏</t>
    <phoneticPr fontId="15" type="noConversion"/>
  </si>
  <si>
    <t>退热贴</t>
    <phoneticPr fontId="15" type="noConversion"/>
  </si>
  <si>
    <t>体温计</t>
    <phoneticPr fontId="15" type="noConversion"/>
  </si>
  <si>
    <t>活动期间欠顾客需求</t>
    <phoneticPr fontId="15" type="noConversion"/>
  </si>
  <si>
    <t>夜间自主</t>
    <phoneticPr fontId="15" type="noConversion"/>
  </si>
  <si>
    <t>顾客需求</t>
    <phoneticPr fontId="15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</si>
</sst>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);[Red]\(0.00\)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Arial"/>
    </font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Arial"/>
    </font>
    <font>
      <sz val="9"/>
      <name val="宋体"/>
      <charset val="134"/>
    </font>
    <font>
      <b/>
      <sz val="9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134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rgb="FF666666"/>
      <name val="Verdana"/>
      <family val="2"/>
    </font>
    <font>
      <b/>
      <sz val="14"/>
      <color rgb="FF666666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9" fontId="28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 vertical="center" wrapText="1"/>
    </xf>
    <xf numFmtId="9" fontId="12" fillId="0" borderId="1" xfId="1" applyFont="1" applyFill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9" fontId="12" fillId="0" borderId="1" xfId="1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9" fontId="1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9" fontId="22" fillId="0" borderId="1" xfId="1" applyFont="1" applyBorder="1" applyAlignment="1">
      <alignment horizontal="center" vertical="center"/>
    </xf>
    <xf numFmtId="9" fontId="22" fillId="0" borderId="1" xfId="1" applyFont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/>
    </xf>
    <xf numFmtId="9" fontId="8" fillId="0" borderId="1" xfId="1" applyFont="1" applyBorder="1" applyAlignment="1">
      <alignment horizontal="center" vertical="center"/>
    </xf>
    <xf numFmtId="9" fontId="8" fillId="0" borderId="1" xfId="1" applyFont="1" applyBorder="1" applyAlignment="1">
      <alignment horizontal="center" vertical="center" wrapText="1"/>
    </xf>
    <xf numFmtId="9" fontId="6" fillId="0" borderId="1" xfId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9" fontId="6" fillId="0" borderId="1" xfId="1" applyNumberFormat="1" applyFont="1" applyFill="1" applyBorder="1" applyAlignment="1">
      <alignment horizontal="center" vertical="center"/>
    </xf>
    <xf numFmtId="0" fontId="8" fillId="5" borderId="1" xfId="1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1" fillId="0" borderId="0" xfId="0" applyFont="1">
      <alignment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771;&#26680;&#20215;&#26597;&#35810;_201809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8376;&#24215;&#20998;&#31867;&#35843;&#25972;2018.6&#2603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7325;&#28857;&#21697;&#31181;\10&#26376;&#37325;&#28857;\&#19977;\&#27688;&#31958;\&#27688;&#3195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7325;&#28857;&#21697;&#31181;\10&#26376;&#37325;&#28857;\&#19977;\&#34917;&#32958;&#31995;&#21015;&#25968;&#25454;\&#36824;&#23569;&#20025;&#38144;&#21806;&#65288;9&#2637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7325;&#28857;&#21697;&#31181;\10&#26376;&#37325;&#28857;\&#19977;\&#34917;&#32958;&#31995;&#21015;&#25968;&#25454;\2017&#24180;&#34917;&#32958;&#31867;&#210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7325;&#28857;&#21697;&#31181;\10&#26376;&#37325;&#28857;\&#19977;\&#24863;&#20882;\&#24863;&#20882;&#65288;17&#24180;10&#26376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139379</v>
          </cell>
          <cell r="B2" t="str">
            <v>感冒清热颗粒</v>
          </cell>
          <cell r="C2" t="str">
            <v>12g*12袋</v>
          </cell>
          <cell r="D2" t="str">
            <v>盒</v>
          </cell>
          <cell r="E2">
            <v>8.4</v>
          </cell>
        </row>
        <row r="3">
          <cell r="A3">
            <v>118954</v>
          </cell>
          <cell r="B3" t="str">
            <v>连花清瘟胶囊</v>
          </cell>
          <cell r="C3" t="str">
            <v>0.35gx36粒</v>
          </cell>
          <cell r="D3" t="str">
            <v>盒</v>
          </cell>
          <cell r="E3">
            <v>9.3000000000000007</v>
          </cell>
        </row>
        <row r="4">
          <cell r="A4">
            <v>136714</v>
          </cell>
          <cell r="B4" t="str">
            <v>复方氨酚溴敏胶囊</v>
          </cell>
          <cell r="C4" t="str">
            <v>20粒</v>
          </cell>
          <cell r="D4" t="str">
            <v>盒</v>
          </cell>
          <cell r="E4">
            <v>14.8</v>
          </cell>
        </row>
        <row r="5">
          <cell r="A5">
            <v>113826</v>
          </cell>
          <cell r="B5" t="str">
            <v>风寒咳嗽颗粒</v>
          </cell>
          <cell r="C5" t="str">
            <v>5gx6袋</v>
          </cell>
          <cell r="D5" t="str">
            <v>盒</v>
          </cell>
          <cell r="E5">
            <v>12</v>
          </cell>
        </row>
        <row r="6">
          <cell r="A6">
            <v>75138</v>
          </cell>
          <cell r="B6" t="str">
            <v>还少丹</v>
          </cell>
          <cell r="C6" t="str">
            <v>9gx10袋(水蜜丸)</v>
          </cell>
          <cell r="D6" t="str">
            <v>盒</v>
          </cell>
          <cell r="E6">
            <v>60</v>
          </cell>
        </row>
        <row r="7">
          <cell r="A7">
            <v>164949</v>
          </cell>
          <cell r="B7" t="str">
            <v>还少丹</v>
          </cell>
          <cell r="C7" t="str">
            <v>9gx20袋（20丸重1克）</v>
          </cell>
          <cell r="D7" t="str">
            <v>盒</v>
          </cell>
          <cell r="E7">
            <v>84</v>
          </cell>
        </row>
        <row r="8">
          <cell r="A8">
            <v>166880</v>
          </cell>
          <cell r="B8" t="str">
            <v>五子衍宗丸</v>
          </cell>
          <cell r="C8" t="str">
            <v>10丸x30袋(浓缩丸）</v>
          </cell>
          <cell r="D8" t="str">
            <v>盒</v>
          </cell>
          <cell r="E8">
            <v>89.1</v>
          </cell>
        </row>
        <row r="9">
          <cell r="A9">
            <v>21580</v>
          </cell>
          <cell r="B9" t="str">
            <v>补肾益寿胶囊</v>
          </cell>
          <cell r="C9" t="str">
            <v>0.3gx60粒</v>
          </cell>
          <cell r="D9" t="str">
            <v>盒</v>
          </cell>
          <cell r="E9">
            <v>55.6</v>
          </cell>
        </row>
        <row r="10">
          <cell r="A10">
            <v>84174</v>
          </cell>
          <cell r="B10" t="str">
            <v>六味地黄丸</v>
          </cell>
          <cell r="C10" t="str">
            <v>126丸/瓶(浓缩丸)</v>
          </cell>
          <cell r="D10" t="str">
            <v>盒</v>
          </cell>
          <cell r="E10">
            <v>12.25</v>
          </cell>
        </row>
        <row r="11">
          <cell r="A11">
            <v>133360</v>
          </cell>
          <cell r="B11" t="str">
            <v>丹参口服液</v>
          </cell>
          <cell r="C11" t="str">
            <v>10mlx10支</v>
          </cell>
          <cell r="D11" t="str">
            <v>盒</v>
          </cell>
          <cell r="E11">
            <v>16.399999999999999</v>
          </cell>
        </row>
        <row r="12">
          <cell r="A12">
            <v>31440</v>
          </cell>
          <cell r="B12" t="str">
            <v>通脉颗粒</v>
          </cell>
          <cell r="C12" t="str">
            <v>10gx10袋</v>
          </cell>
          <cell r="D12" t="str">
            <v>盒</v>
          </cell>
          <cell r="E12">
            <v>15.2</v>
          </cell>
        </row>
        <row r="13">
          <cell r="A13">
            <v>116987</v>
          </cell>
          <cell r="B13" t="str">
            <v>氨糖软骨素维生素D钙片</v>
          </cell>
          <cell r="C13" t="str">
            <v>102g（0.85gx120片）</v>
          </cell>
          <cell r="D13" t="str">
            <v>盒</v>
          </cell>
          <cell r="E13">
            <v>71</v>
          </cell>
        </row>
        <row r="14">
          <cell r="A14">
            <v>162305</v>
          </cell>
          <cell r="B14" t="str">
            <v>氨糖软骨素钙片</v>
          </cell>
          <cell r="C14" t="str">
            <v>180片</v>
          </cell>
          <cell r="D14" t="str">
            <v>盒</v>
          </cell>
          <cell r="E14">
            <v>174.6</v>
          </cell>
        </row>
        <row r="15">
          <cell r="B15" t="str">
            <v/>
          </cell>
          <cell r="C15" t="str">
            <v/>
          </cell>
          <cell r="D1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3"/>
    </sheetNames>
    <sheetDataSet>
      <sheetData sheetId="0">
        <row r="2">
          <cell r="B2" t="str">
            <v>门店ID</v>
          </cell>
          <cell r="C2" t="str">
            <v>门店名称</v>
          </cell>
          <cell r="D2" t="str">
            <v>片区分类</v>
          </cell>
          <cell r="E2" t="str">
            <v>销售额
分类</v>
          </cell>
          <cell r="F2" t="str">
            <v>销售额
分类</v>
          </cell>
        </row>
        <row r="3">
          <cell r="B3">
            <v>52</v>
          </cell>
          <cell r="C3" t="str">
            <v>崇州中心店</v>
          </cell>
          <cell r="D3" t="str">
            <v>城郊二片区</v>
          </cell>
          <cell r="E3" t="str">
            <v>B</v>
          </cell>
          <cell r="F3" t="str">
            <v>B1</v>
          </cell>
        </row>
        <row r="4">
          <cell r="B4">
            <v>54</v>
          </cell>
          <cell r="C4" t="str">
            <v>怀远店</v>
          </cell>
          <cell r="D4" t="str">
            <v>城郊二片区</v>
          </cell>
          <cell r="E4" t="str">
            <v>B</v>
          </cell>
          <cell r="F4" t="str">
            <v>B1</v>
          </cell>
        </row>
        <row r="5">
          <cell r="B5">
            <v>329</v>
          </cell>
          <cell r="C5" t="str">
            <v>温江店</v>
          </cell>
          <cell r="D5" t="str">
            <v>城郊二片区</v>
          </cell>
          <cell r="E5" t="str">
            <v>A</v>
          </cell>
          <cell r="F5" t="str">
            <v>A2</v>
          </cell>
        </row>
        <row r="6">
          <cell r="B6">
            <v>351</v>
          </cell>
          <cell r="C6" t="str">
            <v>都江堰药店</v>
          </cell>
          <cell r="D6" t="str">
            <v>城郊二片区</v>
          </cell>
          <cell r="E6" t="str">
            <v>B</v>
          </cell>
          <cell r="F6" t="str">
            <v>B1</v>
          </cell>
        </row>
        <row r="7">
          <cell r="B7">
            <v>367</v>
          </cell>
          <cell r="C7" t="str">
            <v>金带街药店</v>
          </cell>
          <cell r="D7" t="str">
            <v>城郊二片区</v>
          </cell>
          <cell r="E7" t="str">
            <v>B</v>
          </cell>
          <cell r="F7" t="str">
            <v>B2</v>
          </cell>
        </row>
        <row r="8">
          <cell r="B8">
            <v>587</v>
          </cell>
          <cell r="C8" t="str">
            <v>都江堰景中路店</v>
          </cell>
          <cell r="D8" t="str">
            <v>城郊二片区</v>
          </cell>
          <cell r="E8" t="str">
            <v>B</v>
          </cell>
          <cell r="F8" t="str">
            <v>B1</v>
          </cell>
        </row>
        <row r="9">
          <cell r="B9">
            <v>704</v>
          </cell>
          <cell r="C9" t="str">
            <v>都江堰奎光路中段药店</v>
          </cell>
          <cell r="D9" t="str">
            <v>城郊二片区</v>
          </cell>
          <cell r="E9" t="str">
            <v>B</v>
          </cell>
          <cell r="F9" t="str">
            <v>B2</v>
          </cell>
        </row>
        <row r="10">
          <cell r="B10">
            <v>56</v>
          </cell>
          <cell r="C10" t="str">
            <v>三江店</v>
          </cell>
          <cell r="D10" t="str">
            <v>城郊二片区</v>
          </cell>
          <cell r="E10" t="str">
            <v>C</v>
          </cell>
          <cell r="F10" t="str">
            <v>C1</v>
          </cell>
        </row>
        <row r="11">
          <cell r="B11">
            <v>738</v>
          </cell>
          <cell r="C11" t="str">
            <v>都江堰市蒲阳路药店</v>
          </cell>
          <cell r="D11" t="str">
            <v>城郊二片区</v>
          </cell>
          <cell r="E11" t="str">
            <v>C</v>
          </cell>
          <cell r="F11" t="str">
            <v>C1</v>
          </cell>
        </row>
        <row r="12">
          <cell r="B12">
            <v>706</v>
          </cell>
          <cell r="C12" t="str">
            <v>都江堰幸福镇翔凤路药店</v>
          </cell>
          <cell r="D12" t="str">
            <v>城郊二片区</v>
          </cell>
          <cell r="E12" t="str">
            <v>C</v>
          </cell>
          <cell r="F12" t="str">
            <v>C2</v>
          </cell>
        </row>
        <row r="13">
          <cell r="B13">
            <v>710</v>
          </cell>
          <cell r="C13" t="str">
            <v>都江堰市蒲阳镇堰问道西路药店</v>
          </cell>
          <cell r="D13" t="str">
            <v>城郊二片区</v>
          </cell>
          <cell r="E13" t="str">
            <v>C</v>
          </cell>
          <cell r="F13" t="str">
            <v>C2</v>
          </cell>
        </row>
        <row r="14">
          <cell r="B14">
            <v>713</v>
          </cell>
          <cell r="C14" t="str">
            <v>都江堰聚源镇药店</v>
          </cell>
          <cell r="D14" t="str">
            <v>城郊二片区</v>
          </cell>
          <cell r="E14" t="str">
            <v>C</v>
          </cell>
          <cell r="F14" t="str">
            <v>C2</v>
          </cell>
        </row>
        <row r="15">
          <cell r="B15">
            <v>754</v>
          </cell>
          <cell r="C15" t="str">
            <v>崇州尚贤坊街店</v>
          </cell>
          <cell r="D15" t="str">
            <v>城郊二片区</v>
          </cell>
          <cell r="E15" t="str">
            <v>C</v>
          </cell>
          <cell r="F15" t="str">
            <v>C1</v>
          </cell>
        </row>
        <row r="16">
          <cell r="B16">
            <v>755</v>
          </cell>
          <cell r="C16" t="str">
            <v>鱼凫路</v>
          </cell>
          <cell r="D16" t="str">
            <v>城郊二片区</v>
          </cell>
          <cell r="E16" t="str">
            <v>C</v>
          </cell>
          <cell r="F16" t="str">
            <v>C2</v>
          </cell>
        </row>
        <row r="17">
          <cell r="B17">
            <v>341</v>
          </cell>
          <cell r="C17" t="str">
            <v>邛崃中心药店</v>
          </cell>
          <cell r="D17" t="str">
            <v>城郊一片区</v>
          </cell>
          <cell r="E17" t="str">
            <v>A</v>
          </cell>
          <cell r="F17" t="str">
            <v>A1</v>
          </cell>
        </row>
        <row r="18">
          <cell r="B18">
            <v>385</v>
          </cell>
          <cell r="C18" t="str">
            <v>五津西路药店</v>
          </cell>
          <cell r="D18" t="str">
            <v>城郊一片区</v>
          </cell>
          <cell r="E18" t="str">
            <v>A</v>
          </cell>
          <cell r="F18" t="str">
            <v>A1</v>
          </cell>
        </row>
        <row r="19">
          <cell r="B19">
            <v>514</v>
          </cell>
          <cell r="C19" t="str">
            <v>新津邓双镇岷江店</v>
          </cell>
          <cell r="D19" t="str">
            <v>城郊一片区</v>
          </cell>
          <cell r="E19" t="str">
            <v>A</v>
          </cell>
          <cell r="F19" t="str">
            <v>A2</v>
          </cell>
        </row>
        <row r="20">
          <cell r="B20">
            <v>591</v>
          </cell>
          <cell r="C20" t="str">
            <v>邛崃市临邛镇长安大道药店</v>
          </cell>
          <cell r="D20" t="str">
            <v>城郊一片区</v>
          </cell>
          <cell r="E20" t="str">
            <v>B</v>
          </cell>
          <cell r="F20" t="str">
            <v>B2</v>
          </cell>
        </row>
        <row r="21">
          <cell r="B21">
            <v>721</v>
          </cell>
          <cell r="C21" t="str">
            <v>邛崃市临邛镇洪川小区药店</v>
          </cell>
          <cell r="D21" t="str">
            <v>城郊一片区</v>
          </cell>
          <cell r="E21" t="str">
            <v>B</v>
          </cell>
          <cell r="F21" t="str">
            <v>B2</v>
          </cell>
        </row>
        <row r="22">
          <cell r="B22">
            <v>746</v>
          </cell>
          <cell r="C22" t="str">
            <v>大邑县晋原镇内蒙古桃源店</v>
          </cell>
          <cell r="D22" t="str">
            <v>城郊一片区</v>
          </cell>
          <cell r="E22" t="str">
            <v>B</v>
          </cell>
          <cell r="F22" t="str">
            <v>B2</v>
          </cell>
        </row>
        <row r="23">
          <cell r="B23">
            <v>371</v>
          </cell>
          <cell r="C23" t="str">
            <v>兴义镇万兴路药店</v>
          </cell>
          <cell r="D23" t="str">
            <v>城郊一片区</v>
          </cell>
          <cell r="E23" t="str">
            <v>C</v>
          </cell>
          <cell r="F23" t="str">
            <v>C1</v>
          </cell>
        </row>
        <row r="24">
          <cell r="B24">
            <v>539</v>
          </cell>
          <cell r="C24" t="str">
            <v>大邑县晋原镇子龙路店</v>
          </cell>
          <cell r="D24" t="str">
            <v>城郊一片区</v>
          </cell>
          <cell r="E24" t="str">
            <v>C</v>
          </cell>
          <cell r="F24" t="str">
            <v>C1</v>
          </cell>
        </row>
        <row r="25">
          <cell r="B25">
            <v>549</v>
          </cell>
          <cell r="C25" t="str">
            <v>大邑县晋源镇东壕沟段药店</v>
          </cell>
          <cell r="D25" t="str">
            <v>城郊一片区</v>
          </cell>
          <cell r="E25" t="str">
            <v>C</v>
          </cell>
          <cell r="F25" t="str">
            <v>C1</v>
          </cell>
        </row>
        <row r="26">
          <cell r="B26">
            <v>716</v>
          </cell>
          <cell r="C26" t="str">
            <v>大邑县沙渠镇方圆路药店</v>
          </cell>
          <cell r="D26" t="str">
            <v>城郊一片区</v>
          </cell>
          <cell r="E26" t="str">
            <v>C</v>
          </cell>
          <cell r="F26" t="str">
            <v>C1</v>
          </cell>
        </row>
        <row r="27">
          <cell r="B27">
            <v>717</v>
          </cell>
          <cell r="C27" t="str">
            <v>大邑县晋原镇通达东路五段药店</v>
          </cell>
          <cell r="D27" t="str">
            <v>城郊一片区</v>
          </cell>
          <cell r="E27" t="str">
            <v>B</v>
          </cell>
          <cell r="F27" t="str">
            <v>B2</v>
          </cell>
        </row>
        <row r="28">
          <cell r="B28">
            <v>732</v>
          </cell>
          <cell r="C28" t="str">
            <v>邛崃市羊安镇永康大道药店</v>
          </cell>
          <cell r="D28" t="str">
            <v>城郊一片区</v>
          </cell>
          <cell r="E28" t="str">
            <v>C</v>
          </cell>
          <cell r="F28" t="str">
            <v>C1</v>
          </cell>
        </row>
        <row r="29">
          <cell r="B29">
            <v>594</v>
          </cell>
          <cell r="C29" t="str">
            <v>大邑县安仁镇千禧街药店</v>
          </cell>
          <cell r="D29" t="str">
            <v>城郊一片区</v>
          </cell>
          <cell r="E29" t="str">
            <v>C</v>
          </cell>
          <cell r="F29" t="str">
            <v>C2</v>
          </cell>
        </row>
        <row r="30">
          <cell r="B30">
            <v>720</v>
          </cell>
          <cell r="C30" t="str">
            <v>大邑县新场镇文昌街药店</v>
          </cell>
          <cell r="D30" t="str">
            <v>城郊一片区</v>
          </cell>
          <cell r="E30" t="str">
            <v>C</v>
          </cell>
          <cell r="F30" t="str">
            <v>C2</v>
          </cell>
        </row>
        <row r="31">
          <cell r="B31">
            <v>748</v>
          </cell>
          <cell r="C31" t="str">
            <v>大邑东街店</v>
          </cell>
          <cell r="D31" t="str">
            <v>城郊一片区</v>
          </cell>
          <cell r="E31" t="str">
            <v>C</v>
          </cell>
          <cell r="F31" t="str">
            <v>C2</v>
          </cell>
        </row>
        <row r="32">
          <cell r="B32">
            <v>337</v>
          </cell>
          <cell r="C32" t="str">
            <v>浆洗街药店</v>
          </cell>
          <cell r="D32" t="str">
            <v>城中片区</v>
          </cell>
          <cell r="E32" t="str">
            <v>A</v>
          </cell>
          <cell r="F32" t="str">
            <v>A1</v>
          </cell>
        </row>
        <row r="33">
          <cell r="B33">
            <v>517</v>
          </cell>
          <cell r="C33" t="str">
            <v>青羊区北东街店</v>
          </cell>
          <cell r="D33" t="str">
            <v>城中片区</v>
          </cell>
          <cell r="E33" t="str">
            <v>A</v>
          </cell>
          <cell r="F33" t="str">
            <v>A1</v>
          </cell>
        </row>
        <row r="34">
          <cell r="B34">
            <v>308</v>
          </cell>
          <cell r="C34" t="str">
            <v>红星店</v>
          </cell>
          <cell r="D34" t="str">
            <v>城中片区</v>
          </cell>
          <cell r="E34" t="str">
            <v>A</v>
          </cell>
          <cell r="F34" t="str">
            <v>A2</v>
          </cell>
        </row>
        <row r="35">
          <cell r="B35">
            <v>742</v>
          </cell>
          <cell r="C35" t="str">
            <v>锦江区庆云南街药店</v>
          </cell>
          <cell r="D35" t="str">
            <v>城中片区</v>
          </cell>
          <cell r="E35" t="str">
            <v>A</v>
          </cell>
          <cell r="F35" t="str">
            <v>A2</v>
          </cell>
        </row>
        <row r="36">
          <cell r="B36">
            <v>349</v>
          </cell>
          <cell r="C36" t="str">
            <v>人民中路店</v>
          </cell>
          <cell r="D36" t="str">
            <v>城中片区</v>
          </cell>
          <cell r="E36" t="str">
            <v>B</v>
          </cell>
          <cell r="F36" t="str">
            <v>B1</v>
          </cell>
        </row>
        <row r="37">
          <cell r="B37">
            <v>355</v>
          </cell>
          <cell r="C37" t="str">
            <v>双林路药店</v>
          </cell>
          <cell r="D37" t="str">
            <v>城中片区</v>
          </cell>
          <cell r="E37" t="str">
            <v>A</v>
          </cell>
          <cell r="F37" t="str">
            <v>A2</v>
          </cell>
        </row>
        <row r="38">
          <cell r="B38">
            <v>373</v>
          </cell>
          <cell r="C38" t="str">
            <v>通盈街药店</v>
          </cell>
          <cell r="D38" t="str">
            <v>城中片区</v>
          </cell>
          <cell r="E38" t="str">
            <v>B</v>
          </cell>
          <cell r="F38" t="str">
            <v>B1</v>
          </cell>
        </row>
        <row r="39">
          <cell r="B39">
            <v>391</v>
          </cell>
          <cell r="C39" t="str">
            <v>金丝街药店</v>
          </cell>
          <cell r="D39" t="str">
            <v>城中片区</v>
          </cell>
          <cell r="E39" t="str">
            <v>B</v>
          </cell>
          <cell r="F39" t="str">
            <v>B1</v>
          </cell>
        </row>
        <row r="40">
          <cell r="B40">
            <v>515</v>
          </cell>
          <cell r="C40" t="str">
            <v>成华区崔家店路药店</v>
          </cell>
          <cell r="D40" t="str">
            <v>城中片区</v>
          </cell>
          <cell r="E40" t="str">
            <v>B</v>
          </cell>
          <cell r="F40" t="str">
            <v>B1</v>
          </cell>
        </row>
        <row r="41">
          <cell r="B41">
            <v>578</v>
          </cell>
          <cell r="C41" t="str">
            <v>成华区华油路药店</v>
          </cell>
          <cell r="D41" t="str">
            <v>城中片区</v>
          </cell>
          <cell r="E41" t="str">
            <v>A</v>
          </cell>
          <cell r="F41" t="str">
            <v>A2</v>
          </cell>
        </row>
        <row r="42">
          <cell r="B42">
            <v>744</v>
          </cell>
          <cell r="C42" t="str">
            <v>科华路店</v>
          </cell>
          <cell r="D42" t="str">
            <v>城中片区</v>
          </cell>
          <cell r="E42" t="str">
            <v>A</v>
          </cell>
          <cell r="F42" t="str">
            <v>A2</v>
          </cell>
        </row>
        <row r="43">
          <cell r="B43">
            <v>511</v>
          </cell>
          <cell r="C43" t="str">
            <v>成华杉板桥南一路店</v>
          </cell>
          <cell r="D43" t="str">
            <v>城中片区</v>
          </cell>
          <cell r="E43" t="str">
            <v>B</v>
          </cell>
          <cell r="F43" t="str">
            <v>B2</v>
          </cell>
        </row>
        <row r="44">
          <cell r="B44">
            <v>572</v>
          </cell>
          <cell r="C44" t="str">
            <v>郫县郫筒镇东大街药店</v>
          </cell>
          <cell r="D44" t="str">
            <v>城中片区</v>
          </cell>
          <cell r="E44" t="str">
            <v>B</v>
          </cell>
          <cell r="F44" t="str">
            <v>B1</v>
          </cell>
        </row>
        <row r="45">
          <cell r="B45">
            <v>747</v>
          </cell>
          <cell r="C45" t="str">
            <v>郫县一环路东南段店</v>
          </cell>
          <cell r="D45" t="str">
            <v>城中片区</v>
          </cell>
          <cell r="E45" t="str">
            <v>C</v>
          </cell>
          <cell r="F45" t="str">
            <v>C1</v>
          </cell>
        </row>
        <row r="46">
          <cell r="B46">
            <v>718</v>
          </cell>
          <cell r="C46" t="str">
            <v>龙泉驿生路店</v>
          </cell>
          <cell r="D46" t="str">
            <v>城中片区</v>
          </cell>
          <cell r="E46" t="str">
            <v>C</v>
          </cell>
          <cell r="F46" t="str">
            <v>C2</v>
          </cell>
        </row>
        <row r="47">
          <cell r="B47">
            <v>723</v>
          </cell>
          <cell r="C47" t="str">
            <v>锦江区柳翠路药店</v>
          </cell>
          <cell r="D47" t="str">
            <v>城中片区</v>
          </cell>
          <cell r="E47" t="str">
            <v>C</v>
          </cell>
          <cell r="F47" t="str">
            <v>C2</v>
          </cell>
        </row>
        <row r="48">
          <cell r="B48">
            <v>571</v>
          </cell>
          <cell r="C48" t="str">
            <v>高新区民丰大道西段药店</v>
          </cell>
          <cell r="D48" t="str">
            <v>东南片区</v>
          </cell>
          <cell r="E48" t="str">
            <v>A</v>
          </cell>
          <cell r="F48" t="str">
            <v>A1</v>
          </cell>
        </row>
        <row r="49">
          <cell r="B49">
            <v>712</v>
          </cell>
          <cell r="C49" t="str">
            <v>成华区华泰路药店</v>
          </cell>
          <cell r="D49" t="str">
            <v>东南片区</v>
          </cell>
          <cell r="E49" t="str">
            <v>A</v>
          </cell>
          <cell r="F49" t="str">
            <v>A1</v>
          </cell>
        </row>
        <row r="50">
          <cell r="B50">
            <v>750</v>
          </cell>
          <cell r="C50" t="str">
            <v>成汉南路店</v>
          </cell>
          <cell r="D50" t="str">
            <v>东南片区</v>
          </cell>
          <cell r="E50" t="str">
            <v>A</v>
          </cell>
          <cell r="F50" t="str">
            <v>A1</v>
          </cell>
        </row>
        <row r="51">
          <cell r="B51">
            <v>387</v>
          </cell>
          <cell r="C51" t="str">
            <v>新乐中街药店</v>
          </cell>
          <cell r="D51" t="str">
            <v>东南片区</v>
          </cell>
          <cell r="E51" t="str">
            <v>A</v>
          </cell>
          <cell r="F51" t="str">
            <v>A1</v>
          </cell>
        </row>
        <row r="52">
          <cell r="B52">
            <v>541</v>
          </cell>
          <cell r="C52" t="str">
            <v>高新区府城大道西段店</v>
          </cell>
          <cell r="D52" t="str">
            <v>东南片区</v>
          </cell>
          <cell r="E52" t="str">
            <v>A</v>
          </cell>
          <cell r="F52" t="str">
            <v>A1</v>
          </cell>
        </row>
        <row r="53">
          <cell r="B53">
            <v>546</v>
          </cell>
          <cell r="C53" t="str">
            <v>锦江区楠丰路店</v>
          </cell>
          <cell r="D53" t="str">
            <v>东南片区</v>
          </cell>
          <cell r="E53" t="str">
            <v>A</v>
          </cell>
          <cell r="F53" t="str">
            <v>A2</v>
          </cell>
        </row>
        <row r="54">
          <cell r="B54">
            <v>707</v>
          </cell>
          <cell r="C54" t="str">
            <v>成华区万科路药店</v>
          </cell>
          <cell r="D54" t="str">
            <v>东南片区</v>
          </cell>
          <cell r="E54" t="str">
            <v>A</v>
          </cell>
          <cell r="F54" t="str">
            <v>A2</v>
          </cell>
        </row>
        <row r="55">
          <cell r="B55">
            <v>377</v>
          </cell>
          <cell r="C55" t="str">
            <v>新园大道药店</v>
          </cell>
          <cell r="D55" t="str">
            <v>东南片区</v>
          </cell>
          <cell r="E55" t="str">
            <v>B</v>
          </cell>
          <cell r="F55" t="str">
            <v>B1</v>
          </cell>
        </row>
        <row r="56">
          <cell r="B56">
            <v>399</v>
          </cell>
          <cell r="C56" t="str">
            <v>高新天久北巷药店</v>
          </cell>
          <cell r="D56" t="str">
            <v>东南片区</v>
          </cell>
          <cell r="E56" t="str">
            <v>B</v>
          </cell>
          <cell r="F56" t="str">
            <v>B1</v>
          </cell>
        </row>
        <row r="57">
          <cell r="B57">
            <v>598</v>
          </cell>
          <cell r="C57" t="str">
            <v>锦江区水杉街药店</v>
          </cell>
          <cell r="D57" t="str">
            <v>东南片区</v>
          </cell>
          <cell r="E57" t="str">
            <v>B</v>
          </cell>
          <cell r="F57" t="str">
            <v>B1</v>
          </cell>
        </row>
        <row r="58">
          <cell r="B58">
            <v>724</v>
          </cell>
          <cell r="C58" t="str">
            <v>锦江区观音桥街药店</v>
          </cell>
          <cell r="D58" t="str">
            <v>东南片区</v>
          </cell>
          <cell r="E58" t="str">
            <v>A</v>
          </cell>
          <cell r="F58" t="str">
            <v>A2</v>
          </cell>
        </row>
        <row r="59">
          <cell r="B59">
            <v>737</v>
          </cell>
          <cell r="C59" t="str">
            <v>高新区大源北街药店</v>
          </cell>
          <cell r="D59" t="str">
            <v>东南片区</v>
          </cell>
          <cell r="E59" t="str">
            <v>B</v>
          </cell>
          <cell r="F59" t="str">
            <v>B2</v>
          </cell>
        </row>
        <row r="60">
          <cell r="B60">
            <v>545</v>
          </cell>
          <cell r="C60" t="str">
            <v>龙潭西路店</v>
          </cell>
          <cell r="D60" t="str">
            <v>东南片区</v>
          </cell>
          <cell r="E60" t="str">
            <v>C</v>
          </cell>
          <cell r="F60" t="str">
            <v>C2</v>
          </cell>
        </row>
        <row r="61">
          <cell r="B61">
            <v>573</v>
          </cell>
          <cell r="C61" t="str">
            <v>双流县西航港街道锦华路一段药店</v>
          </cell>
          <cell r="D61" t="str">
            <v>东南片区</v>
          </cell>
          <cell r="E61" t="str">
            <v>B</v>
          </cell>
          <cell r="F61" t="str">
            <v>B2</v>
          </cell>
        </row>
        <row r="62">
          <cell r="B62">
            <v>584</v>
          </cell>
          <cell r="C62" t="str">
            <v>高新区中和街道柳荫街药店</v>
          </cell>
          <cell r="D62" t="str">
            <v>东南片区</v>
          </cell>
          <cell r="E62" t="str">
            <v>C</v>
          </cell>
          <cell r="F62" t="str">
            <v>C1</v>
          </cell>
        </row>
        <row r="63">
          <cell r="B63">
            <v>733</v>
          </cell>
          <cell r="C63" t="str">
            <v>双流县三强西路</v>
          </cell>
          <cell r="D63" t="str">
            <v>东南片区</v>
          </cell>
          <cell r="E63" t="str">
            <v>C</v>
          </cell>
          <cell r="F63" t="str">
            <v>C1</v>
          </cell>
        </row>
        <row r="64">
          <cell r="B64">
            <v>743</v>
          </cell>
          <cell r="C64" t="str">
            <v>成华区万宇路药店</v>
          </cell>
          <cell r="D64" t="str">
            <v>东南片区</v>
          </cell>
          <cell r="E64" t="str">
            <v>C</v>
          </cell>
          <cell r="F64" t="str">
            <v>C1</v>
          </cell>
        </row>
        <row r="65">
          <cell r="B65">
            <v>740</v>
          </cell>
          <cell r="C65" t="str">
            <v>成华区华康路药店</v>
          </cell>
          <cell r="D65" t="str">
            <v>东南片区</v>
          </cell>
          <cell r="E65" t="str">
            <v>C</v>
          </cell>
          <cell r="F65" t="str">
            <v>C2</v>
          </cell>
        </row>
        <row r="66">
          <cell r="B66">
            <v>753</v>
          </cell>
          <cell r="C66" t="str">
            <v>合欢树街</v>
          </cell>
          <cell r="D66" t="str">
            <v>东南片区</v>
          </cell>
          <cell r="E66" t="str">
            <v>C</v>
          </cell>
          <cell r="F66" t="str">
            <v>C2</v>
          </cell>
        </row>
        <row r="67">
          <cell r="B67">
            <v>307</v>
          </cell>
          <cell r="C67" t="str">
            <v>旗舰店</v>
          </cell>
          <cell r="D67" t="str">
            <v>旗舰片</v>
          </cell>
          <cell r="E67" t="str">
            <v>T</v>
          </cell>
          <cell r="F67" t="str">
            <v>T</v>
          </cell>
        </row>
        <row r="68">
          <cell r="B68">
            <v>343</v>
          </cell>
          <cell r="C68" t="str">
            <v>光华药店</v>
          </cell>
          <cell r="D68" t="str">
            <v>西北片区</v>
          </cell>
          <cell r="E68" t="str">
            <v>A</v>
          </cell>
          <cell r="F68" t="str">
            <v>A1</v>
          </cell>
        </row>
        <row r="69">
          <cell r="B69">
            <v>582</v>
          </cell>
          <cell r="C69" t="str">
            <v>青羊区十二桥药店</v>
          </cell>
          <cell r="D69" t="str">
            <v>西北片区</v>
          </cell>
          <cell r="E69" t="str">
            <v>A</v>
          </cell>
          <cell r="F69" t="str">
            <v>A1</v>
          </cell>
        </row>
        <row r="70">
          <cell r="B70">
            <v>311</v>
          </cell>
          <cell r="C70" t="str">
            <v>西部店</v>
          </cell>
          <cell r="D70" t="str">
            <v>西北片区</v>
          </cell>
          <cell r="E70" t="str">
            <v>B</v>
          </cell>
          <cell r="F70" t="str">
            <v>B2</v>
          </cell>
        </row>
        <row r="71">
          <cell r="B71">
            <v>365</v>
          </cell>
          <cell r="C71" t="str">
            <v>光华村街药店</v>
          </cell>
          <cell r="D71" t="str">
            <v>西北片区</v>
          </cell>
          <cell r="E71" t="str">
            <v>A</v>
          </cell>
          <cell r="F71" t="str">
            <v>A2</v>
          </cell>
        </row>
        <row r="72">
          <cell r="B72">
            <v>581</v>
          </cell>
          <cell r="C72" t="str">
            <v>成华区二环路北四段药店（汇融名城）</v>
          </cell>
          <cell r="D72" t="str">
            <v>西北片区</v>
          </cell>
          <cell r="E72" t="str">
            <v>A</v>
          </cell>
          <cell r="F72" t="str">
            <v>A2</v>
          </cell>
        </row>
        <row r="73">
          <cell r="B73">
            <v>585</v>
          </cell>
          <cell r="C73" t="str">
            <v>成华区羊子山西路药店（兴元华盛）</v>
          </cell>
          <cell r="D73" t="str">
            <v>西北片区</v>
          </cell>
          <cell r="E73" t="str">
            <v>A</v>
          </cell>
          <cell r="F73" t="str">
            <v>A2</v>
          </cell>
        </row>
        <row r="74">
          <cell r="B74">
            <v>726</v>
          </cell>
          <cell r="C74" t="str">
            <v>金牛区交大路第三药店</v>
          </cell>
          <cell r="D74" t="str">
            <v>西北片区</v>
          </cell>
          <cell r="E74" t="str">
            <v>A</v>
          </cell>
          <cell r="F74" t="str">
            <v>A2</v>
          </cell>
        </row>
        <row r="75">
          <cell r="B75">
            <v>730</v>
          </cell>
          <cell r="C75" t="str">
            <v>新都区新繁镇繁江北路药店</v>
          </cell>
          <cell r="D75" t="str">
            <v>西北片区</v>
          </cell>
          <cell r="E75" t="str">
            <v>A</v>
          </cell>
          <cell r="F75" t="str">
            <v>A2</v>
          </cell>
        </row>
        <row r="76">
          <cell r="B76">
            <v>359</v>
          </cell>
          <cell r="C76" t="str">
            <v>枣子巷药店</v>
          </cell>
          <cell r="D76" t="str">
            <v>西北片区</v>
          </cell>
          <cell r="E76" t="str">
            <v>A</v>
          </cell>
          <cell r="F76" t="str">
            <v>A2</v>
          </cell>
        </row>
        <row r="77">
          <cell r="B77">
            <v>513</v>
          </cell>
          <cell r="C77" t="str">
            <v>武侯区顺和街店</v>
          </cell>
          <cell r="D77" t="str">
            <v>西北片区</v>
          </cell>
          <cell r="E77" t="str">
            <v>A</v>
          </cell>
          <cell r="F77" t="str">
            <v>A2</v>
          </cell>
        </row>
        <row r="78">
          <cell r="B78">
            <v>339</v>
          </cell>
          <cell r="C78" t="str">
            <v>沙河源药店</v>
          </cell>
          <cell r="D78" t="str">
            <v>西北片区</v>
          </cell>
          <cell r="E78" t="str">
            <v>B</v>
          </cell>
          <cell r="F78" t="str">
            <v>B2</v>
          </cell>
        </row>
        <row r="79">
          <cell r="B79">
            <v>347</v>
          </cell>
          <cell r="C79" t="str">
            <v>清江2店</v>
          </cell>
          <cell r="D79" t="str">
            <v>西北片区</v>
          </cell>
          <cell r="E79" t="str">
            <v>B</v>
          </cell>
          <cell r="F79" t="str">
            <v>B2</v>
          </cell>
        </row>
        <row r="80">
          <cell r="B80">
            <v>357</v>
          </cell>
          <cell r="C80" t="str">
            <v>清江东路药店</v>
          </cell>
          <cell r="D80" t="str">
            <v>西北片区</v>
          </cell>
          <cell r="E80" t="str">
            <v>B</v>
          </cell>
          <cell r="F80" t="str">
            <v>B1</v>
          </cell>
        </row>
        <row r="81">
          <cell r="B81">
            <v>379</v>
          </cell>
          <cell r="C81" t="str">
            <v>土龙路药店</v>
          </cell>
          <cell r="D81" t="str">
            <v>西北片区</v>
          </cell>
          <cell r="E81" t="str">
            <v>B</v>
          </cell>
          <cell r="F81" t="str">
            <v>B1</v>
          </cell>
        </row>
        <row r="82">
          <cell r="B82">
            <v>709</v>
          </cell>
          <cell r="C82" t="str">
            <v>新都区马超东路店</v>
          </cell>
          <cell r="D82" t="str">
            <v>西北片区</v>
          </cell>
          <cell r="E82" t="str">
            <v>B</v>
          </cell>
          <cell r="F82" t="str">
            <v>B1</v>
          </cell>
        </row>
        <row r="83">
          <cell r="B83">
            <v>745</v>
          </cell>
          <cell r="C83" t="str">
            <v>金沙路店</v>
          </cell>
          <cell r="D83" t="str">
            <v>西北片区</v>
          </cell>
          <cell r="E83" t="str">
            <v>B</v>
          </cell>
          <cell r="F83" t="str">
            <v>B2</v>
          </cell>
        </row>
        <row r="84">
          <cell r="B84">
            <v>570</v>
          </cell>
          <cell r="C84" t="str">
            <v>青羊区浣花滨河路药店</v>
          </cell>
          <cell r="D84" t="str">
            <v>西北片区</v>
          </cell>
          <cell r="E84" t="str">
            <v>B</v>
          </cell>
          <cell r="F84" t="str">
            <v>B2</v>
          </cell>
        </row>
        <row r="85">
          <cell r="B85">
            <v>727</v>
          </cell>
          <cell r="C85" t="str">
            <v>金牛区黄苑东街药店</v>
          </cell>
          <cell r="D85" t="str">
            <v>西北片区</v>
          </cell>
          <cell r="E85" t="str">
            <v>B</v>
          </cell>
          <cell r="F85" t="str">
            <v>B2</v>
          </cell>
        </row>
        <row r="86">
          <cell r="B86">
            <v>741</v>
          </cell>
          <cell r="C86" t="str">
            <v>成华区新怡路店</v>
          </cell>
          <cell r="D86" t="str">
            <v>西北片区</v>
          </cell>
          <cell r="E86" t="str">
            <v>C</v>
          </cell>
          <cell r="F86" t="str">
            <v>C2</v>
          </cell>
        </row>
        <row r="87">
          <cell r="B87">
            <v>752</v>
          </cell>
          <cell r="C87" t="str">
            <v>聚萃路店</v>
          </cell>
          <cell r="D87" t="str">
            <v>西北片区</v>
          </cell>
          <cell r="E87" t="str">
            <v>C</v>
          </cell>
          <cell r="F87" t="str">
            <v>C2</v>
          </cell>
        </row>
        <row r="88">
          <cell r="B88">
            <v>101453</v>
          </cell>
          <cell r="C88" t="str">
            <v>江安路</v>
          </cell>
          <cell r="D88" t="str">
            <v>城郊二片</v>
          </cell>
          <cell r="E88" t="str">
            <v>B</v>
          </cell>
          <cell r="F88" t="str">
            <v>B2</v>
          </cell>
        </row>
        <row r="89">
          <cell r="B89">
            <v>102934</v>
          </cell>
          <cell r="C89" t="str">
            <v>银河北街</v>
          </cell>
          <cell r="D89" t="str">
            <v>西北片区</v>
          </cell>
          <cell r="E89" t="str">
            <v>B</v>
          </cell>
          <cell r="F89" t="str">
            <v>A1</v>
          </cell>
        </row>
        <row r="90">
          <cell r="B90">
            <v>102478</v>
          </cell>
          <cell r="C90" t="str">
            <v>静明路店</v>
          </cell>
          <cell r="D90" t="str">
            <v>城中片区</v>
          </cell>
          <cell r="E90" t="str">
            <v>C</v>
          </cell>
          <cell r="F90" t="str">
            <v>C1</v>
          </cell>
        </row>
        <row r="91">
          <cell r="B91">
            <v>102479</v>
          </cell>
          <cell r="C91" t="str">
            <v>劼人路店</v>
          </cell>
          <cell r="D91" t="str">
            <v>城中片区</v>
          </cell>
          <cell r="E91" t="str">
            <v>B</v>
          </cell>
          <cell r="F91" t="str">
            <v>B2</v>
          </cell>
        </row>
        <row r="92">
          <cell r="B92">
            <v>102565</v>
          </cell>
          <cell r="C92" t="str">
            <v>佳灵路</v>
          </cell>
          <cell r="D92" t="str">
            <v>西北片区</v>
          </cell>
          <cell r="E92" t="str">
            <v>B</v>
          </cell>
          <cell r="F92" t="str">
            <v>B2</v>
          </cell>
        </row>
        <row r="93">
          <cell r="B93">
            <v>102564</v>
          </cell>
          <cell r="C93" t="str">
            <v>翠荫路</v>
          </cell>
          <cell r="D93" t="str">
            <v>城郊二片</v>
          </cell>
          <cell r="E93" t="str">
            <v>B</v>
          </cell>
          <cell r="F93" t="str">
            <v>C2</v>
          </cell>
        </row>
        <row r="94">
          <cell r="B94">
            <v>102567</v>
          </cell>
          <cell r="C94" t="str">
            <v>武阳西路</v>
          </cell>
          <cell r="D94" t="str">
            <v>城郊一片</v>
          </cell>
          <cell r="E94" t="str">
            <v>B</v>
          </cell>
          <cell r="F94" t="str">
            <v>B2</v>
          </cell>
        </row>
        <row r="95">
          <cell r="B95">
            <v>102935</v>
          </cell>
          <cell r="C95" t="str">
            <v>童子街店</v>
          </cell>
          <cell r="D95" t="str">
            <v>城中片区</v>
          </cell>
          <cell r="E95" t="str">
            <v>B</v>
          </cell>
          <cell r="F95" t="str">
            <v>B2</v>
          </cell>
        </row>
        <row r="96">
          <cell r="B96">
            <v>103198</v>
          </cell>
          <cell r="C96" t="str">
            <v>贝森路店</v>
          </cell>
          <cell r="D96" t="str">
            <v>西北片区</v>
          </cell>
          <cell r="E96" t="str">
            <v>B</v>
          </cell>
          <cell r="F96" t="str">
            <v>B2</v>
          </cell>
        </row>
        <row r="97">
          <cell r="B97">
            <v>103199</v>
          </cell>
          <cell r="C97" t="str">
            <v>西林一街店</v>
          </cell>
          <cell r="D97" t="str">
            <v>西北片区</v>
          </cell>
          <cell r="E97" t="str">
            <v>B</v>
          </cell>
          <cell r="F97" t="str">
            <v>B2</v>
          </cell>
        </row>
        <row r="98">
          <cell r="B98">
            <v>103639</v>
          </cell>
          <cell r="C98" t="str">
            <v>金马河店</v>
          </cell>
          <cell r="D98" t="str">
            <v>东南片区</v>
          </cell>
          <cell r="E98" t="str">
            <v>B</v>
          </cell>
          <cell r="F98" t="str">
            <v>B2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  <sheetName val="Sheet3"/>
      <sheetName val="Sheet2"/>
      <sheetName val="Sheet5"/>
      <sheetName val="Sheet4"/>
    </sheetNames>
    <sheetDataSet>
      <sheetData sheetId="0"/>
      <sheetData sheetId="1"/>
      <sheetData sheetId="2">
        <row r="1">
          <cell r="H1" t="str">
            <v>门店ID</v>
          </cell>
          <cell r="I1" t="str">
            <v>汇总</v>
          </cell>
        </row>
        <row r="2">
          <cell r="H2">
            <v>54</v>
          </cell>
          <cell r="I2">
            <v>1</v>
          </cell>
        </row>
        <row r="3">
          <cell r="H3">
            <v>355</v>
          </cell>
          <cell r="I3">
            <v>5</v>
          </cell>
        </row>
        <row r="4">
          <cell r="H4">
            <v>359</v>
          </cell>
          <cell r="I4">
            <v>5</v>
          </cell>
        </row>
        <row r="5">
          <cell r="H5">
            <v>367</v>
          </cell>
          <cell r="I5">
            <v>1</v>
          </cell>
        </row>
        <row r="6">
          <cell r="H6">
            <v>377</v>
          </cell>
          <cell r="I6">
            <v>4</v>
          </cell>
        </row>
        <row r="7">
          <cell r="H7">
            <v>379</v>
          </cell>
          <cell r="I7">
            <v>1</v>
          </cell>
        </row>
        <row r="8">
          <cell r="H8">
            <v>385</v>
          </cell>
          <cell r="I8">
            <v>1</v>
          </cell>
        </row>
        <row r="9">
          <cell r="H9">
            <v>514</v>
          </cell>
          <cell r="I9">
            <v>1</v>
          </cell>
        </row>
        <row r="10">
          <cell r="H10">
            <v>517</v>
          </cell>
          <cell r="I10">
            <v>1</v>
          </cell>
        </row>
        <row r="11">
          <cell r="H11">
            <v>545</v>
          </cell>
          <cell r="I11">
            <v>2</v>
          </cell>
        </row>
        <row r="12">
          <cell r="H12">
            <v>546</v>
          </cell>
          <cell r="I12">
            <v>3</v>
          </cell>
        </row>
        <row r="13">
          <cell r="H13">
            <v>570</v>
          </cell>
          <cell r="I13">
            <v>1</v>
          </cell>
        </row>
        <row r="14">
          <cell r="H14">
            <v>572</v>
          </cell>
          <cell r="I14">
            <v>1</v>
          </cell>
        </row>
        <row r="15">
          <cell r="H15">
            <v>584</v>
          </cell>
          <cell r="I15">
            <v>1</v>
          </cell>
        </row>
        <row r="16">
          <cell r="H16">
            <v>585</v>
          </cell>
          <cell r="I16">
            <v>1</v>
          </cell>
        </row>
        <row r="17">
          <cell r="H17">
            <v>591</v>
          </cell>
          <cell r="I17">
            <v>1</v>
          </cell>
        </row>
        <row r="18">
          <cell r="H18">
            <v>598</v>
          </cell>
          <cell r="I18">
            <v>2</v>
          </cell>
        </row>
        <row r="19">
          <cell r="H19">
            <v>704</v>
          </cell>
          <cell r="I19">
            <v>3</v>
          </cell>
        </row>
        <row r="20">
          <cell r="H20">
            <v>706</v>
          </cell>
          <cell r="I20">
            <v>2</v>
          </cell>
        </row>
        <row r="21">
          <cell r="H21">
            <v>713</v>
          </cell>
          <cell r="I21">
            <v>1</v>
          </cell>
        </row>
        <row r="22">
          <cell r="H22">
            <v>716</v>
          </cell>
          <cell r="I22">
            <v>2</v>
          </cell>
        </row>
        <row r="23">
          <cell r="H23">
            <v>723</v>
          </cell>
          <cell r="I23">
            <v>1</v>
          </cell>
        </row>
        <row r="24">
          <cell r="H24">
            <v>727</v>
          </cell>
          <cell r="I24">
            <v>3</v>
          </cell>
        </row>
        <row r="25">
          <cell r="H25">
            <v>730</v>
          </cell>
          <cell r="I25">
            <v>2</v>
          </cell>
        </row>
        <row r="26">
          <cell r="H26">
            <v>737</v>
          </cell>
          <cell r="I26">
            <v>6</v>
          </cell>
        </row>
        <row r="27">
          <cell r="H27">
            <v>740</v>
          </cell>
          <cell r="I27">
            <v>1</v>
          </cell>
        </row>
        <row r="28">
          <cell r="H28">
            <v>741</v>
          </cell>
          <cell r="I28">
            <v>2</v>
          </cell>
        </row>
        <row r="29">
          <cell r="H29">
            <v>747</v>
          </cell>
          <cell r="I29">
            <v>2</v>
          </cell>
        </row>
        <row r="30">
          <cell r="H30">
            <v>750</v>
          </cell>
          <cell r="I30">
            <v>5</v>
          </cell>
        </row>
        <row r="31">
          <cell r="H31">
            <v>754</v>
          </cell>
          <cell r="I31">
            <v>1</v>
          </cell>
        </row>
        <row r="32">
          <cell r="H32">
            <v>102564</v>
          </cell>
          <cell r="I32">
            <v>1</v>
          </cell>
        </row>
        <row r="33">
          <cell r="H33">
            <v>102934</v>
          </cell>
          <cell r="I33">
            <v>4</v>
          </cell>
        </row>
        <row r="34">
          <cell r="H34">
            <v>102935</v>
          </cell>
          <cell r="I34">
            <v>1</v>
          </cell>
        </row>
        <row r="35">
          <cell r="H35">
            <v>103198</v>
          </cell>
          <cell r="I35">
            <v>2</v>
          </cell>
        </row>
      </sheetData>
      <sheetData sheetId="3"/>
      <sheetData sheetId="4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14</v>
          </cell>
        </row>
        <row r="3">
          <cell r="G3">
            <v>54</v>
          </cell>
          <cell r="H3">
            <v>23</v>
          </cell>
        </row>
        <row r="4">
          <cell r="G4">
            <v>56</v>
          </cell>
          <cell r="H4">
            <v>10</v>
          </cell>
        </row>
        <row r="5">
          <cell r="G5">
            <v>307</v>
          </cell>
          <cell r="H5">
            <v>105</v>
          </cell>
        </row>
        <row r="6">
          <cell r="G6">
            <v>308</v>
          </cell>
          <cell r="H6">
            <v>6</v>
          </cell>
        </row>
        <row r="7">
          <cell r="G7">
            <v>311</v>
          </cell>
          <cell r="H7">
            <v>3</v>
          </cell>
        </row>
        <row r="8">
          <cell r="G8">
            <v>329</v>
          </cell>
          <cell r="H8">
            <v>26</v>
          </cell>
        </row>
        <row r="9">
          <cell r="G9">
            <v>337</v>
          </cell>
          <cell r="H9">
            <v>17</v>
          </cell>
        </row>
        <row r="10">
          <cell r="G10">
            <v>339</v>
          </cell>
          <cell r="H10">
            <v>7</v>
          </cell>
        </row>
        <row r="11">
          <cell r="G11">
            <v>341</v>
          </cell>
          <cell r="H11">
            <v>14</v>
          </cell>
        </row>
        <row r="12">
          <cell r="G12">
            <v>343</v>
          </cell>
          <cell r="H12">
            <v>11</v>
          </cell>
        </row>
        <row r="13">
          <cell r="G13">
            <v>347</v>
          </cell>
          <cell r="H13">
            <v>6</v>
          </cell>
        </row>
        <row r="14">
          <cell r="G14">
            <v>349</v>
          </cell>
          <cell r="H14">
            <v>11</v>
          </cell>
        </row>
        <row r="15">
          <cell r="G15">
            <v>351</v>
          </cell>
          <cell r="H15">
            <v>4</v>
          </cell>
        </row>
        <row r="16">
          <cell r="G16">
            <v>355</v>
          </cell>
          <cell r="H16">
            <v>4</v>
          </cell>
        </row>
        <row r="17">
          <cell r="G17">
            <v>357</v>
          </cell>
          <cell r="H17">
            <v>17</v>
          </cell>
        </row>
        <row r="18">
          <cell r="G18">
            <v>359</v>
          </cell>
          <cell r="H18">
            <v>7</v>
          </cell>
        </row>
        <row r="19">
          <cell r="G19">
            <v>365</v>
          </cell>
          <cell r="H19">
            <v>21</v>
          </cell>
        </row>
        <row r="20">
          <cell r="G20">
            <v>367</v>
          </cell>
          <cell r="H20">
            <v>9</v>
          </cell>
        </row>
        <row r="21">
          <cell r="G21">
            <v>371</v>
          </cell>
          <cell r="H21">
            <v>4</v>
          </cell>
        </row>
        <row r="22">
          <cell r="G22">
            <v>373</v>
          </cell>
          <cell r="H22">
            <v>13</v>
          </cell>
        </row>
        <row r="23">
          <cell r="G23">
            <v>377</v>
          </cell>
          <cell r="H23">
            <v>5</v>
          </cell>
        </row>
        <row r="24">
          <cell r="G24">
            <v>379</v>
          </cell>
          <cell r="H24">
            <v>5</v>
          </cell>
        </row>
        <row r="25">
          <cell r="G25">
            <v>385</v>
          </cell>
          <cell r="H25">
            <v>11</v>
          </cell>
        </row>
        <row r="26">
          <cell r="G26">
            <v>387</v>
          </cell>
          <cell r="H26">
            <v>7</v>
          </cell>
        </row>
        <row r="27">
          <cell r="G27">
            <v>391</v>
          </cell>
          <cell r="H27">
            <v>1</v>
          </cell>
        </row>
        <row r="28">
          <cell r="G28">
            <v>399</v>
          </cell>
          <cell r="H28">
            <v>10</v>
          </cell>
        </row>
        <row r="29">
          <cell r="G29">
            <v>511</v>
          </cell>
          <cell r="H29">
            <v>7</v>
          </cell>
        </row>
        <row r="30">
          <cell r="G30">
            <v>513</v>
          </cell>
          <cell r="H30">
            <v>1</v>
          </cell>
        </row>
        <row r="31">
          <cell r="G31">
            <v>514</v>
          </cell>
          <cell r="H31">
            <v>7</v>
          </cell>
        </row>
        <row r="32">
          <cell r="G32">
            <v>515</v>
          </cell>
          <cell r="H32">
            <v>5</v>
          </cell>
        </row>
        <row r="33">
          <cell r="G33">
            <v>517</v>
          </cell>
          <cell r="H33">
            <v>1</v>
          </cell>
        </row>
        <row r="34">
          <cell r="G34">
            <v>539</v>
          </cell>
          <cell r="H34">
            <v>4</v>
          </cell>
        </row>
        <row r="35">
          <cell r="G35">
            <v>541</v>
          </cell>
          <cell r="H35">
            <v>3</v>
          </cell>
        </row>
        <row r="36">
          <cell r="G36">
            <v>545</v>
          </cell>
          <cell r="H36">
            <v>3</v>
          </cell>
        </row>
        <row r="37">
          <cell r="G37">
            <v>546</v>
          </cell>
          <cell r="H37">
            <v>8</v>
          </cell>
        </row>
        <row r="38">
          <cell r="G38">
            <v>549</v>
          </cell>
          <cell r="H38">
            <v>5</v>
          </cell>
        </row>
        <row r="39">
          <cell r="G39">
            <v>570</v>
          </cell>
          <cell r="H39">
            <v>4</v>
          </cell>
        </row>
        <row r="40">
          <cell r="G40">
            <v>571</v>
          </cell>
          <cell r="H40">
            <v>9</v>
          </cell>
        </row>
        <row r="41">
          <cell r="G41">
            <v>572</v>
          </cell>
          <cell r="H41">
            <v>11</v>
          </cell>
        </row>
        <row r="42">
          <cell r="G42">
            <v>573</v>
          </cell>
          <cell r="H42">
            <v>2</v>
          </cell>
        </row>
        <row r="43">
          <cell r="G43">
            <v>578</v>
          </cell>
          <cell r="H43">
            <v>5</v>
          </cell>
        </row>
        <row r="44">
          <cell r="G44">
            <v>581</v>
          </cell>
          <cell r="H44">
            <v>2</v>
          </cell>
        </row>
        <row r="45">
          <cell r="G45">
            <v>582</v>
          </cell>
          <cell r="H45">
            <v>20</v>
          </cell>
        </row>
        <row r="46">
          <cell r="G46">
            <v>584</v>
          </cell>
          <cell r="H46">
            <v>10</v>
          </cell>
        </row>
        <row r="47">
          <cell r="G47">
            <v>585</v>
          </cell>
          <cell r="H47">
            <v>11</v>
          </cell>
        </row>
        <row r="48">
          <cell r="G48">
            <v>587</v>
          </cell>
          <cell r="H48">
            <v>15</v>
          </cell>
        </row>
        <row r="49">
          <cell r="G49">
            <v>591</v>
          </cell>
          <cell r="H49">
            <v>3</v>
          </cell>
        </row>
        <row r="50">
          <cell r="G50">
            <v>594</v>
          </cell>
          <cell r="H50">
            <v>3</v>
          </cell>
        </row>
        <row r="51">
          <cell r="G51">
            <v>598</v>
          </cell>
          <cell r="H51">
            <v>8</v>
          </cell>
        </row>
        <row r="52">
          <cell r="G52">
            <v>704</v>
          </cell>
          <cell r="H52">
            <v>1</v>
          </cell>
        </row>
        <row r="53">
          <cell r="G53">
            <v>706</v>
          </cell>
          <cell r="H53">
            <v>9</v>
          </cell>
        </row>
        <row r="54">
          <cell r="G54">
            <v>707</v>
          </cell>
          <cell r="H54">
            <v>8</v>
          </cell>
        </row>
        <row r="55">
          <cell r="G55">
            <v>709</v>
          </cell>
          <cell r="H55">
            <v>17</v>
          </cell>
        </row>
        <row r="56">
          <cell r="G56">
            <v>710</v>
          </cell>
          <cell r="H56">
            <v>1</v>
          </cell>
        </row>
        <row r="57">
          <cell r="G57">
            <v>712</v>
          </cell>
          <cell r="H57">
            <v>5</v>
          </cell>
        </row>
        <row r="58">
          <cell r="G58">
            <v>716</v>
          </cell>
          <cell r="H58">
            <v>3</v>
          </cell>
        </row>
        <row r="59">
          <cell r="G59">
            <v>717</v>
          </cell>
          <cell r="H59">
            <v>2</v>
          </cell>
        </row>
        <row r="60">
          <cell r="G60">
            <v>718</v>
          </cell>
          <cell r="H60">
            <v>1</v>
          </cell>
        </row>
        <row r="61">
          <cell r="G61">
            <v>720</v>
          </cell>
          <cell r="H61">
            <v>1</v>
          </cell>
        </row>
        <row r="62">
          <cell r="G62">
            <v>721</v>
          </cell>
          <cell r="H62">
            <v>7</v>
          </cell>
        </row>
        <row r="63">
          <cell r="G63">
            <v>723</v>
          </cell>
          <cell r="H63">
            <v>2</v>
          </cell>
        </row>
        <row r="64">
          <cell r="G64">
            <v>724</v>
          </cell>
          <cell r="H64">
            <v>8</v>
          </cell>
        </row>
        <row r="65">
          <cell r="G65">
            <v>726</v>
          </cell>
          <cell r="H65">
            <v>7</v>
          </cell>
        </row>
        <row r="66">
          <cell r="G66">
            <v>727</v>
          </cell>
          <cell r="H66">
            <v>1</v>
          </cell>
        </row>
        <row r="67">
          <cell r="G67">
            <v>730</v>
          </cell>
          <cell r="H67">
            <v>3</v>
          </cell>
        </row>
        <row r="68">
          <cell r="G68">
            <v>733</v>
          </cell>
          <cell r="H68">
            <v>2</v>
          </cell>
        </row>
        <row r="69">
          <cell r="G69">
            <v>737</v>
          </cell>
          <cell r="H69">
            <v>6</v>
          </cell>
        </row>
        <row r="70">
          <cell r="G70">
            <v>738</v>
          </cell>
          <cell r="H70">
            <v>6</v>
          </cell>
        </row>
        <row r="71">
          <cell r="G71">
            <v>740</v>
          </cell>
          <cell r="H71">
            <v>2</v>
          </cell>
        </row>
        <row r="72">
          <cell r="G72">
            <v>741</v>
          </cell>
          <cell r="H72">
            <v>2</v>
          </cell>
        </row>
        <row r="73">
          <cell r="G73">
            <v>742</v>
          </cell>
          <cell r="H73">
            <v>7</v>
          </cell>
        </row>
        <row r="74">
          <cell r="G74">
            <v>744</v>
          </cell>
          <cell r="H74">
            <v>6</v>
          </cell>
        </row>
        <row r="75">
          <cell r="G75">
            <v>746</v>
          </cell>
          <cell r="H75">
            <v>1</v>
          </cell>
        </row>
        <row r="76">
          <cell r="G76">
            <v>747</v>
          </cell>
          <cell r="H76">
            <v>10</v>
          </cell>
        </row>
        <row r="77">
          <cell r="G77">
            <v>748</v>
          </cell>
          <cell r="H77">
            <v>7</v>
          </cell>
        </row>
        <row r="78">
          <cell r="G78">
            <v>750</v>
          </cell>
          <cell r="H78">
            <v>24</v>
          </cell>
        </row>
        <row r="79">
          <cell r="G79">
            <v>752</v>
          </cell>
          <cell r="H79">
            <v>4</v>
          </cell>
        </row>
        <row r="80">
          <cell r="G80">
            <v>755</v>
          </cell>
          <cell r="H80">
            <v>1</v>
          </cell>
        </row>
        <row r="81">
          <cell r="G81">
            <v>101453</v>
          </cell>
          <cell r="H81">
            <v>8</v>
          </cell>
        </row>
        <row r="82">
          <cell r="G82">
            <v>102479</v>
          </cell>
          <cell r="H82">
            <v>10</v>
          </cell>
        </row>
        <row r="83">
          <cell r="G83">
            <v>102564</v>
          </cell>
          <cell r="H83">
            <v>2</v>
          </cell>
        </row>
        <row r="84">
          <cell r="G84">
            <v>102565</v>
          </cell>
          <cell r="H84">
            <v>3</v>
          </cell>
        </row>
        <row r="85">
          <cell r="G85">
            <v>102567</v>
          </cell>
          <cell r="H85">
            <v>3</v>
          </cell>
        </row>
        <row r="86">
          <cell r="G86">
            <v>102934</v>
          </cell>
          <cell r="H86">
            <v>18</v>
          </cell>
        </row>
        <row r="87">
          <cell r="G87">
            <v>102935</v>
          </cell>
          <cell r="H87">
            <v>4</v>
          </cell>
        </row>
        <row r="88">
          <cell r="G88">
            <v>103198</v>
          </cell>
          <cell r="H88">
            <v>5</v>
          </cell>
        </row>
        <row r="89">
          <cell r="G89">
            <v>103639</v>
          </cell>
          <cell r="H89">
            <v>2</v>
          </cell>
        </row>
        <row r="90">
          <cell r="G90" t="str">
            <v>总计</v>
          </cell>
          <cell r="H90">
            <v>727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  <sheetName val="Sheet3"/>
      <sheetName val="Sheet2"/>
    </sheetNames>
    <sheetDataSet>
      <sheetData sheetId="0"/>
      <sheetData sheetId="1"/>
      <sheetData sheetId="2">
        <row r="1">
          <cell r="F1" t="str">
            <v>门店ID</v>
          </cell>
          <cell r="G1" t="str">
            <v>汇总</v>
          </cell>
        </row>
        <row r="2">
          <cell r="F2">
            <v>56</v>
          </cell>
          <cell r="G2">
            <v>148.75</v>
          </cell>
        </row>
        <row r="3">
          <cell r="F3">
            <v>307</v>
          </cell>
          <cell r="G3">
            <v>2520.02</v>
          </cell>
        </row>
        <row r="4">
          <cell r="F4">
            <v>329</v>
          </cell>
          <cell r="G4">
            <v>616.79999999999995</v>
          </cell>
        </row>
        <row r="5">
          <cell r="F5">
            <v>337</v>
          </cell>
          <cell r="G5">
            <v>4304.1099999999997</v>
          </cell>
        </row>
        <row r="6">
          <cell r="F6">
            <v>339</v>
          </cell>
          <cell r="G6">
            <v>446.01</v>
          </cell>
        </row>
        <row r="7">
          <cell r="F7">
            <v>341</v>
          </cell>
          <cell r="G7">
            <v>4542.1000000000004</v>
          </cell>
        </row>
        <row r="8">
          <cell r="F8">
            <v>343</v>
          </cell>
          <cell r="G8">
            <v>2049.54</v>
          </cell>
        </row>
        <row r="9">
          <cell r="F9">
            <v>349</v>
          </cell>
          <cell r="G9">
            <v>540.01</v>
          </cell>
        </row>
        <row r="10">
          <cell r="F10">
            <v>351</v>
          </cell>
          <cell r="G10">
            <v>1800.05</v>
          </cell>
        </row>
        <row r="11">
          <cell r="F11">
            <v>355</v>
          </cell>
          <cell r="G11">
            <v>535.01</v>
          </cell>
        </row>
        <row r="12">
          <cell r="F12">
            <v>359</v>
          </cell>
          <cell r="G12">
            <v>315.04000000000002</v>
          </cell>
        </row>
        <row r="13">
          <cell r="F13">
            <v>365</v>
          </cell>
          <cell r="G13">
            <v>890.52</v>
          </cell>
        </row>
        <row r="14">
          <cell r="F14">
            <v>373</v>
          </cell>
          <cell r="G14">
            <v>702.5</v>
          </cell>
        </row>
        <row r="15">
          <cell r="F15">
            <v>377</v>
          </cell>
          <cell r="G15">
            <v>84.5</v>
          </cell>
        </row>
        <row r="16">
          <cell r="F16">
            <v>385</v>
          </cell>
          <cell r="G16">
            <v>84.5</v>
          </cell>
        </row>
        <row r="17">
          <cell r="F17">
            <v>387</v>
          </cell>
          <cell r="G17">
            <v>2500.36</v>
          </cell>
        </row>
        <row r="18">
          <cell r="F18">
            <v>514</v>
          </cell>
          <cell r="G18">
            <v>259.5</v>
          </cell>
        </row>
        <row r="19">
          <cell r="F19">
            <v>517</v>
          </cell>
          <cell r="G19">
            <v>86</v>
          </cell>
        </row>
        <row r="20">
          <cell r="F20">
            <v>541</v>
          </cell>
          <cell r="G20">
            <v>86</v>
          </cell>
        </row>
        <row r="21">
          <cell r="F21">
            <v>545</v>
          </cell>
          <cell r="G21">
            <v>84.5</v>
          </cell>
        </row>
        <row r="22">
          <cell r="F22">
            <v>571</v>
          </cell>
          <cell r="G22">
            <v>258.01</v>
          </cell>
        </row>
        <row r="23">
          <cell r="F23">
            <v>572</v>
          </cell>
          <cell r="G23">
            <v>540.03</v>
          </cell>
        </row>
        <row r="24">
          <cell r="F24">
            <v>581</v>
          </cell>
          <cell r="G24">
            <v>148.75</v>
          </cell>
        </row>
        <row r="25">
          <cell r="F25">
            <v>582</v>
          </cell>
          <cell r="G25">
            <v>892.02</v>
          </cell>
        </row>
        <row r="26">
          <cell r="F26">
            <v>584</v>
          </cell>
          <cell r="G26">
            <v>360.01</v>
          </cell>
        </row>
        <row r="27">
          <cell r="F27">
            <v>587</v>
          </cell>
          <cell r="G27">
            <v>256.51</v>
          </cell>
        </row>
        <row r="28">
          <cell r="F28">
            <v>594</v>
          </cell>
          <cell r="G28">
            <v>258.01</v>
          </cell>
        </row>
        <row r="29">
          <cell r="F29">
            <v>704</v>
          </cell>
          <cell r="G29">
            <v>360.01</v>
          </cell>
        </row>
        <row r="30">
          <cell r="F30">
            <v>707</v>
          </cell>
          <cell r="G30">
            <v>84.5</v>
          </cell>
        </row>
        <row r="31">
          <cell r="F31">
            <v>709</v>
          </cell>
          <cell r="G31">
            <v>84.5</v>
          </cell>
        </row>
        <row r="32">
          <cell r="F32">
            <v>712</v>
          </cell>
          <cell r="G32">
            <v>1027.5</v>
          </cell>
        </row>
        <row r="33">
          <cell r="F33">
            <v>724</v>
          </cell>
          <cell r="G33">
            <v>84.5</v>
          </cell>
        </row>
        <row r="34">
          <cell r="F34">
            <v>726</v>
          </cell>
          <cell r="G34">
            <v>597.6</v>
          </cell>
        </row>
        <row r="35">
          <cell r="F35">
            <v>727</v>
          </cell>
          <cell r="G35">
            <v>1339.52</v>
          </cell>
        </row>
        <row r="36">
          <cell r="F36">
            <v>730</v>
          </cell>
          <cell r="G36">
            <v>444.51</v>
          </cell>
        </row>
        <row r="37">
          <cell r="F37">
            <v>732</v>
          </cell>
          <cell r="G37">
            <v>952.02</v>
          </cell>
        </row>
        <row r="38">
          <cell r="F38">
            <v>737</v>
          </cell>
          <cell r="G38">
            <v>86</v>
          </cell>
        </row>
        <row r="39">
          <cell r="F39">
            <v>740</v>
          </cell>
          <cell r="G39">
            <v>1338.04</v>
          </cell>
        </row>
        <row r="40">
          <cell r="F40">
            <v>748</v>
          </cell>
          <cell r="G40">
            <v>169</v>
          </cell>
        </row>
        <row r="41">
          <cell r="F41">
            <v>750</v>
          </cell>
          <cell r="G41">
            <v>709.01</v>
          </cell>
        </row>
        <row r="42">
          <cell r="F42">
            <v>101453</v>
          </cell>
          <cell r="G42">
            <v>344.01</v>
          </cell>
        </row>
        <row r="43">
          <cell r="F43">
            <v>102564</v>
          </cell>
          <cell r="G43">
            <v>355.01</v>
          </cell>
        </row>
        <row r="44">
          <cell r="F44">
            <v>103198</v>
          </cell>
          <cell r="G44">
            <v>1164.51</v>
          </cell>
        </row>
        <row r="45">
          <cell r="F45" t="str">
            <v>总计</v>
          </cell>
          <cell r="G45">
            <v>34449.4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  <sheetName val="Sheet3"/>
      <sheetName val="Sheet2"/>
      <sheetName val="Sheet5"/>
      <sheetName val="Sheet4"/>
    </sheetNames>
    <sheetDataSet>
      <sheetData sheetId="0"/>
      <sheetData sheetId="1"/>
      <sheetData sheetId="2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935.01</v>
          </cell>
        </row>
        <row r="3">
          <cell r="G3">
            <v>54</v>
          </cell>
          <cell r="H3">
            <v>685</v>
          </cell>
        </row>
        <row r="4">
          <cell r="G4">
            <v>56</v>
          </cell>
          <cell r="H4">
            <v>204</v>
          </cell>
        </row>
        <row r="5">
          <cell r="G5">
            <v>307</v>
          </cell>
          <cell r="H5">
            <v>6175.94</v>
          </cell>
        </row>
        <row r="6">
          <cell r="G6">
            <v>308</v>
          </cell>
          <cell r="H6">
            <v>624</v>
          </cell>
        </row>
        <row r="7">
          <cell r="G7">
            <v>311</v>
          </cell>
          <cell r="H7">
            <v>620.91999999999996</v>
          </cell>
        </row>
        <row r="8">
          <cell r="G8">
            <v>329</v>
          </cell>
          <cell r="H8">
            <v>418.5</v>
          </cell>
        </row>
        <row r="9">
          <cell r="G9">
            <v>337</v>
          </cell>
          <cell r="H9">
            <v>937.5</v>
          </cell>
        </row>
        <row r="10">
          <cell r="G10">
            <v>339</v>
          </cell>
          <cell r="H10">
            <v>1311.99</v>
          </cell>
        </row>
        <row r="11">
          <cell r="G11">
            <v>341</v>
          </cell>
          <cell r="H11">
            <v>616.5</v>
          </cell>
        </row>
        <row r="12">
          <cell r="G12">
            <v>343</v>
          </cell>
          <cell r="H12">
            <v>1908.39</v>
          </cell>
        </row>
        <row r="13">
          <cell r="G13">
            <v>347</v>
          </cell>
          <cell r="H13">
            <v>838.5</v>
          </cell>
        </row>
        <row r="14">
          <cell r="G14">
            <v>349</v>
          </cell>
          <cell r="H14">
            <v>274</v>
          </cell>
        </row>
        <row r="15">
          <cell r="G15">
            <v>351</v>
          </cell>
          <cell r="H15">
            <v>274</v>
          </cell>
        </row>
        <row r="16">
          <cell r="G16">
            <v>355</v>
          </cell>
          <cell r="H16">
            <v>408</v>
          </cell>
        </row>
        <row r="17">
          <cell r="G17">
            <v>357</v>
          </cell>
          <cell r="H17">
            <v>703.7</v>
          </cell>
        </row>
        <row r="18">
          <cell r="G18">
            <v>359</v>
          </cell>
          <cell r="H18">
            <v>1287.5</v>
          </cell>
        </row>
        <row r="19">
          <cell r="G19">
            <v>365</v>
          </cell>
          <cell r="H19">
            <v>922.02</v>
          </cell>
        </row>
        <row r="20">
          <cell r="G20">
            <v>367</v>
          </cell>
          <cell r="H20">
            <v>536</v>
          </cell>
        </row>
        <row r="21">
          <cell r="G21">
            <v>371</v>
          </cell>
          <cell r="H21">
            <v>488.5</v>
          </cell>
        </row>
        <row r="22">
          <cell r="G22">
            <v>373</v>
          </cell>
          <cell r="H22">
            <v>794.5</v>
          </cell>
        </row>
        <row r="23">
          <cell r="G23">
            <v>377</v>
          </cell>
          <cell r="H23">
            <v>851</v>
          </cell>
        </row>
        <row r="24">
          <cell r="G24">
            <v>379</v>
          </cell>
          <cell r="H24">
            <v>441.5</v>
          </cell>
        </row>
        <row r="25">
          <cell r="G25">
            <v>385</v>
          </cell>
          <cell r="H25">
            <v>446</v>
          </cell>
        </row>
        <row r="26">
          <cell r="G26">
            <v>387</v>
          </cell>
          <cell r="H26">
            <v>475.89</v>
          </cell>
        </row>
        <row r="27">
          <cell r="G27">
            <v>391</v>
          </cell>
          <cell r="H27">
            <v>1706.58</v>
          </cell>
        </row>
        <row r="28">
          <cell r="G28">
            <v>399</v>
          </cell>
          <cell r="H28">
            <v>551</v>
          </cell>
        </row>
        <row r="29">
          <cell r="G29">
            <v>511</v>
          </cell>
          <cell r="H29">
            <v>1004.5</v>
          </cell>
        </row>
        <row r="30">
          <cell r="G30">
            <v>513</v>
          </cell>
          <cell r="H30">
            <v>762.5</v>
          </cell>
        </row>
        <row r="31">
          <cell r="G31">
            <v>514</v>
          </cell>
          <cell r="H31">
            <v>804.84</v>
          </cell>
        </row>
        <row r="32">
          <cell r="G32">
            <v>515</v>
          </cell>
          <cell r="H32">
            <v>411</v>
          </cell>
        </row>
        <row r="33">
          <cell r="G33">
            <v>517</v>
          </cell>
          <cell r="H33">
            <v>848.65</v>
          </cell>
        </row>
        <row r="34">
          <cell r="G34">
            <v>539</v>
          </cell>
          <cell r="H34">
            <v>554</v>
          </cell>
        </row>
        <row r="35">
          <cell r="G35">
            <v>541</v>
          </cell>
          <cell r="H35">
            <v>1079.44</v>
          </cell>
        </row>
        <row r="36">
          <cell r="G36">
            <v>545</v>
          </cell>
          <cell r="H36">
            <v>140</v>
          </cell>
        </row>
        <row r="37">
          <cell r="G37">
            <v>546</v>
          </cell>
          <cell r="H37">
            <v>1760.04</v>
          </cell>
        </row>
        <row r="38">
          <cell r="G38">
            <v>549</v>
          </cell>
          <cell r="H38">
            <v>431</v>
          </cell>
        </row>
        <row r="39">
          <cell r="G39">
            <v>570</v>
          </cell>
          <cell r="H39">
            <v>240.5</v>
          </cell>
        </row>
        <row r="40">
          <cell r="G40">
            <v>571</v>
          </cell>
          <cell r="H40">
            <v>1630</v>
          </cell>
        </row>
        <row r="41">
          <cell r="G41">
            <v>572</v>
          </cell>
          <cell r="H41">
            <v>541.72</v>
          </cell>
        </row>
        <row r="42">
          <cell r="G42">
            <v>573</v>
          </cell>
          <cell r="H42">
            <v>784.44</v>
          </cell>
        </row>
        <row r="43">
          <cell r="G43">
            <v>578</v>
          </cell>
          <cell r="H43">
            <v>380.5</v>
          </cell>
        </row>
        <row r="44">
          <cell r="G44">
            <v>581</v>
          </cell>
          <cell r="H44">
            <v>709.49</v>
          </cell>
        </row>
        <row r="45">
          <cell r="G45">
            <v>582</v>
          </cell>
          <cell r="H45">
            <v>1110.45</v>
          </cell>
        </row>
        <row r="46">
          <cell r="G46">
            <v>584</v>
          </cell>
          <cell r="H46">
            <v>732</v>
          </cell>
        </row>
        <row r="47">
          <cell r="G47">
            <v>585</v>
          </cell>
          <cell r="H47">
            <v>682</v>
          </cell>
        </row>
        <row r="48">
          <cell r="G48">
            <v>587</v>
          </cell>
          <cell r="H48">
            <v>753.5</v>
          </cell>
        </row>
        <row r="49">
          <cell r="G49">
            <v>591</v>
          </cell>
          <cell r="H49">
            <v>583.45000000000005</v>
          </cell>
        </row>
        <row r="50">
          <cell r="G50">
            <v>594</v>
          </cell>
          <cell r="H50">
            <v>260.5</v>
          </cell>
        </row>
        <row r="51">
          <cell r="G51">
            <v>598</v>
          </cell>
          <cell r="H51">
            <v>507</v>
          </cell>
        </row>
        <row r="52">
          <cell r="G52">
            <v>704</v>
          </cell>
          <cell r="H52">
            <v>1142.4100000000001</v>
          </cell>
        </row>
        <row r="53">
          <cell r="G53">
            <v>706</v>
          </cell>
          <cell r="H53">
            <v>896.5</v>
          </cell>
        </row>
        <row r="54">
          <cell r="G54">
            <v>707</v>
          </cell>
          <cell r="H54">
            <v>791.1</v>
          </cell>
        </row>
        <row r="55">
          <cell r="G55">
            <v>709</v>
          </cell>
          <cell r="H55">
            <v>1164</v>
          </cell>
        </row>
        <row r="56">
          <cell r="G56">
            <v>710</v>
          </cell>
          <cell r="H56">
            <v>551</v>
          </cell>
        </row>
        <row r="57">
          <cell r="G57">
            <v>712</v>
          </cell>
          <cell r="H57">
            <v>656</v>
          </cell>
        </row>
        <row r="58">
          <cell r="G58">
            <v>713</v>
          </cell>
          <cell r="H58">
            <v>884.36</v>
          </cell>
        </row>
        <row r="59">
          <cell r="G59">
            <v>716</v>
          </cell>
          <cell r="H59">
            <v>239</v>
          </cell>
        </row>
        <row r="60">
          <cell r="G60">
            <v>717</v>
          </cell>
          <cell r="H60">
            <v>832.67</v>
          </cell>
        </row>
        <row r="61">
          <cell r="G61">
            <v>718</v>
          </cell>
          <cell r="H61">
            <v>134</v>
          </cell>
        </row>
        <row r="62">
          <cell r="G62">
            <v>720</v>
          </cell>
          <cell r="H62">
            <v>511.78</v>
          </cell>
        </row>
        <row r="63">
          <cell r="G63">
            <v>721</v>
          </cell>
          <cell r="H63">
            <v>303.5</v>
          </cell>
        </row>
        <row r="64">
          <cell r="G64">
            <v>723</v>
          </cell>
          <cell r="H64">
            <v>1109.5</v>
          </cell>
        </row>
        <row r="65">
          <cell r="G65">
            <v>724</v>
          </cell>
          <cell r="H65">
            <v>910.58</v>
          </cell>
        </row>
        <row r="66">
          <cell r="G66">
            <v>726</v>
          </cell>
          <cell r="H66">
            <v>1737.5</v>
          </cell>
        </row>
        <row r="67">
          <cell r="G67">
            <v>727</v>
          </cell>
          <cell r="H67">
            <v>479.5</v>
          </cell>
        </row>
        <row r="68">
          <cell r="G68">
            <v>730</v>
          </cell>
          <cell r="H68">
            <v>657.5</v>
          </cell>
        </row>
        <row r="69">
          <cell r="G69">
            <v>732</v>
          </cell>
          <cell r="H69">
            <v>415.5</v>
          </cell>
        </row>
        <row r="70">
          <cell r="G70">
            <v>733</v>
          </cell>
          <cell r="H70">
            <v>68.5</v>
          </cell>
        </row>
        <row r="71">
          <cell r="G71">
            <v>734</v>
          </cell>
          <cell r="H71">
            <v>1035</v>
          </cell>
        </row>
        <row r="72">
          <cell r="G72">
            <v>737</v>
          </cell>
          <cell r="H72">
            <v>306</v>
          </cell>
        </row>
        <row r="73">
          <cell r="G73">
            <v>738</v>
          </cell>
          <cell r="H73">
            <v>543.5</v>
          </cell>
        </row>
        <row r="74">
          <cell r="G74">
            <v>740</v>
          </cell>
          <cell r="H74">
            <v>756.5</v>
          </cell>
        </row>
        <row r="75">
          <cell r="G75">
            <v>741</v>
          </cell>
          <cell r="H75">
            <v>385</v>
          </cell>
        </row>
        <row r="76">
          <cell r="G76">
            <v>742</v>
          </cell>
          <cell r="H76">
            <v>969.5</v>
          </cell>
        </row>
        <row r="77">
          <cell r="G77">
            <v>743</v>
          </cell>
          <cell r="H77">
            <v>545</v>
          </cell>
        </row>
        <row r="78">
          <cell r="G78">
            <v>744</v>
          </cell>
          <cell r="H78">
            <v>240.5</v>
          </cell>
        </row>
        <row r="79">
          <cell r="G79">
            <v>745</v>
          </cell>
          <cell r="H79">
            <v>651.5</v>
          </cell>
        </row>
        <row r="80">
          <cell r="G80">
            <v>746</v>
          </cell>
          <cell r="H80">
            <v>922.12</v>
          </cell>
        </row>
        <row r="81">
          <cell r="G81">
            <v>747</v>
          </cell>
          <cell r="H81">
            <v>508.5</v>
          </cell>
        </row>
        <row r="82">
          <cell r="G82">
            <v>748</v>
          </cell>
          <cell r="H82">
            <v>983.54</v>
          </cell>
        </row>
        <row r="83">
          <cell r="G83">
            <v>750</v>
          </cell>
          <cell r="H83">
            <v>549.5</v>
          </cell>
        </row>
        <row r="84">
          <cell r="G84">
            <v>752</v>
          </cell>
          <cell r="H84">
            <v>167.5</v>
          </cell>
        </row>
        <row r="85">
          <cell r="G85">
            <v>753</v>
          </cell>
          <cell r="H85">
            <v>385</v>
          </cell>
        </row>
        <row r="86">
          <cell r="G86">
            <v>754</v>
          </cell>
          <cell r="H86">
            <v>28.25</v>
          </cell>
        </row>
        <row r="87">
          <cell r="G87" t="str">
            <v>总计</v>
          </cell>
          <cell r="H87">
            <v>64609.77</v>
          </cell>
        </row>
      </sheetData>
      <sheetData sheetId="3"/>
      <sheetData sheetId="4">
        <row r="1">
          <cell r="H1" t="str">
            <v>门店ID</v>
          </cell>
          <cell r="I1" t="str">
            <v>汇总</v>
          </cell>
        </row>
        <row r="2">
          <cell r="H2">
            <v>52</v>
          </cell>
          <cell r="I2">
            <v>2573.7600000000002</v>
          </cell>
        </row>
        <row r="3">
          <cell r="H3">
            <v>54</v>
          </cell>
          <cell r="I3">
            <v>6337</v>
          </cell>
        </row>
        <row r="4">
          <cell r="H4">
            <v>56</v>
          </cell>
          <cell r="I4">
            <v>5719.01</v>
          </cell>
        </row>
        <row r="5">
          <cell r="H5">
            <v>307</v>
          </cell>
          <cell r="I5">
            <v>31189.01</v>
          </cell>
        </row>
        <row r="6">
          <cell r="H6">
            <v>308</v>
          </cell>
          <cell r="I6">
            <v>4408</v>
          </cell>
        </row>
        <row r="7">
          <cell r="H7">
            <v>311</v>
          </cell>
          <cell r="I7">
            <v>3551</v>
          </cell>
        </row>
        <row r="8">
          <cell r="H8">
            <v>329</v>
          </cell>
          <cell r="I8">
            <v>3976</v>
          </cell>
        </row>
        <row r="9">
          <cell r="H9">
            <v>337</v>
          </cell>
          <cell r="I9">
            <v>4846</v>
          </cell>
        </row>
        <row r="10">
          <cell r="H10">
            <v>339</v>
          </cell>
          <cell r="I10">
            <v>2574</v>
          </cell>
        </row>
        <row r="11">
          <cell r="H11">
            <v>341</v>
          </cell>
          <cell r="I11">
            <v>13313</v>
          </cell>
        </row>
        <row r="12">
          <cell r="H12">
            <v>343</v>
          </cell>
          <cell r="I12">
            <v>5775.99</v>
          </cell>
        </row>
        <row r="13">
          <cell r="H13">
            <v>347</v>
          </cell>
          <cell r="I13">
            <v>744.9</v>
          </cell>
        </row>
        <row r="14">
          <cell r="H14">
            <v>349</v>
          </cell>
          <cell r="I14">
            <v>285</v>
          </cell>
        </row>
        <row r="15">
          <cell r="H15">
            <v>351</v>
          </cell>
          <cell r="I15">
            <v>374</v>
          </cell>
        </row>
        <row r="16">
          <cell r="H16">
            <v>355</v>
          </cell>
          <cell r="I16">
            <v>3969.2</v>
          </cell>
        </row>
        <row r="17">
          <cell r="H17">
            <v>357</v>
          </cell>
          <cell r="I17">
            <v>1235</v>
          </cell>
        </row>
        <row r="18">
          <cell r="H18">
            <v>359</v>
          </cell>
          <cell r="I18">
            <v>683</v>
          </cell>
        </row>
        <row r="19">
          <cell r="H19">
            <v>365</v>
          </cell>
          <cell r="I19">
            <v>1787.3</v>
          </cell>
        </row>
        <row r="20">
          <cell r="H20">
            <v>367</v>
          </cell>
          <cell r="I20">
            <v>665</v>
          </cell>
        </row>
        <row r="21">
          <cell r="H21">
            <v>371</v>
          </cell>
          <cell r="I21">
            <v>1235</v>
          </cell>
        </row>
        <row r="22">
          <cell r="H22">
            <v>373</v>
          </cell>
          <cell r="I22">
            <v>1737</v>
          </cell>
        </row>
        <row r="23">
          <cell r="H23">
            <v>377</v>
          </cell>
          <cell r="I23">
            <v>1357</v>
          </cell>
        </row>
        <row r="24">
          <cell r="H24">
            <v>379</v>
          </cell>
          <cell r="I24">
            <v>1755</v>
          </cell>
        </row>
        <row r="25">
          <cell r="H25">
            <v>385</v>
          </cell>
          <cell r="I25">
            <v>665</v>
          </cell>
        </row>
        <row r="26">
          <cell r="H26">
            <v>387</v>
          </cell>
          <cell r="I26">
            <v>2377.0100000000002</v>
          </cell>
        </row>
        <row r="27">
          <cell r="H27">
            <v>391</v>
          </cell>
          <cell r="I27">
            <v>285</v>
          </cell>
        </row>
        <row r="28">
          <cell r="H28">
            <v>399</v>
          </cell>
          <cell r="I28">
            <v>1447</v>
          </cell>
        </row>
        <row r="29">
          <cell r="H29">
            <v>511</v>
          </cell>
          <cell r="I29">
            <v>2078.6799999999998</v>
          </cell>
        </row>
        <row r="30">
          <cell r="H30">
            <v>513</v>
          </cell>
          <cell r="I30">
            <v>792</v>
          </cell>
        </row>
        <row r="31">
          <cell r="H31">
            <v>514</v>
          </cell>
          <cell r="I31">
            <v>5959</v>
          </cell>
        </row>
        <row r="32">
          <cell r="H32">
            <v>515</v>
          </cell>
          <cell r="I32">
            <v>2730</v>
          </cell>
        </row>
        <row r="33">
          <cell r="H33">
            <v>517</v>
          </cell>
          <cell r="I33">
            <v>2230</v>
          </cell>
        </row>
        <row r="34">
          <cell r="H34">
            <v>539</v>
          </cell>
          <cell r="I34">
            <v>849.72</v>
          </cell>
        </row>
        <row r="35">
          <cell r="H35">
            <v>541</v>
          </cell>
          <cell r="I35">
            <v>1461</v>
          </cell>
        </row>
        <row r="36">
          <cell r="H36">
            <v>545</v>
          </cell>
          <cell r="I36">
            <v>3828.89</v>
          </cell>
        </row>
        <row r="37">
          <cell r="H37">
            <v>546</v>
          </cell>
          <cell r="I37">
            <v>2108</v>
          </cell>
        </row>
        <row r="38">
          <cell r="H38">
            <v>549</v>
          </cell>
          <cell r="I38">
            <v>2660</v>
          </cell>
        </row>
        <row r="39">
          <cell r="H39">
            <v>570</v>
          </cell>
          <cell r="I39">
            <v>380</v>
          </cell>
        </row>
        <row r="40">
          <cell r="H40">
            <v>571</v>
          </cell>
          <cell r="I40">
            <v>3569</v>
          </cell>
        </row>
        <row r="41">
          <cell r="H41">
            <v>572</v>
          </cell>
          <cell r="I41">
            <v>1277.47</v>
          </cell>
        </row>
        <row r="42">
          <cell r="H42">
            <v>573</v>
          </cell>
          <cell r="I42">
            <v>389.01</v>
          </cell>
        </row>
        <row r="43">
          <cell r="H43">
            <v>578</v>
          </cell>
          <cell r="I43">
            <v>1431</v>
          </cell>
        </row>
        <row r="44">
          <cell r="H44">
            <v>581</v>
          </cell>
          <cell r="I44">
            <v>3100</v>
          </cell>
        </row>
        <row r="45">
          <cell r="H45">
            <v>582</v>
          </cell>
          <cell r="I45">
            <v>1850</v>
          </cell>
        </row>
        <row r="46">
          <cell r="H46">
            <v>584</v>
          </cell>
          <cell r="I46">
            <v>1556</v>
          </cell>
        </row>
        <row r="47">
          <cell r="H47">
            <v>585</v>
          </cell>
          <cell r="I47">
            <v>1823.01</v>
          </cell>
        </row>
        <row r="48">
          <cell r="H48">
            <v>587</v>
          </cell>
          <cell r="I48">
            <v>977</v>
          </cell>
        </row>
        <row r="49">
          <cell r="H49">
            <v>591</v>
          </cell>
          <cell r="I49">
            <v>1235</v>
          </cell>
        </row>
        <row r="50">
          <cell r="H50">
            <v>594</v>
          </cell>
          <cell r="I50">
            <v>3040</v>
          </cell>
        </row>
        <row r="51">
          <cell r="H51">
            <v>598</v>
          </cell>
          <cell r="I51">
            <v>959</v>
          </cell>
        </row>
        <row r="52">
          <cell r="H52">
            <v>704</v>
          </cell>
          <cell r="I52">
            <v>1140</v>
          </cell>
        </row>
        <row r="53">
          <cell r="H53">
            <v>706</v>
          </cell>
          <cell r="I53">
            <v>950</v>
          </cell>
        </row>
        <row r="54">
          <cell r="H54">
            <v>707</v>
          </cell>
          <cell r="I54">
            <v>2096</v>
          </cell>
        </row>
        <row r="55">
          <cell r="H55">
            <v>709</v>
          </cell>
          <cell r="I55">
            <v>1455</v>
          </cell>
        </row>
        <row r="56">
          <cell r="H56">
            <v>710</v>
          </cell>
          <cell r="I56">
            <v>1460.34</v>
          </cell>
        </row>
        <row r="57">
          <cell r="H57">
            <v>712</v>
          </cell>
          <cell r="I57">
            <v>4302</v>
          </cell>
        </row>
        <row r="58">
          <cell r="H58">
            <v>713</v>
          </cell>
          <cell r="I58">
            <v>1239</v>
          </cell>
        </row>
        <row r="59">
          <cell r="H59">
            <v>716</v>
          </cell>
          <cell r="I59">
            <v>1850</v>
          </cell>
        </row>
        <row r="60">
          <cell r="H60">
            <v>717</v>
          </cell>
          <cell r="I60">
            <v>80</v>
          </cell>
        </row>
        <row r="61">
          <cell r="H61">
            <v>718</v>
          </cell>
          <cell r="I61">
            <v>1048</v>
          </cell>
        </row>
        <row r="62">
          <cell r="H62">
            <v>720</v>
          </cell>
          <cell r="I62">
            <v>1833</v>
          </cell>
        </row>
        <row r="63">
          <cell r="H63">
            <v>721</v>
          </cell>
          <cell r="I63">
            <v>1140</v>
          </cell>
        </row>
        <row r="64">
          <cell r="H64">
            <v>723</v>
          </cell>
          <cell r="I64">
            <v>882</v>
          </cell>
        </row>
        <row r="65">
          <cell r="H65">
            <v>724</v>
          </cell>
          <cell r="I65">
            <v>1565</v>
          </cell>
        </row>
        <row r="66">
          <cell r="H66">
            <v>726</v>
          </cell>
          <cell r="I66">
            <v>3105.71</v>
          </cell>
        </row>
        <row r="67">
          <cell r="H67">
            <v>727</v>
          </cell>
          <cell r="I67">
            <v>1054</v>
          </cell>
        </row>
        <row r="68">
          <cell r="H68">
            <v>730</v>
          </cell>
          <cell r="I68">
            <v>3800</v>
          </cell>
        </row>
        <row r="69">
          <cell r="H69">
            <v>732</v>
          </cell>
          <cell r="I69">
            <v>3236</v>
          </cell>
        </row>
        <row r="70">
          <cell r="H70">
            <v>733</v>
          </cell>
          <cell r="I70">
            <v>1101</v>
          </cell>
        </row>
        <row r="71">
          <cell r="H71">
            <v>734</v>
          </cell>
          <cell r="I71">
            <v>2102</v>
          </cell>
        </row>
        <row r="72">
          <cell r="H72">
            <v>737</v>
          </cell>
          <cell r="I72">
            <v>660.13</v>
          </cell>
        </row>
        <row r="73">
          <cell r="H73">
            <v>738</v>
          </cell>
          <cell r="I73">
            <v>570</v>
          </cell>
        </row>
        <row r="74">
          <cell r="H74">
            <v>740</v>
          </cell>
          <cell r="I74">
            <v>4103</v>
          </cell>
        </row>
        <row r="75">
          <cell r="H75">
            <v>741</v>
          </cell>
          <cell r="I75">
            <v>285</v>
          </cell>
        </row>
        <row r="76">
          <cell r="H76">
            <v>742</v>
          </cell>
          <cell r="I76">
            <v>953</v>
          </cell>
        </row>
        <row r="77">
          <cell r="H77">
            <v>743</v>
          </cell>
          <cell r="I77">
            <v>1720</v>
          </cell>
        </row>
        <row r="78">
          <cell r="H78">
            <v>744</v>
          </cell>
          <cell r="I78">
            <v>2336.8000000000002</v>
          </cell>
        </row>
        <row r="79">
          <cell r="H79">
            <v>745</v>
          </cell>
          <cell r="I79">
            <v>652</v>
          </cell>
        </row>
        <row r="80">
          <cell r="H80">
            <v>746</v>
          </cell>
          <cell r="I80">
            <v>1235</v>
          </cell>
        </row>
        <row r="81">
          <cell r="H81">
            <v>747</v>
          </cell>
          <cell r="I81">
            <v>763</v>
          </cell>
        </row>
        <row r="82">
          <cell r="H82">
            <v>748</v>
          </cell>
          <cell r="I82">
            <v>752</v>
          </cell>
        </row>
        <row r="83">
          <cell r="H83">
            <v>750</v>
          </cell>
          <cell r="I83">
            <v>2497</v>
          </cell>
        </row>
        <row r="84">
          <cell r="H84">
            <v>752</v>
          </cell>
          <cell r="I84">
            <v>954</v>
          </cell>
        </row>
        <row r="85">
          <cell r="H85" t="str">
            <v>总计</v>
          </cell>
          <cell r="I85">
            <v>204067.94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  <sheetName val="Sheet4"/>
      <sheetName val="Sheet3"/>
      <sheetName val="Sheet6"/>
      <sheetName val="风寒"/>
      <sheetName val="Sheet8"/>
      <sheetName val="Sheet9"/>
      <sheetName val="感冒清热"/>
    </sheetNames>
    <sheetDataSet>
      <sheetData sheetId="0"/>
      <sheetData sheetId="1"/>
      <sheetData sheetId="2"/>
      <sheetData sheetId="3"/>
      <sheetData sheetId="4"/>
      <sheetData sheetId="5">
        <row r="1">
          <cell r="F1" t="str">
            <v>门店ID</v>
          </cell>
          <cell r="G1" t="str">
            <v>汇总</v>
          </cell>
        </row>
        <row r="2">
          <cell r="F2">
            <v>307</v>
          </cell>
          <cell r="G2">
            <v>7</v>
          </cell>
        </row>
        <row r="3">
          <cell r="F3">
            <v>308</v>
          </cell>
          <cell r="G3">
            <v>1</v>
          </cell>
        </row>
        <row r="4">
          <cell r="F4">
            <v>329</v>
          </cell>
          <cell r="G4">
            <v>4</v>
          </cell>
        </row>
        <row r="5">
          <cell r="F5">
            <v>337</v>
          </cell>
          <cell r="G5">
            <v>39</v>
          </cell>
        </row>
        <row r="6">
          <cell r="F6">
            <v>339</v>
          </cell>
          <cell r="G6">
            <v>3</v>
          </cell>
        </row>
        <row r="7">
          <cell r="F7">
            <v>341</v>
          </cell>
          <cell r="G7">
            <v>4</v>
          </cell>
        </row>
        <row r="8">
          <cell r="F8">
            <v>343</v>
          </cell>
          <cell r="G8">
            <v>7</v>
          </cell>
        </row>
        <row r="9">
          <cell r="F9">
            <v>347</v>
          </cell>
          <cell r="G9">
            <v>6</v>
          </cell>
        </row>
        <row r="10">
          <cell r="F10">
            <v>351</v>
          </cell>
          <cell r="G10">
            <v>7</v>
          </cell>
        </row>
        <row r="11">
          <cell r="F11">
            <v>355</v>
          </cell>
          <cell r="G11">
            <v>1</v>
          </cell>
        </row>
        <row r="12">
          <cell r="F12">
            <v>357</v>
          </cell>
          <cell r="G12">
            <v>1</v>
          </cell>
        </row>
        <row r="13">
          <cell r="F13">
            <v>359</v>
          </cell>
          <cell r="G13">
            <v>2</v>
          </cell>
        </row>
        <row r="14">
          <cell r="F14">
            <v>365</v>
          </cell>
          <cell r="G14">
            <v>36</v>
          </cell>
        </row>
        <row r="15">
          <cell r="F15">
            <v>367</v>
          </cell>
          <cell r="G15">
            <v>1</v>
          </cell>
        </row>
        <row r="16">
          <cell r="F16">
            <v>373</v>
          </cell>
          <cell r="G16">
            <v>8</v>
          </cell>
        </row>
        <row r="17">
          <cell r="F17">
            <v>385</v>
          </cell>
          <cell r="G17">
            <v>1</v>
          </cell>
        </row>
        <row r="18">
          <cell r="F18">
            <v>387</v>
          </cell>
          <cell r="G18">
            <v>8</v>
          </cell>
        </row>
        <row r="19">
          <cell r="F19">
            <v>391</v>
          </cell>
          <cell r="G19">
            <v>1</v>
          </cell>
        </row>
        <row r="20">
          <cell r="F20">
            <v>399</v>
          </cell>
          <cell r="G20">
            <v>5</v>
          </cell>
        </row>
        <row r="21">
          <cell r="F21">
            <v>513</v>
          </cell>
          <cell r="G21">
            <v>3</v>
          </cell>
        </row>
        <row r="22">
          <cell r="F22">
            <v>514</v>
          </cell>
          <cell r="G22">
            <v>1</v>
          </cell>
        </row>
        <row r="23">
          <cell r="F23">
            <v>515</v>
          </cell>
          <cell r="G23">
            <v>2</v>
          </cell>
        </row>
        <row r="24">
          <cell r="F24">
            <v>517</v>
          </cell>
          <cell r="G24">
            <v>1</v>
          </cell>
        </row>
        <row r="25">
          <cell r="F25">
            <v>539</v>
          </cell>
          <cell r="G25">
            <v>1</v>
          </cell>
        </row>
        <row r="26">
          <cell r="F26">
            <v>541</v>
          </cell>
          <cell r="G26">
            <v>1</v>
          </cell>
        </row>
        <row r="27">
          <cell r="F27">
            <v>545</v>
          </cell>
          <cell r="G27">
            <v>1</v>
          </cell>
        </row>
        <row r="28">
          <cell r="F28">
            <v>546</v>
          </cell>
          <cell r="G28">
            <v>2</v>
          </cell>
        </row>
        <row r="29">
          <cell r="F29">
            <v>570</v>
          </cell>
          <cell r="G29">
            <v>2</v>
          </cell>
        </row>
        <row r="30">
          <cell r="F30">
            <v>571</v>
          </cell>
          <cell r="G30">
            <v>15</v>
          </cell>
        </row>
        <row r="31">
          <cell r="F31">
            <v>578</v>
          </cell>
          <cell r="G31">
            <v>8</v>
          </cell>
        </row>
        <row r="32">
          <cell r="F32">
            <v>581</v>
          </cell>
          <cell r="G32">
            <v>1</v>
          </cell>
        </row>
        <row r="33">
          <cell r="F33">
            <v>582</v>
          </cell>
          <cell r="G33">
            <v>15</v>
          </cell>
        </row>
        <row r="34">
          <cell r="F34">
            <v>584</v>
          </cell>
          <cell r="G34">
            <v>3</v>
          </cell>
        </row>
        <row r="35">
          <cell r="F35">
            <v>585</v>
          </cell>
          <cell r="G35">
            <v>2</v>
          </cell>
        </row>
        <row r="36">
          <cell r="F36">
            <v>587</v>
          </cell>
          <cell r="G36">
            <v>2</v>
          </cell>
        </row>
        <row r="37">
          <cell r="F37">
            <v>598</v>
          </cell>
          <cell r="G37">
            <v>3</v>
          </cell>
        </row>
        <row r="38">
          <cell r="F38">
            <v>707</v>
          </cell>
          <cell r="G38">
            <v>4</v>
          </cell>
        </row>
        <row r="39">
          <cell r="F39">
            <v>712</v>
          </cell>
          <cell r="G39">
            <v>22</v>
          </cell>
        </row>
        <row r="40">
          <cell r="F40">
            <v>717</v>
          </cell>
          <cell r="G40">
            <v>1</v>
          </cell>
        </row>
        <row r="41">
          <cell r="F41">
            <v>718</v>
          </cell>
          <cell r="G41">
            <v>1</v>
          </cell>
        </row>
        <row r="42">
          <cell r="F42">
            <v>721</v>
          </cell>
          <cell r="G42">
            <v>2</v>
          </cell>
        </row>
        <row r="43">
          <cell r="F43">
            <v>726</v>
          </cell>
          <cell r="G43">
            <v>1</v>
          </cell>
        </row>
        <row r="44">
          <cell r="F44">
            <v>727</v>
          </cell>
          <cell r="G44">
            <v>1</v>
          </cell>
        </row>
        <row r="45">
          <cell r="F45">
            <v>730</v>
          </cell>
          <cell r="G45">
            <v>1</v>
          </cell>
        </row>
        <row r="46">
          <cell r="F46">
            <v>734</v>
          </cell>
          <cell r="G46">
            <v>2</v>
          </cell>
        </row>
        <row r="47">
          <cell r="F47">
            <v>737</v>
          </cell>
          <cell r="G47">
            <v>4</v>
          </cell>
        </row>
        <row r="48">
          <cell r="F48">
            <v>738</v>
          </cell>
          <cell r="G48">
            <v>1</v>
          </cell>
        </row>
        <row r="49">
          <cell r="F49">
            <v>740</v>
          </cell>
          <cell r="G49">
            <v>4</v>
          </cell>
        </row>
        <row r="50">
          <cell r="F50">
            <v>742</v>
          </cell>
          <cell r="G50">
            <v>1</v>
          </cell>
        </row>
        <row r="51">
          <cell r="F51">
            <v>743</v>
          </cell>
          <cell r="G51">
            <v>3</v>
          </cell>
        </row>
        <row r="52">
          <cell r="F52">
            <v>744</v>
          </cell>
          <cell r="G52">
            <v>4</v>
          </cell>
        </row>
        <row r="53">
          <cell r="F53">
            <v>748</v>
          </cell>
          <cell r="G53">
            <v>2</v>
          </cell>
        </row>
        <row r="54">
          <cell r="F54">
            <v>750</v>
          </cell>
          <cell r="G54">
            <v>16</v>
          </cell>
        </row>
        <row r="55">
          <cell r="F55">
            <v>754</v>
          </cell>
          <cell r="G55">
            <v>1</v>
          </cell>
        </row>
        <row r="56">
          <cell r="F56" t="str">
            <v>总计</v>
          </cell>
          <cell r="G56">
            <v>276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"/>
  <sheetViews>
    <sheetView workbookViewId="0">
      <pane xSplit="3" ySplit="2" topLeftCell="D3" activePane="bottomRight" state="frozen"/>
      <selection pane="topRight"/>
      <selection pane="bottomLeft"/>
      <selection pane="bottomRight" activeCell="C6" sqref="C6"/>
    </sheetView>
  </sheetViews>
  <sheetFormatPr defaultColWidth="9" defaultRowHeight="13.5"/>
  <cols>
    <col min="1" max="1" width="5.875" style="6" customWidth="1"/>
    <col min="2" max="2" width="11" style="6" customWidth="1"/>
    <col min="3" max="3" width="8.125" style="6" customWidth="1"/>
    <col min="4" max="4" width="17.25" style="8" customWidth="1"/>
    <col min="5" max="5" width="16" style="8" customWidth="1"/>
    <col min="6" max="6" width="14.125" style="6" customWidth="1"/>
    <col min="7" max="7" width="9.125" style="6" customWidth="1"/>
    <col min="8" max="8" width="7.5" style="6" customWidth="1"/>
    <col min="9" max="9" width="10.125" style="6" customWidth="1"/>
    <col min="10" max="10" width="16.25" style="51" customWidth="1"/>
    <col min="11" max="11" width="10.125" style="6" customWidth="1"/>
    <col min="12" max="12" width="11.125" style="52" customWidth="1"/>
    <col min="13" max="13" width="11.125" style="52" hidden="1" customWidth="1"/>
    <col min="14" max="14" width="7.25" style="52" customWidth="1"/>
    <col min="15" max="15" width="8.875" style="6" customWidth="1"/>
    <col min="16" max="17" width="9.75" style="6" customWidth="1"/>
    <col min="18" max="18" width="9.875" style="6" customWidth="1"/>
    <col min="19" max="19" width="7.25" style="52" customWidth="1"/>
    <col min="20" max="20" width="6" style="6" customWidth="1"/>
  </cols>
  <sheetData>
    <row r="1" spans="1:20" ht="41.1" customHeight="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61"/>
      <c r="K1" s="53"/>
      <c r="L1" s="83" t="s">
        <v>1</v>
      </c>
      <c r="M1" s="83"/>
      <c r="N1" s="83"/>
      <c r="O1" s="84" t="s">
        <v>2</v>
      </c>
      <c r="P1" s="84"/>
      <c r="Q1" s="83" t="s">
        <v>3</v>
      </c>
      <c r="R1" s="83"/>
      <c r="S1" s="62"/>
      <c r="T1" s="53"/>
    </row>
    <row r="2" spans="1:20" s="3" customFormat="1" ht="45.95" customHeight="1">
      <c r="A2" s="54" t="s">
        <v>4</v>
      </c>
      <c r="B2" s="54" t="s">
        <v>5</v>
      </c>
      <c r="C2" s="54" t="s">
        <v>6</v>
      </c>
      <c r="D2" s="54" t="s">
        <v>7</v>
      </c>
      <c r="E2" s="54" t="s">
        <v>8</v>
      </c>
      <c r="F2" s="54" t="s">
        <v>9</v>
      </c>
      <c r="G2" s="54" t="s">
        <v>10</v>
      </c>
      <c r="H2" s="54" t="s">
        <v>11</v>
      </c>
      <c r="I2" s="54" t="s">
        <v>12</v>
      </c>
      <c r="J2" s="54" t="s">
        <v>13</v>
      </c>
      <c r="K2" s="54" t="s">
        <v>14</v>
      </c>
      <c r="L2" s="13" t="s">
        <v>15</v>
      </c>
      <c r="M2" s="13" t="s">
        <v>16</v>
      </c>
      <c r="N2" s="13" t="s">
        <v>17</v>
      </c>
      <c r="O2" s="54" t="s">
        <v>18</v>
      </c>
      <c r="P2" s="54" t="s">
        <v>19</v>
      </c>
      <c r="Q2" s="13" t="s">
        <v>20</v>
      </c>
      <c r="R2" s="13" t="s">
        <v>21</v>
      </c>
      <c r="S2" s="13" t="s">
        <v>22</v>
      </c>
      <c r="T2" s="78" t="s">
        <v>23</v>
      </c>
    </row>
    <row r="3" spans="1:20" s="2" customFormat="1" ht="48.95" customHeight="1">
      <c r="A3" s="55">
        <v>1</v>
      </c>
      <c r="B3" s="85" t="s">
        <v>24</v>
      </c>
      <c r="C3" s="56">
        <v>133360</v>
      </c>
      <c r="D3" s="56" t="s">
        <v>25</v>
      </c>
      <c r="E3" s="56" t="s">
        <v>26</v>
      </c>
      <c r="F3" s="56" t="s">
        <v>27</v>
      </c>
      <c r="G3" s="56">
        <f>VLOOKUP(C:C,[1]考核价查询!$A$1:$E$65536,5,0)</f>
        <v>16.399999999999999</v>
      </c>
      <c r="H3" s="56">
        <v>39.9</v>
      </c>
      <c r="I3" s="63">
        <f>(H3-G3)/H3</f>
        <v>0.58897243107769404</v>
      </c>
      <c r="J3" s="64" t="s">
        <v>28</v>
      </c>
      <c r="K3" s="63" t="s">
        <v>29</v>
      </c>
      <c r="L3" s="65">
        <v>7.0000000000000007E-2</v>
      </c>
      <c r="M3" s="66">
        <f>H3*L3</f>
        <v>2.7930000000000001</v>
      </c>
      <c r="N3" s="65">
        <v>0.09</v>
      </c>
      <c r="O3" s="67">
        <v>864</v>
      </c>
      <c r="P3" s="56"/>
      <c r="Q3" s="87">
        <v>1520</v>
      </c>
      <c r="R3" s="87">
        <v>2023</v>
      </c>
      <c r="S3" s="91" t="s">
        <v>30</v>
      </c>
      <c r="T3" s="56" t="s">
        <v>31</v>
      </c>
    </row>
    <row r="4" spans="1:20" s="2" customFormat="1" ht="35.1" customHeight="1">
      <c r="A4" s="55">
        <f>A3+1</f>
        <v>2</v>
      </c>
      <c r="B4" s="85"/>
      <c r="C4" s="56">
        <v>31440</v>
      </c>
      <c r="D4" s="56" t="s">
        <v>32</v>
      </c>
      <c r="E4" s="56" t="s">
        <v>33</v>
      </c>
      <c r="F4" s="56" t="s">
        <v>34</v>
      </c>
      <c r="G4" s="56">
        <f>VLOOKUP(C:C,[1]考核价查询!$A$1:$E$65536,5,0)</f>
        <v>15.2</v>
      </c>
      <c r="H4" s="56">
        <v>38</v>
      </c>
      <c r="I4" s="63">
        <f>(H4-G4)/H4</f>
        <v>0.6</v>
      </c>
      <c r="J4" s="64" t="s">
        <v>35</v>
      </c>
      <c r="K4" s="63" t="s">
        <v>29</v>
      </c>
      <c r="L4" s="65">
        <v>7.0000000000000007E-2</v>
      </c>
      <c r="M4" s="66">
        <f>H4*L4</f>
        <v>2.66</v>
      </c>
      <c r="N4" s="65">
        <v>0.09</v>
      </c>
      <c r="O4" s="67">
        <v>233</v>
      </c>
      <c r="P4" s="56"/>
      <c r="Q4" s="88"/>
      <c r="R4" s="88"/>
      <c r="S4" s="92"/>
      <c r="T4" s="56" t="s">
        <v>31</v>
      </c>
    </row>
    <row r="5" spans="1:20" ht="24.95" customHeight="1">
      <c r="A5" s="57">
        <f>A4+1</f>
        <v>3</v>
      </c>
      <c r="B5" s="86" t="s">
        <v>36</v>
      </c>
      <c r="C5" s="34">
        <v>118954</v>
      </c>
      <c r="D5" s="34" t="s">
        <v>37</v>
      </c>
      <c r="E5" s="34" t="s">
        <v>38</v>
      </c>
      <c r="F5" s="34" t="s">
        <v>39</v>
      </c>
      <c r="G5" s="58">
        <f>VLOOKUP(C:C,[1]考核价查询!$A$1:$E$65536,5,0)</f>
        <v>9.3000000000000007</v>
      </c>
      <c r="H5" s="58">
        <v>21.9</v>
      </c>
      <c r="I5" s="68">
        <f>(H5-G5)/H5</f>
        <v>0.57534246575342496</v>
      </c>
      <c r="J5" s="69" t="s">
        <v>29</v>
      </c>
      <c r="K5" s="68"/>
      <c r="L5" s="70" t="s">
        <v>40</v>
      </c>
      <c r="M5" s="71"/>
      <c r="N5" s="70"/>
      <c r="O5" s="58"/>
      <c r="P5" s="38">
        <v>53959</v>
      </c>
      <c r="Q5" s="38">
        <v>53959</v>
      </c>
      <c r="R5" s="79"/>
      <c r="S5" s="72"/>
      <c r="T5" s="58"/>
    </row>
    <row r="6" spans="1:20" ht="48" customHeight="1">
      <c r="A6" s="57">
        <f t="shared" ref="A6:A15" si="0">A5+1</f>
        <v>4</v>
      </c>
      <c r="B6" s="86"/>
      <c r="C6" s="34">
        <v>136714</v>
      </c>
      <c r="D6" s="34" t="s">
        <v>41</v>
      </c>
      <c r="E6" s="34" t="s">
        <v>42</v>
      </c>
      <c r="F6" s="34" t="s">
        <v>43</v>
      </c>
      <c r="G6" s="58">
        <f>VLOOKUP(C:C,[1]考核价查询!$A$1:$E$65536,5,0)</f>
        <v>14.8</v>
      </c>
      <c r="H6" s="58">
        <v>29.8</v>
      </c>
      <c r="I6" s="68">
        <f t="shared" ref="I6:I15" si="1">(H6-G6)/H6</f>
        <v>0.50335570469798696</v>
      </c>
      <c r="J6" s="69" t="s">
        <v>44</v>
      </c>
      <c r="K6" s="68"/>
      <c r="L6" s="70" t="s">
        <v>40</v>
      </c>
      <c r="M6" s="71"/>
      <c r="N6" s="70"/>
      <c r="O6" s="58"/>
      <c r="P6" s="38">
        <v>96817</v>
      </c>
      <c r="Q6" s="38">
        <v>96817</v>
      </c>
      <c r="R6" s="79"/>
      <c r="S6" s="72"/>
      <c r="T6" s="58"/>
    </row>
    <row r="7" spans="1:20" ht="24.95" customHeight="1">
      <c r="A7" s="57">
        <f t="shared" si="0"/>
        <v>5</v>
      </c>
      <c r="B7" s="86"/>
      <c r="C7" s="58">
        <v>139379</v>
      </c>
      <c r="D7" s="58" t="s">
        <v>45</v>
      </c>
      <c r="E7" s="58" t="s">
        <v>46</v>
      </c>
      <c r="F7" s="58" t="s">
        <v>34</v>
      </c>
      <c r="G7" s="58">
        <f>VLOOKUP(C:C,[1]考核价查询!$A$1:$E$65536,5,0)</f>
        <v>8.4</v>
      </c>
      <c r="H7" s="58">
        <v>24</v>
      </c>
      <c r="I7" s="68">
        <f t="shared" si="1"/>
        <v>0.65</v>
      </c>
      <c r="J7" s="69" t="s">
        <v>29</v>
      </c>
      <c r="K7" s="68" t="s">
        <v>29</v>
      </c>
      <c r="L7" s="72">
        <v>0.05</v>
      </c>
      <c r="M7" s="71">
        <f>H7*L7</f>
        <v>1.2</v>
      </c>
      <c r="N7" s="70"/>
      <c r="O7" s="58"/>
      <c r="P7" s="38">
        <v>100485</v>
      </c>
      <c r="Q7" s="38">
        <v>100485</v>
      </c>
      <c r="R7" s="79"/>
      <c r="S7" s="72"/>
      <c r="T7" s="58"/>
    </row>
    <row r="8" spans="1:20" ht="24.95" customHeight="1">
      <c r="A8" s="57">
        <f t="shared" si="0"/>
        <v>6</v>
      </c>
      <c r="B8" s="86"/>
      <c r="C8" s="58">
        <v>113826</v>
      </c>
      <c r="D8" s="58" t="s">
        <v>47</v>
      </c>
      <c r="E8" s="58" t="s">
        <v>48</v>
      </c>
      <c r="F8" s="58" t="s">
        <v>49</v>
      </c>
      <c r="G8" s="58">
        <f>VLOOKUP(C:C,[1]考核价查询!$A$1:$E$65536,5,0)</f>
        <v>12</v>
      </c>
      <c r="H8" s="58">
        <v>22</v>
      </c>
      <c r="I8" s="68">
        <f t="shared" si="1"/>
        <v>0.45454545454545497</v>
      </c>
      <c r="J8" s="69" t="s">
        <v>29</v>
      </c>
      <c r="K8" s="73">
        <v>3</v>
      </c>
      <c r="L8" s="72">
        <v>7.0000000000000007E-2</v>
      </c>
      <c r="M8" s="71">
        <f t="shared" ref="M8:M15" si="2">H8*L8</f>
        <v>1.54</v>
      </c>
      <c r="N8" s="70"/>
      <c r="O8" s="58"/>
      <c r="P8" s="38">
        <v>5616</v>
      </c>
      <c r="Q8" s="38">
        <v>5616</v>
      </c>
      <c r="R8" s="79"/>
      <c r="S8" s="72"/>
      <c r="T8" s="58"/>
    </row>
    <row r="9" spans="1:20" ht="24.95" customHeight="1">
      <c r="A9" s="57">
        <f t="shared" si="0"/>
        <v>7</v>
      </c>
      <c r="B9" s="93" t="s">
        <v>50</v>
      </c>
      <c r="C9" s="39">
        <v>162305</v>
      </c>
      <c r="D9" s="39" t="s">
        <v>51</v>
      </c>
      <c r="E9" s="39" t="s">
        <v>52</v>
      </c>
      <c r="F9" s="58" t="s">
        <v>53</v>
      </c>
      <c r="G9" s="58">
        <f>VLOOKUP(C:C,[1]考核价查询!$A$1:$E$65536,5,0)</f>
        <v>174.6</v>
      </c>
      <c r="H9" s="58">
        <v>388</v>
      </c>
      <c r="I9" s="68">
        <f t="shared" si="1"/>
        <v>0.55000000000000004</v>
      </c>
      <c r="J9" s="69" t="s">
        <v>54</v>
      </c>
      <c r="K9" s="68"/>
      <c r="L9" s="74">
        <v>0.08</v>
      </c>
      <c r="M9" s="71">
        <f t="shared" si="2"/>
        <v>31.04</v>
      </c>
      <c r="N9" s="75"/>
      <c r="O9" s="58">
        <v>798</v>
      </c>
      <c r="P9" s="58"/>
      <c r="Q9" s="58">
        <v>798</v>
      </c>
      <c r="R9" s="58"/>
      <c r="S9" s="75"/>
      <c r="T9" s="58"/>
    </row>
    <row r="10" spans="1:20" ht="24.95" customHeight="1">
      <c r="A10" s="57">
        <f t="shared" si="0"/>
        <v>8</v>
      </c>
      <c r="B10" s="93"/>
      <c r="C10" s="39">
        <v>116987</v>
      </c>
      <c r="D10" s="39" t="s">
        <v>55</v>
      </c>
      <c r="E10" s="39" t="s">
        <v>56</v>
      </c>
      <c r="F10" s="58" t="s">
        <v>57</v>
      </c>
      <c r="G10" s="58">
        <f>VLOOKUP(C:C,[1]考核价查询!$A$1:$E$65536,5,0)</f>
        <v>71</v>
      </c>
      <c r="H10" s="58">
        <v>198</v>
      </c>
      <c r="I10" s="68">
        <f t="shared" si="1"/>
        <v>0.64141414141414099</v>
      </c>
      <c r="J10" s="69" t="s">
        <v>58</v>
      </c>
      <c r="K10" s="68"/>
      <c r="L10" s="76">
        <v>0.05</v>
      </c>
      <c r="M10" s="71">
        <f t="shared" si="2"/>
        <v>9.9</v>
      </c>
      <c r="N10" s="62"/>
      <c r="O10" s="58">
        <v>71</v>
      </c>
      <c r="P10" s="58"/>
      <c r="Q10" s="58">
        <v>71</v>
      </c>
      <c r="R10" s="58"/>
      <c r="S10" s="62"/>
      <c r="T10" s="58"/>
    </row>
    <row r="11" spans="1:20" ht="24.95" customHeight="1">
      <c r="A11" s="57">
        <f t="shared" si="0"/>
        <v>9</v>
      </c>
      <c r="B11" s="94" t="s">
        <v>59</v>
      </c>
      <c r="C11" s="39">
        <v>164949</v>
      </c>
      <c r="D11" s="39" t="s">
        <v>60</v>
      </c>
      <c r="E11" s="41" t="s">
        <v>61</v>
      </c>
      <c r="F11" s="40" t="s">
        <v>49</v>
      </c>
      <c r="G11" s="58">
        <f>VLOOKUP(C:C,[1]考核价查询!$A$1:$E$65536,5,0)</f>
        <v>84</v>
      </c>
      <c r="H11" s="59">
        <v>180</v>
      </c>
      <c r="I11" s="68">
        <f t="shared" si="1"/>
        <v>0.53333333333333299</v>
      </c>
      <c r="J11" s="69" t="s">
        <v>62</v>
      </c>
      <c r="K11" s="73">
        <v>5</v>
      </c>
      <c r="L11" s="76">
        <v>7.0000000000000007E-2</v>
      </c>
      <c r="M11" s="71">
        <f t="shared" si="2"/>
        <v>12.6</v>
      </c>
      <c r="N11" s="62" t="s">
        <v>63</v>
      </c>
      <c r="O11" s="95">
        <v>34449</v>
      </c>
      <c r="P11" s="95"/>
      <c r="Q11" s="95">
        <v>34449</v>
      </c>
      <c r="R11" s="89"/>
      <c r="S11" s="62"/>
      <c r="T11" s="58"/>
    </row>
    <row r="12" spans="1:20" ht="24.95" customHeight="1">
      <c r="A12" s="57">
        <f t="shared" si="0"/>
        <v>10</v>
      </c>
      <c r="B12" s="94"/>
      <c r="C12" s="39">
        <v>75138</v>
      </c>
      <c r="D12" s="39" t="s">
        <v>60</v>
      </c>
      <c r="E12" s="39" t="s">
        <v>64</v>
      </c>
      <c r="F12" s="40" t="s">
        <v>49</v>
      </c>
      <c r="G12" s="58">
        <f>VLOOKUP(C:C,[1]考核价查询!$A$1:$E$65536,5,0)</f>
        <v>60</v>
      </c>
      <c r="H12" s="60">
        <v>86</v>
      </c>
      <c r="I12" s="68">
        <f t="shared" si="1"/>
        <v>0.30232558139534899</v>
      </c>
      <c r="J12" s="69" t="s">
        <v>65</v>
      </c>
      <c r="K12" s="73">
        <v>3</v>
      </c>
      <c r="L12" s="74">
        <v>7.0000000000000007E-2</v>
      </c>
      <c r="M12" s="71">
        <f t="shared" si="2"/>
        <v>6.02</v>
      </c>
      <c r="N12" s="62" t="s">
        <v>66</v>
      </c>
      <c r="O12" s="95"/>
      <c r="P12" s="95"/>
      <c r="Q12" s="95"/>
      <c r="R12" s="90"/>
      <c r="S12" s="62"/>
      <c r="T12" s="58"/>
    </row>
    <row r="13" spans="1:20" ht="24.95" customHeight="1">
      <c r="A13" s="57">
        <f t="shared" si="0"/>
        <v>11</v>
      </c>
      <c r="B13" s="94"/>
      <c r="C13" s="39">
        <v>84174</v>
      </c>
      <c r="D13" s="39" t="s">
        <v>67</v>
      </c>
      <c r="E13" s="39" t="s">
        <v>68</v>
      </c>
      <c r="F13" s="40" t="s">
        <v>34</v>
      </c>
      <c r="G13" s="58">
        <f>VLOOKUP(C:C,[1]考核价查询!$A$1:$E$65536,5,0)</f>
        <v>12.25</v>
      </c>
      <c r="H13" s="36">
        <v>35</v>
      </c>
      <c r="I13" s="68">
        <f t="shared" si="1"/>
        <v>0.65</v>
      </c>
      <c r="J13" s="69" t="s">
        <v>29</v>
      </c>
      <c r="K13" s="68" t="s">
        <v>29</v>
      </c>
      <c r="L13" s="76">
        <v>7.0000000000000007E-2</v>
      </c>
      <c r="M13" s="71">
        <f t="shared" si="2"/>
        <v>2.4500000000000002</v>
      </c>
      <c r="N13" s="62"/>
      <c r="O13" s="60"/>
      <c r="P13" s="60">
        <v>64600</v>
      </c>
      <c r="Q13" s="60">
        <v>64600</v>
      </c>
      <c r="R13" s="60"/>
      <c r="S13" s="62"/>
      <c r="T13" s="58"/>
    </row>
    <row r="14" spans="1:20" ht="24.95" customHeight="1">
      <c r="A14" s="57">
        <f t="shared" si="0"/>
        <v>12</v>
      </c>
      <c r="B14" s="94"/>
      <c r="C14" s="39">
        <v>166880</v>
      </c>
      <c r="D14" s="39" t="s">
        <v>69</v>
      </c>
      <c r="E14" s="39" t="s">
        <v>70</v>
      </c>
      <c r="F14" s="37" t="s">
        <v>71</v>
      </c>
      <c r="G14" s="58">
        <f>VLOOKUP(C:C,[1]考核价查询!$A$1:$E$65536,5,0)</f>
        <v>89.1</v>
      </c>
      <c r="H14" s="37">
        <v>198</v>
      </c>
      <c r="I14" s="68">
        <f t="shared" si="1"/>
        <v>0.55000000000000004</v>
      </c>
      <c r="J14" s="69" t="s">
        <v>72</v>
      </c>
      <c r="K14" s="73">
        <v>4</v>
      </c>
      <c r="L14" s="76">
        <v>7.0000000000000007E-2</v>
      </c>
      <c r="M14" s="71">
        <f t="shared" si="2"/>
        <v>13.86</v>
      </c>
      <c r="N14" s="77" t="s">
        <v>63</v>
      </c>
      <c r="O14" s="37">
        <v>29100</v>
      </c>
      <c r="P14" s="37"/>
      <c r="Q14" s="80">
        <v>36518</v>
      </c>
      <c r="R14" s="37">
        <f>Q14*1.5</f>
        <v>54777</v>
      </c>
      <c r="S14" s="62"/>
      <c r="T14" s="58"/>
    </row>
    <row r="15" spans="1:20" ht="24.95" customHeight="1">
      <c r="A15" s="57">
        <f t="shared" si="0"/>
        <v>13</v>
      </c>
      <c r="B15" s="94"/>
      <c r="C15" s="39">
        <v>21580</v>
      </c>
      <c r="D15" s="39" t="s">
        <v>73</v>
      </c>
      <c r="E15" s="39" t="s">
        <v>74</v>
      </c>
      <c r="F15" s="37" t="s">
        <v>27</v>
      </c>
      <c r="G15" s="58">
        <f>VLOOKUP(C:C,[1]考核价查询!$A$1:$E$65536,5,0)</f>
        <v>55.6</v>
      </c>
      <c r="H15" s="37">
        <v>98</v>
      </c>
      <c r="I15" s="68">
        <f t="shared" si="1"/>
        <v>0.43265306122448999</v>
      </c>
      <c r="J15" s="69" t="s">
        <v>75</v>
      </c>
      <c r="K15" s="68" t="s">
        <v>29</v>
      </c>
      <c r="L15" s="76">
        <v>7.0000000000000007E-2</v>
      </c>
      <c r="M15" s="71">
        <f t="shared" si="2"/>
        <v>6.86</v>
      </c>
      <c r="N15" s="62"/>
      <c r="O15" s="37"/>
      <c r="P15" s="37">
        <v>20400</v>
      </c>
      <c r="Q15" s="37">
        <v>20400</v>
      </c>
      <c r="R15" s="37"/>
      <c r="S15" s="62"/>
      <c r="T15" s="58"/>
    </row>
  </sheetData>
  <mergeCells count="14">
    <mergeCell ref="R11:R12"/>
    <mergeCell ref="S3:S4"/>
    <mergeCell ref="B9:B10"/>
    <mergeCell ref="B11:B15"/>
    <mergeCell ref="O11:O12"/>
    <mergeCell ref="P11:P12"/>
    <mergeCell ref="Q3:Q4"/>
    <mergeCell ref="Q11:Q12"/>
    <mergeCell ref="L1:N1"/>
    <mergeCell ref="O1:P1"/>
    <mergeCell ref="Q1:R1"/>
    <mergeCell ref="B3:B4"/>
    <mergeCell ref="B5:B8"/>
    <mergeCell ref="R3:R4"/>
  </mergeCells>
  <phoneticPr fontId="15" type="noConversion"/>
  <pageMargins left="0.118055555555556" right="7.7777777777777807E-2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14"/>
  <sheetViews>
    <sheetView workbookViewId="0">
      <pane xSplit="3" ySplit="2" topLeftCell="D3" activePane="bottomRight" state="frozen"/>
      <selection pane="topRight"/>
      <selection pane="bottomLeft"/>
      <selection pane="bottomRight" activeCell="J11" sqref="J11"/>
    </sheetView>
  </sheetViews>
  <sheetFormatPr defaultColWidth="9" defaultRowHeight="13.5"/>
  <cols>
    <col min="1" max="1" width="4.25" style="31" customWidth="1"/>
    <col min="2" max="2" width="10.375" style="31" customWidth="1"/>
    <col min="3" max="3" width="6.375" style="31" customWidth="1"/>
    <col min="4" max="4" width="14.375" style="32" customWidth="1"/>
    <col min="5" max="5" width="7.625" style="32" customWidth="1"/>
    <col min="6" max="6" width="12" style="31" customWidth="1"/>
    <col min="7" max="8" width="10.875" style="31" customWidth="1"/>
    <col min="9" max="10" width="10.25" style="33" customWidth="1"/>
    <col min="11" max="11" width="13.375" style="33" customWidth="1"/>
    <col min="12" max="12" width="6" style="31" customWidth="1"/>
    <col min="13" max="13" width="13.375" style="31" customWidth="1"/>
  </cols>
  <sheetData>
    <row r="1" spans="1:59" ht="26.1" customHeight="1">
      <c r="A1" s="107" t="s">
        <v>0</v>
      </c>
      <c r="B1" s="108"/>
      <c r="C1" s="108"/>
      <c r="D1" s="108"/>
      <c r="E1" s="108"/>
      <c r="F1" s="109"/>
      <c r="G1" s="100" t="s">
        <v>3</v>
      </c>
      <c r="H1" s="100"/>
      <c r="I1" s="100" t="s">
        <v>1</v>
      </c>
      <c r="J1" s="100"/>
      <c r="K1" s="34" t="s">
        <v>76</v>
      </c>
      <c r="L1" s="36"/>
      <c r="M1" s="98" t="s">
        <v>77</v>
      </c>
    </row>
    <row r="2" spans="1:59" s="3" customFormat="1" ht="45.95" customHeight="1">
      <c r="A2" s="35" t="s">
        <v>4</v>
      </c>
      <c r="B2" s="35" t="s">
        <v>5</v>
      </c>
      <c r="C2" s="35" t="s">
        <v>6</v>
      </c>
      <c r="D2" s="35" t="s">
        <v>7</v>
      </c>
      <c r="E2" s="35" t="s">
        <v>8</v>
      </c>
      <c r="F2" s="35" t="s">
        <v>9</v>
      </c>
      <c r="G2" s="35" t="s">
        <v>20</v>
      </c>
      <c r="H2" s="35" t="s">
        <v>21</v>
      </c>
      <c r="I2" s="35" t="s">
        <v>15</v>
      </c>
      <c r="J2" s="35" t="s">
        <v>78</v>
      </c>
      <c r="K2" s="35" t="s">
        <v>22</v>
      </c>
      <c r="L2" s="43" t="s">
        <v>23</v>
      </c>
      <c r="M2" s="99"/>
    </row>
    <row r="3" spans="1:59" s="2" customFormat="1" ht="59.1" customHeight="1">
      <c r="A3" s="36">
        <v>1</v>
      </c>
      <c r="B3" s="101" t="s">
        <v>24</v>
      </c>
      <c r="C3" s="37">
        <v>133360</v>
      </c>
      <c r="D3" s="37" t="s">
        <v>25</v>
      </c>
      <c r="E3" s="37" t="s">
        <v>26</v>
      </c>
      <c r="F3" s="37" t="s">
        <v>27</v>
      </c>
      <c r="G3" s="103">
        <v>1520</v>
      </c>
      <c r="H3" s="103">
        <v>2023</v>
      </c>
      <c r="I3" s="44" t="s">
        <v>79</v>
      </c>
      <c r="J3" s="44" t="s">
        <v>80</v>
      </c>
      <c r="K3" s="96" t="s">
        <v>81</v>
      </c>
      <c r="L3" s="37" t="s">
        <v>31</v>
      </c>
      <c r="M3" s="39" t="s">
        <v>82</v>
      </c>
    </row>
    <row r="4" spans="1:59" s="2" customFormat="1" ht="35.1" customHeight="1">
      <c r="A4" s="36">
        <f t="shared" ref="A4:A14" si="0">A3+1</f>
        <v>2</v>
      </c>
      <c r="B4" s="101"/>
      <c r="C4" s="37">
        <v>31440</v>
      </c>
      <c r="D4" s="37" t="s">
        <v>32</v>
      </c>
      <c r="E4" s="37" t="s">
        <v>33</v>
      </c>
      <c r="F4" s="37" t="s">
        <v>34</v>
      </c>
      <c r="G4" s="104"/>
      <c r="H4" s="104"/>
      <c r="I4" s="44" t="s">
        <v>79</v>
      </c>
      <c r="J4" s="44" t="s">
        <v>80</v>
      </c>
      <c r="K4" s="97"/>
      <c r="L4" s="37" t="s">
        <v>31</v>
      </c>
      <c r="M4" s="39" t="s">
        <v>82</v>
      </c>
    </row>
    <row r="5" spans="1:59" s="2" customFormat="1" ht="56.1" customHeight="1">
      <c r="A5" s="36">
        <f t="shared" si="0"/>
        <v>3</v>
      </c>
      <c r="B5" s="103" t="s">
        <v>36</v>
      </c>
      <c r="C5" s="34">
        <v>136714</v>
      </c>
      <c r="D5" s="34" t="s">
        <v>41</v>
      </c>
      <c r="E5" s="34" t="s">
        <v>42</v>
      </c>
      <c r="F5" s="34" t="s">
        <v>43</v>
      </c>
      <c r="G5" s="38">
        <v>3330</v>
      </c>
      <c r="H5" s="38">
        <v>3720</v>
      </c>
      <c r="I5" s="45" t="s">
        <v>40</v>
      </c>
      <c r="J5" s="45" t="s">
        <v>83</v>
      </c>
      <c r="K5" s="46" t="s">
        <v>84</v>
      </c>
      <c r="L5" s="37" t="s">
        <v>31</v>
      </c>
      <c r="M5" s="37" t="s">
        <v>85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</row>
    <row r="6" spans="1:59" s="2" customFormat="1" ht="45" customHeight="1">
      <c r="A6" s="36">
        <f t="shared" si="0"/>
        <v>4</v>
      </c>
      <c r="B6" s="110"/>
      <c r="C6" s="37">
        <v>113826</v>
      </c>
      <c r="D6" s="37" t="s">
        <v>47</v>
      </c>
      <c r="E6" s="37" t="s">
        <v>48</v>
      </c>
      <c r="F6" s="37" t="s">
        <v>49</v>
      </c>
      <c r="G6" s="38">
        <v>301</v>
      </c>
      <c r="H6" s="38">
        <v>390</v>
      </c>
      <c r="I6" s="47" t="s">
        <v>40</v>
      </c>
      <c r="J6" s="47" t="s">
        <v>83</v>
      </c>
      <c r="K6" s="46" t="s">
        <v>86</v>
      </c>
      <c r="L6" s="37" t="s">
        <v>31</v>
      </c>
      <c r="M6" s="37" t="s">
        <v>85</v>
      </c>
    </row>
    <row r="7" spans="1:59" ht="45" customHeight="1">
      <c r="A7" s="36">
        <f t="shared" si="0"/>
        <v>5</v>
      </c>
      <c r="B7" s="104"/>
      <c r="C7" s="37">
        <v>139379</v>
      </c>
      <c r="D7" s="37" t="s">
        <v>45</v>
      </c>
      <c r="E7" s="37" t="s">
        <v>46</v>
      </c>
      <c r="F7" s="37" t="s">
        <v>34</v>
      </c>
      <c r="G7" s="38">
        <v>4560</v>
      </c>
      <c r="H7" s="38">
        <v>5074</v>
      </c>
      <c r="I7" s="47" t="s">
        <v>40</v>
      </c>
      <c r="J7" s="47" t="s">
        <v>87</v>
      </c>
      <c r="K7" s="46" t="s">
        <v>86</v>
      </c>
      <c r="L7" s="37" t="s">
        <v>31</v>
      </c>
      <c r="M7" s="37" t="s">
        <v>85</v>
      </c>
    </row>
    <row r="8" spans="1:59" ht="62.1" customHeight="1">
      <c r="A8" s="36">
        <f t="shared" si="0"/>
        <v>6</v>
      </c>
      <c r="B8" s="101" t="s">
        <v>50</v>
      </c>
      <c r="C8" s="39">
        <v>162305</v>
      </c>
      <c r="D8" s="39" t="s">
        <v>51</v>
      </c>
      <c r="E8" s="39" t="s">
        <v>52</v>
      </c>
      <c r="F8" s="37" t="s">
        <v>53</v>
      </c>
      <c r="G8" s="37">
        <v>808</v>
      </c>
      <c r="H8" s="37">
        <v>1041</v>
      </c>
      <c r="I8" s="48">
        <v>31</v>
      </c>
      <c r="J8" s="40">
        <v>38</v>
      </c>
      <c r="K8" s="46" t="s">
        <v>88</v>
      </c>
      <c r="L8" s="37" t="s">
        <v>31</v>
      </c>
      <c r="M8" s="37" t="s">
        <v>82</v>
      </c>
    </row>
    <row r="9" spans="1:59" ht="54.95" customHeight="1">
      <c r="A9" s="36">
        <f t="shared" si="0"/>
        <v>7</v>
      </c>
      <c r="B9" s="101"/>
      <c r="C9" s="39">
        <v>116987</v>
      </c>
      <c r="D9" s="39" t="s">
        <v>55</v>
      </c>
      <c r="E9" s="39" t="s">
        <v>56</v>
      </c>
      <c r="F9" s="37" t="s">
        <v>57</v>
      </c>
      <c r="G9" s="37">
        <v>139</v>
      </c>
      <c r="H9" s="37">
        <v>242</v>
      </c>
      <c r="I9" s="49">
        <v>10</v>
      </c>
      <c r="J9" s="34">
        <v>12</v>
      </c>
      <c r="K9" s="46" t="s">
        <v>89</v>
      </c>
      <c r="L9" s="37" t="s">
        <v>31</v>
      </c>
      <c r="M9" s="37" t="s">
        <v>82</v>
      </c>
    </row>
    <row r="10" spans="1:59" ht="30" customHeight="1">
      <c r="A10" s="36">
        <f t="shared" si="0"/>
        <v>8</v>
      </c>
      <c r="B10" s="102" t="s">
        <v>59</v>
      </c>
      <c r="C10" s="39">
        <v>164949</v>
      </c>
      <c r="D10" s="39" t="s">
        <v>60</v>
      </c>
      <c r="E10" s="41" t="s">
        <v>61</v>
      </c>
      <c r="F10" s="40" t="s">
        <v>49</v>
      </c>
      <c r="G10" s="100">
        <v>35205</v>
      </c>
      <c r="H10" s="105">
        <v>45306</v>
      </c>
      <c r="I10" s="50">
        <v>7.0000000000000007E-2</v>
      </c>
      <c r="J10" s="50">
        <v>0.09</v>
      </c>
      <c r="K10" s="40" t="s">
        <v>90</v>
      </c>
      <c r="L10" s="37" t="s">
        <v>31</v>
      </c>
      <c r="M10" s="100" t="s">
        <v>82</v>
      </c>
    </row>
    <row r="11" spans="1:59" ht="30" customHeight="1">
      <c r="A11" s="36">
        <f t="shared" si="0"/>
        <v>9</v>
      </c>
      <c r="B11" s="102"/>
      <c r="C11" s="39">
        <v>75138</v>
      </c>
      <c r="D11" s="39" t="s">
        <v>60</v>
      </c>
      <c r="E11" s="39" t="s">
        <v>64</v>
      </c>
      <c r="F11" s="40" t="s">
        <v>49</v>
      </c>
      <c r="G11" s="100"/>
      <c r="H11" s="106"/>
      <c r="I11" s="44">
        <v>7.0000000000000007E-2</v>
      </c>
      <c r="J11" s="50">
        <v>0.08</v>
      </c>
      <c r="K11" s="40" t="s">
        <v>90</v>
      </c>
      <c r="L11" s="37" t="s">
        <v>31</v>
      </c>
      <c r="M11" s="100"/>
    </row>
    <row r="12" spans="1:59" ht="30" customHeight="1">
      <c r="A12" s="36">
        <f t="shared" si="0"/>
        <v>10</v>
      </c>
      <c r="B12" s="102"/>
      <c r="C12" s="39">
        <v>84174</v>
      </c>
      <c r="D12" s="39" t="s">
        <v>67</v>
      </c>
      <c r="E12" s="39" t="s">
        <v>68</v>
      </c>
      <c r="F12" s="40" t="s">
        <v>34</v>
      </c>
      <c r="G12" s="36">
        <v>69978.33</v>
      </c>
      <c r="H12" s="36">
        <v>85166</v>
      </c>
      <c r="I12" s="50">
        <v>7.0000000000000007E-2</v>
      </c>
      <c r="J12" s="50">
        <v>0.09</v>
      </c>
      <c r="K12" s="40" t="s">
        <v>90</v>
      </c>
      <c r="L12" s="37" t="s">
        <v>31</v>
      </c>
      <c r="M12" s="36" t="s">
        <v>85</v>
      </c>
    </row>
    <row r="13" spans="1:59" ht="30" customHeight="1">
      <c r="A13" s="36">
        <f t="shared" si="0"/>
        <v>11</v>
      </c>
      <c r="B13" s="102"/>
      <c r="C13" s="39">
        <v>166880</v>
      </c>
      <c r="D13" s="39" t="s">
        <v>69</v>
      </c>
      <c r="E13" s="39" t="s">
        <v>70</v>
      </c>
      <c r="F13" s="37" t="s">
        <v>71</v>
      </c>
      <c r="G13" s="36">
        <v>40952</v>
      </c>
      <c r="H13" s="37">
        <v>55909</v>
      </c>
      <c r="I13" s="50">
        <v>7.0000000000000007E-2</v>
      </c>
      <c r="J13" s="46">
        <v>0.08</v>
      </c>
      <c r="K13" s="40" t="s">
        <v>90</v>
      </c>
      <c r="L13" s="37" t="s">
        <v>31</v>
      </c>
      <c r="M13" s="37" t="s">
        <v>82</v>
      </c>
    </row>
    <row r="14" spans="1:59" ht="45" customHeight="1">
      <c r="A14" s="36">
        <f t="shared" si="0"/>
        <v>12</v>
      </c>
      <c r="B14" s="102"/>
      <c r="C14" s="39">
        <v>21580</v>
      </c>
      <c r="D14" s="39" t="s">
        <v>73</v>
      </c>
      <c r="E14" s="39" t="s">
        <v>74</v>
      </c>
      <c r="F14" s="37" t="s">
        <v>27</v>
      </c>
      <c r="G14" s="42">
        <v>202159.94</v>
      </c>
      <c r="H14" s="42">
        <v>242398.49</v>
      </c>
      <c r="I14" s="50">
        <v>7.0000000000000007E-2</v>
      </c>
      <c r="J14" s="50">
        <v>0.09</v>
      </c>
      <c r="K14" s="40" t="s">
        <v>90</v>
      </c>
      <c r="L14" s="37" t="s">
        <v>31</v>
      </c>
      <c r="M14" s="37" t="s">
        <v>85</v>
      </c>
    </row>
  </sheetData>
  <mergeCells count="14">
    <mergeCell ref="K3:K4"/>
    <mergeCell ref="M1:M2"/>
    <mergeCell ref="M10:M11"/>
    <mergeCell ref="B8:B9"/>
    <mergeCell ref="B10:B14"/>
    <mergeCell ref="G3:G4"/>
    <mergeCell ref="G10:G11"/>
    <mergeCell ref="H3:H4"/>
    <mergeCell ref="H10:H11"/>
    <mergeCell ref="A1:F1"/>
    <mergeCell ref="G1:H1"/>
    <mergeCell ref="I1:J1"/>
    <mergeCell ref="B3:B4"/>
    <mergeCell ref="B5:B7"/>
  </mergeCells>
  <phoneticPr fontId="15" type="noConversion"/>
  <pageMargins left="0.196527777777778" right="7.7777777777777807E-2" top="0.15625" bottom="0.15625" header="7.7777777777777807E-2" footer="7.7777777777777807E-2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Y99"/>
  <sheetViews>
    <sheetView workbookViewId="0">
      <pane xSplit="5" ySplit="2" topLeftCell="Q3" activePane="bottomRight" state="frozen"/>
      <selection pane="topRight"/>
      <selection pane="bottomLeft"/>
      <selection pane="bottomRight" activeCell="L1" sqref="L1:M1"/>
    </sheetView>
  </sheetViews>
  <sheetFormatPr defaultColWidth="9" defaultRowHeight="13.5"/>
  <cols>
    <col min="1" max="1" width="3.75" style="4" customWidth="1"/>
    <col min="2" max="2" width="6.75" style="4" customWidth="1"/>
    <col min="3" max="3" width="21.25" style="5" customWidth="1"/>
    <col min="4" max="4" width="3.625" style="4" customWidth="1"/>
    <col min="5" max="5" width="11" style="5" customWidth="1"/>
    <col min="6" max="6" width="10" style="6" customWidth="1"/>
    <col min="7" max="8" width="8.125" style="6" customWidth="1"/>
    <col min="9" max="13" width="8.125" style="7" customWidth="1"/>
    <col min="14" max="17" width="11" style="7" customWidth="1"/>
    <col min="18" max="18" width="11" style="6" customWidth="1"/>
    <col min="19" max="23" width="11" customWidth="1"/>
    <col min="24" max="25" width="11" style="8" customWidth="1"/>
  </cols>
  <sheetData>
    <row r="1" spans="1:25" ht="18.75">
      <c r="A1" s="119" t="s">
        <v>91</v>
      </c>
      <c r="B1" s="119"/>
      <c r="C1" s="119"/>
      <c r="D1" s="9"/>
      <c r="E1" s="10"/>
      <c r="F1" s="111" t="s">
        <v>24</v>
      </c>
      <c r="G1" s="112"/>
      <c r="H1" s="111" t="s">
        <v>41</v>
      </c>
      <c r="I1" s="112"/>
      <c r="J1" s="111" t="s">
        <v>45</v>
      </c>
      <c r="K1" s="112"/>
      <c r="L1" s="111" t="s">
        <v>47</v>
      </c>
      <c r="M1" s="112"/>
      <c r="N1" s="115" t="s">
        <v>92</v>
      </c>
      <c r="O1" s="116"/>
      <c r="P1" s="117" t="s">
        <v>93</v>
      </c>
      <c r="Q1" s="118"/>
      <c r="R1" s="111" t="s">
        <v>69</v>
      </c>
      <c r="S1" s="112"/>
      <c r="T1" s="111" t="s">
        <v>94</v>
      </c>
      <c r="U1" s="112"/>
      <c r="V1" s="111" t="s">
        <v>67</v>
      </c>
      <c r="W1" s="112"/>
      <c r="X1" s="111" t="s">
        <v>73</v>
      </c>
      <c r="Y1" s="112"/>
    </row>
    <row r="2" spans="1:25" s="1" customFormat="1" ht="24">
      <c r="A2" s="13" t="s">
        <v>95</v>
      </c>
      <c r="B2" s="13" t="s">
        <v>96</v>
      </c>
      <c r="C2" s="13" t="s">
        <v>97</v>
      </c>
      <c r="D2" s="13" t="s">
        <v>98</v>
      </c>
      <c r="E2" s="13" t="s">
        <v>99</v>
      </c>
      <c r="F2" s="29" t="s">
        <v>20</v>
      </c>
      <c r="G2" s="29" t="s">
        <v>21</v>
      </c>
      <c r="H2" s="29" t="s">
        <v>20</v>
      </c>
      <c r="I2" s="29" t="s">
        <v>21</v>
      </c>
      <c r="J2" s="29" t="s">
        <v>20</v>
      </c>
      <c r="K2" s="29" t="s">
        <v>21</v>
      </c>
      <c r="L2" s="29" t="s">
        <v>20</v>
      </c>
      <c r="M2" s="29" t="s">
        <v>21</v>
      </c>
      <c r="N2" s="29" t="s">
        <v>20</v>
      </c>
      <c r="O2" s="29" t="s">
        <v>21</v>
      </c>
      <c r="P2" s="29" t="s">
        <v>20</v>
      </c>
      <c r="Q2" s="29" t="s">
        <v>21</v>
      </c>
      <c r="R2" s="29" t="s">
        <v>20</v>
      </c>
      <c r="S2" s="29" t="s">
        <v>21</v>
      </c>
      <c r="T2" s="29" t="s">
        <v>20</v>
      </c>
      <c r="U2" s="29" t="s">
        <v>21</v>
      </c>
      <c r="V2" s="29" t="s">
        <v>20</v>
      </c>
      <c r="W2" s="29" t="s">
        <v>21</v>
      </c>
      <c r="X2" s="30" t="s">
        <v>20</v>
      </c>
      <c r="Y2" s="30" t="s">
        <v>21</v>
      </c>
    </row>
    <row r="3" spans="1:25">
      <c r="A3" s="14">
        <v>1</v>
      </c>
      <c r="B3" s="14">
        <v>307</v>
      </c>
      <c r="C3" s="14" t="s">
        <v>100</v>
      </c>
      <c r="D3" s="14" t="str">
        <f>VLOOKUP(B:B,[2]查询时间段分门店销售汇总!$B$1:$F$65536,5,0)</f>
        <v>T</v>
      </c>
      <c r="E3" s="14" t="s">
        <v>101</v>
      </c>
      <c r="F3" s="15">
        <v>151</v>
      </c>
      <c r="G3" s="15">
        <v>166</v>
      </c>
      <c r="H3" s="15">
        <v>210</v>
      </c>
      <c r="I3" s="21">
        <v>216</v>
      </c>
      <c r="J3" s="21">
        <v>227</v>
      </c>
      <c r="K3" s="21">
        <v>241</v>
      </c>
      <c r="L3" s="21">
        <v>21</v>
      </c>
      <c r="M3" s="21">
        <v>27</v>
      </c>
      <c r="N3" s="21">
        <v>6</v>
      </c>
      <c r="O3" s="21">
        <v>9</v>
      </c>
      <c r="P3" s="21">
        <f>VLOOKUP(B:B,[3]Sheet5!$G$1:$H$65536,2,0)</f>
        <v>105</v>
      </c>
      <c r="Q3" s="21">
        <v>116</v>
      </c>
      <c r="R3" s="15">
        <v>1920.6</v>
      </c>
      <c r="S3" s="15">
        <v>2304.7199999999998</v>
      </c>
      <c r="T3" s="15">
        <f>VLOOKUP(B:B,[4]Sheet3!$F$1:$G$65536,2,0)</f>
        <v>2520.02</v>
      </c>
      <c r="U3" s="15">
        <v>2646</v>
      </c>
      <c r="V3" s="15">
        <f>VLOOKUP(B:B,[5]Sheet3!$G$1:$H$65536,2,0)</f>
        <v>6175.94</v>
      </c>
      <c r="W3" s="15">
        <v>6794</v>
      </c>
      <c r="X3" s="22">
        <f>VLOOKUP(B:B,[5]Sheet5!$H$1:$I$65536,2,0)</f>
        <v>31189.01</v>
      </c>
      <c r="Y3" s="22">
        <v>32748.46</v>
      </c>
    </row>
    <row r="4" spans="1:25">
      <c r="A4" s="14">
        <v>2</v>
      </c>
      <c r="B4" s="14">
        <v>343</v>
      </c>
      <c r="C4" s="14" t="s">
        <v>102</v>
      </c>
      <c r="D4" s="14" t="str">
        <f>VLOOKUP(B:B,[2]查询时间段分门店销售汇总!$B$1:$F$65536,5,0)</f>
        <v>A1</v>
      </c>
      <c r="E4" s="14" t="s">
        <v>103</v>
      </c>
      <c r="F4" s="15">
        <v>27</v>
      </c>
      <c r="G4" s="15">
        <v>35</v>
      </c>
      <c r="H4" s="15">
        <v>45</v>
      </c>
      <c r="I4" s="21">
        <v>52</v>
      </c>
      <c r="J4" s="21">
        <v>178</v>
      </c>
      <c r="K4" s="21">
        <v>195</v>
      </c>
      <c r="L4" s="21">
        <f>VLOOKUP(B:B,[6]Sheet6!$F$1:$G$65536,2,0)</f>
        <v>7</v>
      </c>
      <c r="M4" s="21">
        <v>9</v>
      </c>
      <c r="N4" s="21">
        <v>2</v>
      </c>
      <c r="O4" s="21">
        <v>3</v>
      </c>
      <c r="P4" s="21">
        <f>VLOOKUP(B:B,[3]Sheet5!$G$1:$H$65536,2,0)</f>
        <v>11</v>
      </c>
      <c r="Q4" s="21">
        <v>17</v>
      </c>
      <c r="R4" s="15">
        <v>594</v>
      </c>
      <c r="S4" s="15">
        <v>831.6</v>
      </c>
      <c r="T4" s="15">
        <f>VLOOKUP(B:B,[4]Sheet3!$F$1:$G$65536,2,0)</f>
        <v>2049.54</v>
      </c>
      <c r="U4" s="15">
        <v>2152</v>
      </c>
      <c r="V4" s="15">
        <f>VLOOKUP(B:B,[5]Sheet3!$G$1:$H$65536,2,0)</f>
        <v>1908.39</v>
      </c>
      <c r="W4" s="15">
        <v>2099</v>
      </c>
      <c r="X4" s="22">
        <f>VLOOKUP(B:B,[5]Sheet5!$H$1:$I$65536,2,0)</f>
        <v>5775.99</v>
      </c>
      <c r="Y4" s="22">
        <v>6064.79</v>
      </c>
    </row>
    <row r="5" spans="1:25" s="2" customFormat="1">
      <c r="A5" s="16">
        <v>3</v>
      </c>
      <c r="B5" s="16">
        <v>341</v>
      </c>
      <c r="C5" s="16" t="s">
        <v>104</v>
      </c>
      <c r="D5" s="16" t="str">
        <f>VLOOKUP(B:B,[2]查询时间段分门店销售汇总!$B$1:$F$65536,5,0)</f>
        <v>A1</v>
      </c>
      <c r="E5" s="16" t="s">
        <v>105</v>
      </c>
      <c r="F5" s="17">
        <v>27</v>
      </c>
      <c r="G5" s="17">
        <v>35</v>
      </c>
      <c r="H5" s="15">
        <v>45</v>
      </c>
      <c r="I5" s="21">
        <v>52</v>
      </c>
      <c r="J5" s="21">
        <v>48</v>
      </c>
      <c r="K5" s="21">
        <v>55</v>
      </c>
      <c r="L5" s="21">
        <v>8</v>
      </c>
      <c r="M5" s="21">
        <v>10</v>
      </c>
      <c r="N5" s="21">
        <v>2</v>
      </c>
      <c r="O5" s="21">
        <v>3</v>
      </c>
      <c r="P5" s="21">
        <f>VLOOKUP(B:B,[3]Sheet5!$G$1:$H$65536,2,0)</f>
        <v>14</v>
      </c>
      <c r="Q5" s="21">
        <v>18</v>
      </c>
      <c r="R5" s="15">
        <v>2406.3000000000002</v>
      </c>
      <c r="S5" s="15">
        <v>2887.56</v>
      </c>
      <c r="T5" s="15">
        <f>VLOOKUP(B:B,[4]Sheet3!$F$1:$G$65536,2,0)</f>
        <v>4542.1000000000004</v>
      </c>
      <c r="U5" s="15">
        <v>4769.2</v>
      </c>
      <c r="V5" s="15">
        <v>1630</v>
      </c>
      <c r="W5" s="17">
        <v>1793</v>
      </c>
      <c r="X5" s="22">
        <f>VLOOKUP(B:B,[5]Sheet5!$H$1:$I$65536,2,0)</f>
        <v>13313</v>
      </c>
      <c r="Y5" s="22">
        <v>14644.3</v>
      </c>
    </row>
    <row r="6" spans="1:25">
      <c r="A6" s="14">
        <v>4</v>
      </c>
      <c r="B6" s="14">
        <v>712</v>
      </c>
      <c r="C6" s="14" t="s">
        <v>106</v>
      </c>
      <c r="D6" s="14" t="str">
        <f>VLOOKUP(B:B,[2]查询时间段分门店销售汇总!$B$1:$F$65536,5,0)</f>
        <v>A1</v>
      </c>
      <c r="E6" s="14" t="s">
        <v>107</v>
      </c>
      <c r="F6" s="15">
        <v>27</v>
      </c>
      <c r="G6" s="15">
        <v>35</v>
      </c>
      <c r="H6" s="15">
        <v>109</v>
      </c>
      <c r="I6" s="21">
        <v>116</v>
      </c>
      <c r="J6" s="21">
        <v>79</v>
      </c>
      <c r="K6" s="21">
        <v>90</v>
      </c>
      <c r="L6" s="21">
        <v>19</v>
      </c>
      <c r="M6" s="21">
        <v>23</v>
      </c>
      <c r="N6" s="21">
        <v>1</v>
      </c>
      <c r="O6" s="21">
        <v>2</v>
      </c>
      <c r="P6" s="21">
        <f>VLOOKUP(B:B,[3]Sheet5!$G$1:$H$65536,2,0)</f>
        <v>5</v>
      </c>
      <c r="Q6" s="21">
        <v>8</v>
      </c>
      <c r="R6" s="15">
        <v>1386</v>
      </c>
      <c r="S6" s="15">
        <v>1801.8</v>
      </c>
      <c r="T6" s="15">
        <f>VLOOKUP(B:B,[4]Sheet3!$F$1:$G$65536,2,0)</f>
        <v>1027.5</v>
      </c>
      <c r="U6" s="15">
        <v>1181.5999999999999</v>
      </c>
      <c r="V6" s="15">
        <f>VLOOKUP(B:B,[5]Sheet3!$G$1:$H$65536,2,0)</f>
        <v>656</v>
      </c>
      <c r="W6" s="17">
        <v>820</v>
      </c>
      <c r="X6" s="22">
        <f>VLOOKUP(B:B,[5]Sheet5!$H$1:$I$65536,2,0)</f>
        <v>4302</v>
      </c>
      <c r="Y6" s="22">
        <v>5377.5</v>
      </c>
    </row>
    <row r="7" spans="1:25">
      <c r="A7" s="14">
        <v>5</v>
      </c>
      <c r="B7" s="14">
        <v>581</v>
      </c>
      <c r="C7" s="14" t="s">
        <v>108</v>
      </c>
      <c r="D7" s="14" t="str">
        <f>VLOOKUP(B:B,[2]查询时间段分门店销售汇总!$B$1:$F$65536,5,0)</f>
        <v>A2</v>
      </c>
      <c r="E7" s="14" t="s">
        <v>103</v>
      </c>
      <c r="F7" s="15">
        <v>27</v>
      </c>
      <c r="G7" s="15">
        <v>34</v>
      </c>
      <c r="H7" s="15">
        <v>109</v>
      </c>
      <c r="I7" s="21">
        <v>116</v>
      </c>
      <c r="J7" s="21">
        <v>65</v>
      </c>
      <c r="K7" s="21">
        <v>76</v>
      </c>
      <c r="L7" s="21">
        <f>VLOOKUP(B:B,[6]Sheet6!$F$1:$G$65536,2,0)</f>
        <v>1</v>
      </c>
      <c r="M7" s="21">
        <v>1</v>
      </c>
      <c r="N7" s="21">
        <v>1</v>
      </c>
      <c r="O7" s="21">
        <v>2</v>
      </c>
      <c r="P7" s="21">
        <f>VLOOKUP(B:B,[3]Sheet5!$G$1:$H$65536,2,0)</f>
        <v>2</v>
      </c>
      <c r="Q7" s="21">
        <v>4</v>
      </c>
      <c r="R7" s="15">
        <v>1634.1</v>
      </c>
      <c r="S7" s="15">
        <v>1960.92</v>
      </c>
      <c r="T7" s="15">
        <f>VLOOKUP(B:B,[4]Sheet3!$F$1:$G$65536,2,0)</f>
        <v>148.75</v>
      </c>
      <c r="U7" s="15">
        <v>223.1</v>
      </c>
      <c r="V7" s="15">
        <f>VLOOKUP(B:B,[5]Sheet3!$G$1:$H$65536,2,0)</f>
        <v>709.49</v>
      </c>
      <c r="W7" s="17">
        <v>887</v>
      </c>
      <c r="X7" s="22">
        <f>VLOOKUP(B:B,[5]Sheet5!$H$1:$I$65536,2,0)</f>
        <v>3100</v>
      </c>
      <c r="Y7" s="22">
        <v>3875</v>
      </c>
    </row>
    <row r="8" spans="1:25">
      <c r="A8" s="14">
        <v>6</v>
      </c>
      <c r="B8" s="14">
        <v>571</v>
      </c>
      <c r="C8" s="14" t="s">
        <v>109</v>
      </c>
      <c r="D8" s="14" t="str">
        <f>VLOOKUP(B:B,[2]查询时间段分门店销售汇总!$B$1:$F$65536,5,0)</f>
        <v>A1</v>
      </c>
      <c r="E8" s="14" t="s">
        <v>107</v>
      </c>
      <c r="F8" s="15">
        <v>27</v>
      </c>
      <c r="G8" s="15">
        <v>35</v>
      </c>
      <c r="H8" s="15">
        <v>109</v>
      </c>
      <c r="I8" s="21">
        <v>116</v>
      </c>
      <c r="J8" s="21">
        <v>181</v>
      </c>
      <c r="K8" s="21">
        <v>198</v>
      </c>
      <c r="L8" s="21">
        <f>VLOOKUP(B:B,[6]Sheet6!$F$1:$G$65536,2,0)</f>
        <v>15</v>
      </c>
      <c r="M8" s="21">
        <v>19</v>
      </c>
      <c r="N8" s="21">
        <v>2</v>
      </c>
      <c r="O8" s="21">
        <v>3</v>
      </c>
      <c r="P8" s="21">
        <f>VLOOKUP(B:B,[3]Sheet5!$G$1:$H$65536,2,0)</f>
        <v>9</v>
      </c>
      <c r="Q8" s="21">
        <v>14</v>
      </c>
      <c r="R8" s="15">
        <v>982</v>
      </c>
      <c r="S8" s="15">
        <v>1374.8</v>
      </c>
      <c r="T8" s="15">
        <f>VLOOKUP(B:B,[4]Sheet3!$F$1:$G$65536,2,0)</f>
        <v>258.01</v>
      </c>
      <c r="U8" s="15">
        <v>387</v>
      </c>
      <c r="V8" s="15">
        <f>VLOOKUP(B:B,[5]Sheet3!$G$1:$H$65536,2,0)</f>
        <v>1630</v>
      </c>
      <c r="W8" s="15">
        <v>1793</v>
      </c>
      <c r="X8" s="22">
        <f>VLOOKUP(B:B,[5]Sheet5!$H$1:$I$65536,2,0)</f>
        <v>3569</v>
      </c>
      <c r="Y8" s="22">
        <v>4461.25</v>
      </c>
    </row>
    <row r="9" spans="1:25">
      <c r="A9" s="14">
        <v>7</v>
      </c>
      <c r="B9" s="14">
        <v>750</v>
      </c>
      <c r="C9" s="14" t="s">
        <v>110</v>
      </c>
      <c r="D9" s="14" t="str">
        <f>VLOOKUP(B:B,[2]查询时间段分门店销售汇总!$B$1:$F$65536,5,0)</f>
        <v>A1</v>
      </c>
      <c r="E9" s="14" t="s">
        <v>107</v>
      </c>
      <c r="F9" s="15">
        <v>27</v>
      </c>
      <c r="G9" s="15">
        <v>35</v>
      </c>
      <c r="H9" s="15">
        <v>78</v>
      </c>
      <c r="I9" s="21">
        <v>85</v>
      </c>
      <c r="J9" s="21">
        <v>84</v>
      </c>
      <c r="K9" s="21">
        <v>96</v>
      </c>
      <c r="L9" s="21">
        <f>VLOOKUP(B:B,[6]Sheet6!$F$1:$G$65536,2,0)</f>
        <v>16</v>
      </c>
      <c r="M9" s="21">
        <v>20</v>
      </c>
      <c r="N9" s="21">
        <f>VLOOKUP(B:B,[3]Sheet3!$H$1:$I$65536,2,0)</f>
        <v>5</v>
      </c>
      <c r="O9" s="21">
        <v>7</v>
      </c>
      <c r="P9" s="21">
        <f>VLOOKUP(B:B,[3]Sheet5!$G$1:$H$65536,2,0)</f>
        <v>24</v>
      </c>
      <c r="Q9" s="21">
        <v>31</v>
      </c>
      <c r="R9" s="15">
        <v>630.29999999999995</v>
      </c>
      <c r="S9" s="15">
        <v>882.42</v>
      </c>
      <c r="T9" s="15">
        <f>VLOOKUP(B:B,[4]Sheet3!$F$1:$G$65536,2,0)</f>
        <v>709.01</v>
      </c>
      <c r="U9" s="15">
        <v>850.8</v>
      </c>
      <c r="V9" s="15">
        <f>VLOOKUP(B:B,[5]Sheet3!$G$1:$H$65536,2,0)</f>
        <v>549.5</v>
      </c>
      <c r="W9" s="17">
        <v>687</v>
      </c>
      <c r="X9" s="22">
        <f>VLOOKUP(B:B,[5]Sheet5!$H$1:$I$65536,2,0)</f>
        <v>2497</v>
      </c>
      <c r="Y9" s="22">
        <v>3121.25</v>
      </c>
    </row>
    <row r="10" spans="1:25">
      <c r="A10" s="14">
        <v>8</v>
      </c>
      <c r="B10" s="14">
        <v>707</v>
      </c>
      <c r="C10" s="14" t="s">
        <v>111</v>
      </c>
      <c r="D10" s="14" t="str">
        <f>VLOOKUP(B:B,[2]查询时间段分门店销售汇总!$B$1:$F$65536,5,0)</f>
        <v>A2</v>
      </c>
      <c r="E10" s="14" t="s">
        <v>107</v>
      </c>
      <c r="F10" s="15">
        <v>27</v>
      </c>
      <c r="G10" s="15">
        <v>34</v>
      </c>
      <c r="H10" s="15">
        <v>55</v>
      </c>
      <c r="I10" s="21">
        <v>63</v>
      </c>
      <c r="J10" s="21">
        <v>90</v>
      </c>
      <c r="K10" s="21">
        <v>103</v>
      </c>
      <c r="L10" s="21">
        <f>VLOOKUP(B:B,[6]Sheet6!$F$1:$G$65536,2,0)</f>
        <v>4</v>
      </c>
      <c r="M10" s="21">
        <v>5</v>
      </c>
      <c r="N10" s="21">
        <v>1</v>
      </c>
      <c r="O10" s="21">
        <v>2</v>
      </c>
      <c r="P10" s="21">
        <f>VLOOKUP(B:B,[3]Sheet5!$G$1:$H$65536,2,0)</f>
        <v>8</v>
      </c>
      <c r="Q10" s="21">
        <v>12</v>
      </c>
      <c r="R10" s="15">
        <v>168.3</v>
      </c>
      <c r="S10" s="15">
        <v>252.45</v>
      </c>
      <c r="T10" s="15">
        <f>VLOOKUP(B:B,[4]Sheet3!$F$1:$G$65536,2,0)</f>
        <v>84.5</v>
      </c>
      <c r="U10" s="15">
        <v>169</v>
      </c>
      <c r="V10" s="15">
        <f>VLOOKUP(B:B,[5]Sheet3!$G$1:$H$65536,2,0)</f>
        <v>791.1</v>
      </c>
      <c r="W10" s="17">
        <v>989</v>
      </c>
      <c r="X10" s="22">
        <f>VLOOKUP(B:B,[5]Sheet5!$H$1:$I$65536,2,0)</f>
        <v>2096</v>
      </c>
      <c r="Y10" s="22">
        <v>2620</v>
      </c>
    </row>
    <row r="11" spans="1:25">
      <c r="A11" s="14">
        <v>9</v>
      </c>
      <c r="B11" s="14">
        <v>387</v>
      </c>
      <c r="C11" s="14" t="s">
        <v>112</v>
      </c>
      <c r="D11" s="14" t="str">
        <f>VLOOKUP(B:B,[2]查询时间段分门店销售汇总!$B$1:$F$65536,5,0)</f>
        <v>A1</v>
      </c>
      <c r="E11" s="14" t="s">
        <v>107</v>
      </c>
      <c r="F11" s="15">
        <v>27</v>
      </c>
      <c r="G11" s="15">
        <v>35</v>
      </c>
      <c r="H11" s="15">
        <v>77</v>
      </c>
      <c r="I11" s="21">
        <v>84</v>
      </c>
      <c r="J11" s="21">
        <v>95</v>
      </c>
      <c r="K11" s="21">
        <v>109</v>
      </c>
      <c r="L11" s="21">
        <f>VLOOKUP(B:B,[6]Sheet6!$F$1:$G$65536,2,0)</f>
        <v>8</v>
      </c>
      <c r="M11" s="21">
        <v>10</v>
      </c>
      <c r="N11" s="21">
        <v>2</v>
      </c>
      <c r="O11" s="21">
        <v>3</v>
      </c>
      <c r="P11" s="21">
        <f>VLOOKUP(B:B,[3]Sheet5!$G$1:$H$65536,2,0)</f>
        <v>7</v>
      </c>
      <c r="Q11" s="21">
        <v>11</v>
      </c>
      <c r="R11" s="15">
        <v>1299.2</v>
      </c>
      <c r="S11" s="15">
        <v>1688.96</v>
      </c>
      <c r="T11" s="15">
        <f>VLOOKUP(B:B,[4]Sheet3!$F$1:$G$65536,2,0)</f>
        <v>2500.36</v>
      </c>
      <c r="U11" s="15">
        <v>2625.4</v>
      </c>
      <c r="V11" s="15">
        <f>VLOOKUP(B:B,[5]Sheet3!$G$1:$H$65536,2,0)</f>
        <v>475.89</v>
      </c>
      <c r="W11" s="15">
        <v>666</v>
      </c>
      <c r="X11" s="22">
        <f>VLOOKUP(B:B,[5]Sheet5!$H$1:$I$65536,2,0)</f>
        <v>2377.0100000000002</v>
      </c>
      <c r="Y11" s="22">
        <v>2971.26</v>
      </c>
    </row>
    <row r="12" spans="1:25">
      <c r="A12" s="14">
        <v>10</v>
      </c>
      <c r="B12" s="14">
        <v>582</v>
      </c>
      <c r="C12" s="14" t="s">
        <v>113</v>
      </c>
      <c r="D12" s="14" t="str">
        <f>VLOOKUP(B:B,[2]查询时间段分门店销售汇总!$B$1:$F$65536,5,0)</f>
        <v>A1</v>
      </c>
      <c r="E12" s="14" t="s">
        <v>103</v>
      </c>
      <c r="F12" s="15">
        <v>27</v>
      </c>
      <c r="G12" s="15">
        <v>35</v>
      </c>
      <c r="H12" s="15">
        <v>27</v>
      </c>
      <c r="I12" s="21">
        <v>32</v>
      </c>
      <c r="J12" s="21">
        <v>41</v>
      </c>
      <c r="K12" s="21">
        <v>47</v>
      </c>
      <c r="L12" s="21">
        <f>VLOOKUP(B:B,[6]Sheet6!$F$1:$G$65536,2,0)</f>
        <v>15</v>
      </c>
      <c r="M12" s="21">
        <v>19</v>
      </c>
      <c r="N12" s="21">
        <v>1</v>
      </c>
      <c r="O12" s="21">
        <v>2</v>
      </c>
      <c r="P12" s="21">
        <f>VLOOKUP(B:B,[3]Sheet5!$G$1:$H$65536,2,0)</f>
        <v>20</v>
      </c>
      <c r="Q12" s="21">
        <v>26</v>
      </c>
      <c r="R12" s="15">
        <v>532</v>
      </c>
      <c r="S12" s="15">
        <v>744.8</v>
      </c>
      <c r="T12" s="15">
        <f>VLOOKUP(B:B,[4]Sheet3!$F$1:$G$65536,2,0)</f>
        <v>892.02</v>
      </c>
      <c r="U12" s="15">
        <v>1070.4000000000001</v>
      </c>
      <c r="V12" s="15">
        <f>VLOOKUP(B:B,[5]Sheet3!$G$1:$H$65536,2,0)</f>
        <v>1110.45</v>
      </c>
      <c r="W12" s="15">
        <v>1221</v>
      </c>
      <c r="X12" s="22">
        <f>VLOOKUP(B:B,[5]Sheet5!$H$1:$I$65536,2,0)</f>
        <v>1850</v>
      </c>
      <c r="Y12" s="22">
        <v>2312.5</v>
      </c>
    </row>
    <row r="13" spans="1:25">
      <c r="A13" s="14">
        <v>11</v>
      </c>
      <c r="B13" s="14">
        <v>514</v>
      </c>
      <c r="C13" s="14" t="s">
        <v>114</v>
      </c>
      <c r="D13" s="14" t="str">
        <f>VLOOKUP(B:B,[2]查询时间段分门店销售汇总!$B$1:$F$65536,5,0)</f>
        <v>A2</v>
      </c>
      <c r="E13" s="14" t="s">
        <v>105</v>
      </c>
      <c r="F13" s="15">
        <v>27</v>
      </c>
      <c r="G13" s="15">
        <v>34</v>
      </c>
      <c r="H13" s="15">
        <v>59</v>
      </c>
      <c r="I13" s="21">
        <v>67</v>
      </c>
      <c r="J13" s="21">
        <v>132</v>
      </c>
      <c r="K13" s="21">
        <v>136</v>
      </c>
      <c r="L13" s="21">
        <f>VLOOKUP(B:B,[6]Sheet6!$F$1:$G$65536,2,0)</f>
        <v>1</v>
      </c>
      <c r="M13" s="21">
        <v>1</v>
      </c>
      <c r="N13" s="21">
        <f>VLOOKUP(B:B,[3]Sheet3!$H$1:$I$65536,2,0)</f>
        <v>1</v>
      </c>
      <c r="O13" s="21">
        <v>2</v>
      </c>
      <c r="P13" s="21">
        <f>VLOOKUP(B:B,[3]Sheet5!$G$1:$H$65536,2,0)</f>
        <v>7</v>
      </c>
      <c r="Q13" s="21">
        <v>11</v>
      </c>
      <c r="R13" s="17">
        <v>300</v>
      </c>
      <c r="S13" s="15">
        <v>450</v>
      </c>
      <c r="T13" s="15">
        <f>VLOOKUP(B:B,[4]Sheet3!$F$1:$G$65536,2,0)</f>
        <v>259.5</v>
      </c>
      <c r="U13" s="15">
        <v>389.3</v>
      </c>
      <c r="V13" s="15">
        <f>VLOOKUP(B:B,[5]Sheet3!$G$1:$H$65536,2,0)</f>
        <v>804.84</v>
      </c>
      <c r="W13" s="17">
        <v>1006</v>
      </c>
      <c r="X13" s="22">
        <f>VLOOKUP(B:B,[5]Sheet5!$H$1:$I$65536,2,0)</f>
        <v>5959</v>
      </c>
      <c r="Y13" s="22">
        <v>6256.95</v>
      </c>
    </row>
    <row r="14" spans="1:25">
      <c r="A14" s="14">
        <v>12</v>
      </c>
      <c r="B14" s="14">
        <v>359</v>
      </c>
      <c r="C14" s="14" t="s">
        <v>115</v>
      </c>
      <c r="D14" s="14" t="str">
        <f>VLOOKUP(B:B,[2]查询时间段分门店销售汇总!$B$1:$F$65536,5,0)</f>
        <v>A2</v>
      </c>
      <c r="E14" s="14" t="s">
        <v>103</v>
      </c>
      <c r="F14" s="15">
        <v>20</v>
      </c>
      <c r="G14" s="15">
        <v>27</v>
      </c>
      <c r="H14" s="15">
        <v>40</v>
      </c>
      <c r="I14" s="21">
        <v>46</v>
      </c>
      <c r="J14" s="21">
        <v>44</v>
      </c>
      <c r="K14" s="21">
        <v>50</v>
      </c>
      <c r="L14" s="21">
        <f>VLOOKUP(B:B,[6]Sheet6!$F$1:$G$65536,2,0)</f>
        <v>2</v>
      </c>
      <c r="M14" s="21">
        <v>3</v>
      </c>
      <c r="N14" s="21">
        <v>4</v>
      </c>
      <c r="O14" s="21">
        <v>6</v>
      </c>
      <c r="P14" s="21">
        <f>VLOOKUP(B:B,[3]Sheet5!$G$1:$H$65536,2,0)</f>
        <v>7</v>
      </c>
      <c r="Q14" s="21">
        <v>11</v>
      </c>
      <c r="R14" s="17">
        <v>300</v>
      </c>
      <c r="S14" s="15">
        <v>450</v>
      </c>
      <c r="T14" s="15">
        <f>VLOOKUP(B:B,[4]Sheet3!$F$1:$G$65536,2,0)</f>
        <v>315.04000000000002</v>
      </c>
      <c r="U14" s="15">
        <v>472.6</v>
      </c>
      <c r="V14" s="15">
        <f>VLOOKUP(B:B,[5]Sheet3!$G$1:$H$65536,2,0)</f>
        <v>1287.5</v>
      </c>
      <c r="W14" s="15">
        <v>1416</v>
      </c>
      <c r="X14" s="22">
        <f>VLOOKUP(B:B,[5]Sheet5!$H$1:$I$65536,2,0)</f>
        <v>683</v>
      </c>
      <c r="Y14" s="22">
        <v>956.2</v>
      </c>
    </row>
    <row r="15" spans="1:25">
      <c r="A15" s="14">
        <v>13</v>
      </c>
      <c r="B15" s="14">
        <v>726</v>
      </c>
      <c r="C15" s="14" t="s">
        <v>116</v>
      </c>
      <c r="D15" s="14" t="str">
        <f>VLOOKUP(B:B,[2]查询时间段分门店销售汇总!$B$1:$F$65536,5,0)</f>
        <v>A2</v>
      </c>
      <c r="E15" s="14" t="s">
        <v>103</v>
      </c>
      <c r="F15" s="15">
        <v>27</v>
      </c>
      <c r="G15" s="15">
        <v>34</v>
      </c>
      <c r="H15" s="15">
        <v>42</v>
      </c>
      <c r="I15" s="21">
        <v>49</v>
      </c>
      <c r="J15" s="21">
        <v>95</v>
      </c>
      <c r="K15" s="21">
        <v>109</v>
      </c>
      <c r="L15" s="21">
        <f>VLOOKUP(B:B,[6]Sheet6!$F$1:$G$65536,2,0)</f>
        <v>1</v>
      </c>
      <c r="M15" s="21">
        <v>1</v>
      </c>
      <c r="N15" s="21">
        <v>1</v>
      </c>
      <c r="O15" s="21">
        <v>2</v>
      </c>
      <c r="P15" s="21">
        <f>VLOOKUP(B:B,[3]Sheet5!$G$1:$H$65536,2,0)</f>
        <v>7</v>
      </c>
      <c r="Q15" s="21">
        <v>11</v>
      </c>
      <c r="R15" s="15">
        <v>588</v>
      </c>
      <c r="S15" s="15">
        <v>823.2</v>
      </c>
      <c r="T15" s="15">
        <f>VLOOKUP(B:B,[4]Sheet3!$F$1:$G$65536,2,0)</f>
        <v>597.6</v>
      </c>
      <c r="U15" s="15">
        <v>717.1</v>
      </c>
      <c r="V15" s="15">
        <f>VLOOKUP(B:B,[5]Sheet3!$G$1:$H$65536,2,0)</f>
        <v>1737.5</v>
      </c>
      <c r="W15" s="15">
        <v>1911</v>
      </c>
      <c r="X15" s="22">
        <f>VLOOKUP(B:B,[5]Sheet5!$H$1:$I$65536,2,0)</f>
        <v>3105.71</v>
      </c>
      <c r="Y15" s="22">
        <v>3882.14</v>
      </c>
    </row>
    <row r="16" spans="1:25">
      <c r="A16" s="14">
        <v>14</v>
      </c>
      <c r="B16" s="14">
        <v>578</v>
      </c>
      <c r="C16" s="14" t="s">
        <v>117</v>
      </c>
      <c r="D16" s="14" t="str">
        <f>VLOOKUP(B:B,[2]查询时间段分门店销售汇总!$B$1:$F$65536,5,0)</f>
        <v>A2</v>
      </c>
      <c r="E16" s="14" t="s">
        <v>118</v>
      </c>
      <c r="F16" s="15">
        <v>17</v>
      </c>
      <c r="G16" s="15">
        <v>24</v>
      </c>
      <c r="H16" s="15">
        <v>48</v>
      </c>
      <c r="I16" s="21">
        <v>56</v>
      </c>
      <c r="J16" s="21">
        <v>69</v>
      </c>
      <c r="K16" s="21">
        <v>81</v>
      </c>
      <c r="L16" s="21">
        <f>VLOOKUP(B:B,[6]Sheet6!$F$1:$G$65536,2,0)</f>
        <v>8</v>
      </c>
      <c r="M16" s="21">
        <v>10</v>
      </c>
      <c r="N16" s="21">
        <v>1</v>
      </c>
      <c r="O16" s="21">
        <v>2</v>
      </c>
      <c r="P16" s="21">
        <f>VLOOKUP(B:B,[3]Sheet5!$G$1:$H$65536,2,0)</f>
        <v>5</v>
      </c>
      <c r="Q16" s="21">
        <v>8</v>
      </c>
      <c r="R16" s="15">
        <v>462</v>
      </c>
      <c r="S16" s="15">
        <v>693</v>
      </c>
      <c r="T16" s="15">
        <v>168</v>
      </c>
      <c r="U16" s="15">
        <v>252</v>
      </c>
      <c r="V16" s="15">
        <f>VLOOKUP(B:B,[5]Sheet3!$G$1:$H$65536,2,0)</f>
        <v>380.5</v>
      </c>
      <c r="W16" s="15">
        <v>533</v>
      </c>
      <c r="X16" s="22">
        <f>VLOOKUP(B:B,[5]Sheet5!$H$1:$I$65536,2,0)</f>
        <v>1431</v>
      </c>
      <c r="Y16" s="22">
        <v>1788.75</v>
      </c>
    </row>
    <row r="17" spans="1:25">
      <c r="A17" s="14">
        <v>15</v>
      </c>
      <c r="B17" s="14">
        <v>365</v>
      </c>
      <c r="C17" s="14" t="s">
        <v>119</v>
      </c>
      <c r="D17" s="14" t="str">
        <f>VLOOKUP(B:B,[2]查询时间段分门店销售汇总!$B$1:$F$65536,5,0)</f>
        <v>A2</v>
      </c>
      <c r="E17" s="14" t="s">
        <v>103</v>
      </c>
      <c r="F17" s="15">
        <v>27</v>
      </c>
      <c r="G17" s="15">
        <v>34</v>
      </c>
      <c r="H17" s="15">
        <v>48</v>
      </c>
      <c r="I17" s="21">
        <v>56</v>
      </c>
      <c r="J17" s="21">
        <v>65</v>
      </c>
      <c r="K17" s="21">
        <v>76</v>
      </c>
      <c r="L17" s="21">
        <v>21</v>
      </c>
      <c r="M17" s="21">
        <v>30</v>
      </c>
      <c r="N17" s="21">
        <v>2</v>
      </c>
      <c r="O17" s="21">
        <v>3</v>
      </c>
      <c r="P17" s="21">
        <f>VLOOKUP(B:B,[3]Sheet5!$G$1:$H$65536,2,0)</f>
        <v>21</v>
      </c>
      <c r="Q17" s="21">
        <v>27</v>
      </c>
      <c r="R17" s="15">
        <v>662</v>
      </c>
      <c r="S17" s="15">
        <v>926.8</v>
      </c>
      <c r="T17" s="15">
        <f>VLOOKUP(B:B,[4]Sheet3!$F$1:$G$65536,2,0)</f>
        <v>890.52</v>
      </c>
      <c r="U17" s="15">
        <v>1068.5999999999999</v>
      </c>
      <c r="V17" s="15">
        <f>VLOOKUP(B:B,[5]Sheet3!$G$1:$H$65536,2,0)</f>
        <v>922.02</v>
      </c>
      <c r="W17" s="17">
        <v>1153</v>
      </c>
      <c r="X17" s="22">
        <f>VLOOKUP(B:B,[5]Sheet5!$H$1:$I$65536,2,0)</f>
        <v>1787.3</v>
      </c>
      <c r="Y17" s="22">
        <v>2234.13</v>
      </c>
    </row>
    <row r="18" spans="1:25">
      <c r="A18" s="14">
        <v>16</v>
      </c>
      <c r="B18" s="14">
        <v>373</v>
      </c>
      <c r="C18" s="14" t="s">
        <v>120</v>
      </c>
      <c r="D18" s="14" t="str">
        <f>VLOOKUP(B:B,[2]查询时间段分门店销售汇总!$B$1:$F$65536,5,0)</f>
        <v>B1</v>
      </c>
      <c r="E18" s="14" t="s">
        <v>118</v>
      </c>
      <c r="F18" s="15">
        <v>17</v>
      </c>
      <c r="G18" s="15">
        <v>23</v>
      </c>
      <c r="H18" s="15">
        <v>42</v>
      </c>
      <c r="I18" s="21">
        <v>49</v>
      </c>
      <c r="J18" s="21">
        <v>40</v>
      </c>
      <c r="K18" s="21">
        <v>46</v>
      </c>
      <c r="L18" s="21">
        <f>VLOOKUP(B:B,[6]Sheet6!$F$1:$G$65536,2,0)</f>
        <v>8</v>
      </c>
      <c r="M18" s="21">
        <v>10</v>
      </c>
      <c r="N18" s="21">
        <v>1</v>
      </c>
      <c r="O18" s="21">
        <v>2</v>
      </c>
      <c r="P18" s="21">
        <f>VLOOKUP(B:B,[3]Sheet5!$G$1:$H$65536,2,0)</f>
        <v>13</v>
      </c>
      <c r="Q18" s="21">
        <v>20</v>
      </c>
      <c r="R18" s="15">
        <v>178.2</v>
      </c>
      <c r="S18" s="15">
        <v>267.3</v>
      </c>
      <c r="T18" s="15">
        <f>VLOOKUP(B:B,[4]Sheet3!$F$1:$G$65536,2,0)</f>
        <v>702.5</v>
      </c>
      <c r="U18" s="15">
        <v>843</v>
      </c>
      <c r="V18" s="15">
        <f>VLOOKUP(B:B,[5]Sheet3!$G$1:$H$65536,2,0)</f>
        <v>794.5</v>
      </c>
      <c r="W18" s="17">
        <v>993</v>
      </c>
      <c r="X18" s="22">
        <f>VLOOKUP(B:B,[5]Sheet5!$H$1:$I$65536,2,0)</f>
        <v>1737</v>
      </c>
      <c r="Y18" s="22">
        <v>2171.25</v>
      </c>
    </row>
    <row r="19" spans="1:25">
      <c r="A19" s="14">
        <v>17</v>
      </c>
      <c r="B19" s="14">
        <v>513</v>
      </c>
      <c r="C19" s="14" t="s">
        <v>121</v>
      </c>
      <c r="D19" s="14" t="str">
        <f>VLOOKUP(B:B,[2]查询时间段分门店销售汇总!$B$1:$F$65536,5,0)</f>
        <v>A2</v>
      </c>
      <c r="E19" s="14" t="s">
        <v>103</v>
      </c>
      <c r="F19" s="15">
        <v>20</v>
      </c>
      <c r="G19" s="15">
        <v>27</v>
      </c>
      <c r="H19" s="15">
        <v>13</v>
      </c>
      <c r="I19" s="21">
        <v>14</v>
      </c>
      <c r="J19" s="21">
        <v>78</v>
      </c>
      <c r="K19" s="21">
        <v>89</v>
      </c>
      <c r="L19" s="21">
        <f>VLOOKUP(B:B,[6]Sheet6!$F$1:$G$65536,2,0)</f>
        <v>3</v>
      </c>
      <c r="M19" s="21">
        <v>4</v>
      </c>
      <c r="N19" s="21">
        <v>1</v>
      </c>
      <c r="O19" s="21">
        <v>2</v>
      </c>
      <c r="P19" s="21">
        <f>VLOOKUP(B:B,[3]Sheet5!$G$1:$H$65536,2,0)</f>
        <v>1</v>
      </c>
      <c r="Q19" s="21">
        <v>3</v>
      </c>
      <c r="R19" s="15">
        <v>198</v>
      </c>
      <c r="S19" s="15">
        <v>297</v>
      </c>
      <c r="T19" s="15">
        <v>168</v>
      </c>
      <c r="U19" s="15">
        <v>252</v>
      </c>
      <c r="V19" s="15">
        <f>VLOOKUP(B:B,[5]Sheet3!$G$1:$H$65536,2,0)</f>
        <v>762.5</v>
      </c>
      <c r="W19" s="17">
        <v>953</v>
      </c>
      <c r="X19" s="22">
        <f>VLOOKUP(B:B,[5]Sheet5!$H$1:$I$65536,2,0)</f>
        <v>792</v>
      </c>
      <c r="Y19" s="22">
        <v>1108.8</v>
      </c>
    </row>
    <row r="20" spans="1:25">
      <c r="A20" s="14">
        <v>18</v>
      </c>
      <c r="B20" s="14">
        <v>546</v>
      </c>
      <c r="C20" s="14" t="s">
        <v>122</v>
      </c>
      <c r="D20" s="14" t="str">
        <f>VLOOKUP(B:B,[2]查询时间段分门店销售汇总!$B$1:$F$65536,5,0)</f>
        <v>A2</v>
      </c>
      <c r="E20" s="14" t="s">
        <v>107</v>
      </c>
      <c r="F20" s="15">
        <v>27</v>
      </c>
      <c r="G20" s="15">
        <v>34</v>
      </c>
      <c r="H20" s="15">
        <v>80</v>
      </c>
      <c r="I20" s="21">
        <v>87</v>
      </c>
      <c r="J20" s="21">
        <v>144</v>
      </c>
      <c r="K20" s="21">
        <v>148</v>
      </c>
      <c r="L20" s="21">
        <f>VLOOKUP(B:B,[6]Sheet6!$F$1:$G$65536,2,0)</f>
        <v>2</v>
      </c>
      <c r="M20" s="21">
        <v>3</v>
      </c>
      <c r="N20" s="21">
        <f>VLOOKUP(B:B,[3]Sheet3!$H$1:$I$65536,2,0)</f>
        <v>3</v>
      </c>
      <c r="O20" s="21">
        <v>4</v>
      </c>
      <c r="P20" s="21">
        <f>VLOOKUP(B:B,[3]Sheet5!$G$1:$H$65536,2,0)</f>
        <v>8</v>
      </c>
      <c r="Q20" s="21">
        <v>12</v>
      </c>
      <c r="R20" s="15">
        <v>1188</v>
      </c>
      <c r="S20" s="15">
        <v>1544.4</v>
      </c>
      <c r="T20" s="15">
        <v>168</v>
      </c>
      <c r="U20" s="15">
        <v>252</v>
      </c>
      <c r="V20" s="15">
        <f>VLOOKUP(B:B,[5]Sheet3!$G$1:$H$65536,2,0)</f>
        <v>1760.04</v>
      </c>
      <c r="W20" s="15">
        <v>1936</v>
      </c>
      <c r="X20" s="22">
        <f>VLOOKUP(B:B,[5]Sheet5!$H$1:$I$65536,2,0)</f>
        <v>2108</v>
      </c>
      <c r="Y20" s="22">
        <v>2635</v>
      </c>
    </row>
    <row r="21" spans="1:25">
      <c r="A21" s="14">
        <v>19</v>
      </c>
      <c r="B21" s="14">
        <v>746</v>
      </c>
      <c r="C21" s="14" t="s">
        <v>123</v>
      </c>
      <c r="D21" s="14" t="str">
        <f>VLOOKUP(B:B,[2]查询时间段分门店销售汇总!$B$1:$F$65536,5,0)</f>
        <v>B2</v>
      </c>
      <c r="E21" s="14" t="s">
        <v>105</v>
      </c>
      <c r="F21" s="15">
        <v>17</v>
      </c>
      <c r="G21" s="15">
        <v>22</v>
      </c>
      <c r="H21" s="15">
        <v>15</v>
      </c>
      <c r="I21" s="21">
        <v>17</v>
      </c>
      <c r="J21" s="21">
        <v>47</v>
      </c>
      <c r="K21" s="21">
        <v>53</v>
      </c>
      <c r="L21" s="21">
        <v>2</v>
      </c>
      <c r="M21" s="21">
        <v>3</v>
      </c>
      <c r="N21" s="21">
        <v>1</v>
      </c>
      <c r="O21" s="21">
        <v>2</v>
      </c>
      <c r="P21" s="21">
        <f>VLOOKUP(B:B,[3]Sheet5!$G$1:$H$65536,2,0)</f>
        <v>1</v>
      </c>
      <c r="Q21" s="21">
        <v>3</v>
      </c>
      <c r="R21" s="17">
        <v>150</v>
      </c>
      <c r="S21" s="15">
        <v>225</v>
      </c>
      <c r="T21" s="15">
        <v>84.5</v>
      </c>
      <c r="U21" s="15">
        <v>169</v>
      </c>
      <c r="V21" s="15">
        <f>VLOOKUP(B:B,[5]Sheet3!$G$1:$H$65536,2,0)</f>
        <v>922.12</v>
      </c>
      <c r="W21" s="17">
        <v>1153</v>
      </c>
      <c r="X21" s="22">
        <f>VLOOKUP(B:B,[5]Sheet5!$H$1:$I$65536,2,0)</f>
        <v>1235</v>
      </c>
      <c r="Y21" s="22">
        <v>1543.75</v>
      </c>
    </row>
    <row r="22" spans="1:25">
      <c r="A22" s="14">
        <v>20</v>
      </c>
      <c r="B22" s="14">
        <v>515</v>
      </c>
      <c r="C22" s="14" t="s">
        <v>124</v>
      </c>
      <c r="D22" s="14" t="str">
        <f>VLOOKUP(B:B,[2]查询时间段分门店销售汇总!$B$1:$F$65536,5,0)</f>
        <v>B1</v>
      </c>
      <c r="E22" s="14" t="s">
        <v>118</v>
      </c>
      <c r="F22" s="15">
        <v>17</v>
      </c>
      <c r="G22" s="15">
        <v>23</v>
      </c>
      <c r="H22" s="15">
        <v>75</v>
      </c>
      <c r="I22" s="21">
        <v>82</v>
      </c>
      <c r="J22" s="21">
        <v>63</v>
      </c>
      <c r="K22" s="21">
        <v>73</v>
      </c>
      <c r="L22" s="21">
        <f>VLOOKUP(B:B,[6]Sheet6!$F$1:$G$65536,2,0)</f>
        <v>2</v>
      </c>
      <c r="M22" s="21">
        <v>3</v>
      </c>
      <c r="N22" s="21">
        <v>1</v>
      </c>
      <c r="O22" s="21">
        <v>2</v>
      </c>
      <c r="P22" s="21">
        <f>VLOOKUP(B:B,[3]Sheet5!$G$1:$H$65536,2,0)</f>
        <v>5</v>
      </c>
      <c r="Q22" s="21">
        <v>8</v>
      </c>
      <c r="R22" s="15">
        <v>734</v>
      </c>
      <c r="S22" s="15">
        <v>1027.5999999999999</v>
      </c>
      <c r="T22" s="15">
        <v>84.5</v>
      </c>
      <c r="U22" s="15">
        <v>169</v>
      </c>
      <c r="V22" s="15">
        <f>VLOOKUP(B:B,[5]Sheet3!$G$1:$H$65536,2,0)</f>
        <v>411</v>
      </c>
      <c r="W22" s="15">
        <v>575</v>
      </c>
      <c r="X22" s="22">
        <f>VLOOKUP(B:B,[5]Sheet5!$H$1:$I$65536,2,0)</f>
        <v>2730</v>
      </c>
      <c r="Y22" s="22">
        <v>3412.5</v>
      </c>
    </row>
    <row r="23" spans="1:25">
      <c r="A23" s="14">
        <v>21</v>
      </c>
      <c r="B23" s="14">
        <v>730</v>
      </c>
      <c r="C23" s="14" t="s">
        <v>125</v>
      </c>
      <c r="D23" s="14" t="str">
        <f>VLOOKUP(B:B,[2]查询时间段分门店销售汇总!$B$1:$F$65536,5,0)</f>
        <v>A2</v>
      </c>
      <c r="E23" s="14" t="s">
        <v>103</v>
      </c>
      <c r="F23" s="15">
        <v>27</v>
      </c>
      <c r="G23" s="15">
        <v>34</v>
      </c>
      <c r="H23" s="15">
        <v>28</v>
      </c>
      <c r="I23" s="21">
        <v>33</v>
      </c>
      <c r="J23" s="21">
        <v>43</v>
      </c>
      <c r="K23" s="21">
        <v>50</v>
      </c>
      <c r="L23" s="21">
        <f>VLOOKUP(B:B,[6]Sheet6!$F$1:$G$65536,2,0)</f>
        <v>1</v>
      </c>
      <c r="M23" s="21">
        <v>1</v>
      </c>
      <c r="N23" s="21">
        <f>VLOOKUP(B:B,[3]Sheet3!$H$1:$I$65536,2,0)</f>
        <v>2</v>
      </c>
      <c r="O23" s="21">
        <v>3</v>
      </c>
      <c r="P23" s="21">
        <f>VLOOKUP(B:B,[3]Sheet5!$G$1:$H$65536,2,0)</f>
        <v>3</v>
      </c>
      <c r="Q23" s="21">
        <v>5</v>
      </c>
      <c r="R23" s="17">
        <v>300</v>
      </c>
      <c r="S23" s="15">
        <v>450</v>
      </c>
      <c r="T23" s="15">
        <f>VLOOKUP(B:B,[4]Sheet3!$F$1:$G$65536,2,0)</f>
        <v>444.51</v>
      </c>
      <c r="U23" s="15">
        <v>666.8</v>
      </c>
      <c r="V23" s="15">
        <f>VLOOKUP(B:B,[5]Sheet3!$G$1:$H$65536,2,0)</f>
        <v>657.5</v>
      </c>
      <c r="W23" s="17">
        <v>822</v>
      </c>
      <c r="X23" s="22">
        <f>VLOOKUP(B:B,[5]Sheet5!$H$1:$I$65536,2,0)</f>
        <v>3800</v>
      </c>
      <c r="Y23" s="22">
        <v>4750</v>
      </c>
    </row>
    <row r="24" spans="1:25">
      <c r="A24" s="14">
        <v>22</v>
      </c>
      <c r="B24" s="14">
        <v>308</v>
      </c>
      <c r="C24" s="14" t="s">
        <v>126</v>
      </c>
      <c r="D24" s="14" t="str">
        <f>VLOOKUP(B:B,[2]查询时间段分门店销售汇总!$B$1:$F$65536,5,0)</f>
        <v>A2</v>
      </c>
      <c r="E24" s="14" t="s">
        <v>118</v>
      </c>
      <c r="F24" s="15">
        <v>27</v>
      </c>
      <c r="G24" s="15">
        <v>34</v>
      </c>
      <c r="H24" s="15">
        <v>28</v>
      </c>
      <c r="I24" s="21">
        <v>33</v>
      </c>
      <c r="J24" s="21">
        <v>31</v>
      </c>
      <c r="K24" s="21">
        <v>35</v>
      </c>
      <c r="L24" s="21">
        <f>VLOOKUP(B:B,[6]Sheet6!$F$1:$G$65536,2,0)</f>
        <v>1</v>
      </c>
      <c r="M24" s="21">
        <v>1</v>
      </c>
      <c r="N24" s="21">
        <v>1</v>
      </c>
      <c r="O24" s="21">
        <v>2</v>
      </c>
      <c r="P24" s="21">
        <f>VLOOKUP(B:B,[3]Sheet5!$G$1:$H$65536,2,0)</f>
        <v>6</v>
      </c>
      <c r="Q24" s="21">
        <v>9</v>
      </c>
      <c r="R24" s="15">
        <v>408</v>
      </c>
      <c r="S24" s="15">
        <v>612</v>
      </c>
      <c r="T24" s="15">
        <v>168</v>
      </c>
      <c r="U24" s="15">
        <v>252</v>
      </c>
      <c r="V24" s="15">
        <f>VLOOKUP(B:B,[5]Sheet3!$G$1:$H$65536,2,0)</f>
        <v>624</v>
      </c>
      <c r="W24" s="17">
        <v>780</v>
      </c>
      <c r="X24" s="22">
        <f>VLOOKUP(B:B,[5]Sheet5!$H$1:$I$65536,2,0)</f>
        <v>4408</v>
      </c>
      <c r="Y24" s="22">
        <v>5510</v>
      </c>
    </row>
    <row r="25" spans="1:25">
      <c r="A25" s="14">
        <v>23</v>
      </c>
      <c r="B25" s="14">
        <v>517</v>
      </c>
      <c r="C25" s="14" t="s">
        <v>127</v>
      </c>
      <c r="D25" s="14" t="str">
        <f>VLOOKUP(B:B,[2]查询时间段分门店销售汇总!$B$1:$F$65536,5,0)</f>
        <v>A1</v>
      </c>
      <c r="E25" s="14" t="s">
        <v>118</v>
      </c>
      <c r="F25" s="15">
        <v>27</v>
      </c>
      <c r="G25" s="15">
        <v>35</v>
      </c>
      <c r="H25" s="15">
        <v>53</v>
      </c>
      <c r="I25" s="21">
        <v>60</v>
      </c>
      <c r="J25" s="21">
        <v>41</v>
      </c>
      <c r="K25" s="21">
        <v>47</v>
      </c>
      <c r="L25" s="21">
        <f>VLOOKUP(B:B,[6]Sheet6!$F$1:$G$65536,2,0)</f>
        <v>1</v>
      </c>
      <c r="M25" s="21">
        <v>1</v>
      </c>
      <c r="N25" s="21">
        <f>VLOOKUP(B:B,[3]Sheet3!$H$1:$I$65536,2,0)</f>
        <v>1</v>
      </c>
      <c r="O25" s="21">
        <v>2</v>
      </c>
      <c r="P25" s="21">
        <f>VLOOKUP(B:B,[3]Sheet5!$G$1:$H$65536,2,0)</f>
        <v>1</v>
      </c>
      <c r="Q25" s="21">
        <v>3</v>
      </c>
      <c r="R25" s="15">
        <v>380.1</v>
      </c>
      <c r="S25" s="15">
        <v>570.15</v>
      </c>
      <c r="T25" s="15">
        <f>VLOOKUP(B:B,[4]Sheet3!$F$1:$G$65536,2,0)</f>
        <v>86</v>
      </c>
      <c r="U25" s="15">
        <v>172</v>
      </c>
      <c r="V25" s="15">
        <f>VLOOKUP(B:B,[5]Sheet3!$G$1:$H$65536,2,0)</f>
        <v>848.65</v>
      </c>
      <c r="W25" s="17">
        <v>1061</v>
      </c>
      <c r="X25" s="22">
        <f>VLOOKUP(B:B,[5]Sheet5!$H$1:$I$65536,2,0)</f>
        <v>2230</v>
      </c>
      <c r="Y25" s="22">
        <v>2787.5</v>
      </c>
    </row>
    <row r="26" spans="1:25">
      <c r="A26" s="14">
        <v>24</v>
      </c>
      <c r="B26" s="14">
        <v>585</v>
      </c>
      <c r="C26" s="14" t="s">
        <v>128</v>
      </c>
      <c r="D26" s="14" t="str">
        <f>VLOOKUP(B:B,[2]查询时间段分门店销售汇总!$B$1:$F$65536,5,0)</f>
        <v>A2</v>
      </c>
      <c r="E26" s="14" t="s">
        <v>103</v>
      </c>
      <c r="F26" s="15">
        <v>27</v>
      </c>
      <c r="G26" s="15">
        <v>34</v>
      </c>
      <c r="H26" s="15">
        <v>55</v>
      </c>
      <c r="I26" s="21">
        <v>63</v>
      </c>
      <c r="J26" s="21">
        <v>55</v>
      </c>
      <c r="K26" s="21">
        <v>63</v>
      </c>
      <c r="L26" s="21">
        <f>VLOOKUP(B:B,[6]Sheet6!$F$1:$G$65536,2,0)</f>
        <v>2</v>
      </c>
      <c r="M26" s="21">
        <v>3</v>
      </c>
      <c r="N26" s="21">
        <f>VLOOKUP(B:B,[3]Sheet3!$H$1:$I$65536,2,0)</f>
        <v>1</v>
      </c>
      <c r="O26" s="21">
        <v>2</v>
      </c>
      <c r="P26" s="21">
        <f>VLOOKUP(B:B,[3]Sheet5!$G$1:$H$65536,2,0)</f>
        <v>11</v>
      </c>
      <c r="Q26" s="21">
        <v>17</v>
      </c>
      <c r="R26" s="15">
        <v>1222.9000000000001</v>
      </c>
      <c r="S26" s="15">
        <v>1589.77</v>
      </c>
      <c r="T26" s="15">
        <v>168</v>
      </c>
      <c r="U26" s="15">
        <v>252</v>
      </c>
      <c r="V26" s="15">
        <f>VLOOKUP(B:B,[5]Sheet3!$G$1:$H$65536,2,0)</f>
        <v>682</v>
      </c>
      <c r="W26" s="17">
        <v>853</v>
      </c>
      <c r="X26" s="22">
        <f>VLOOKUP(B:B,[5]Sheet5!$H$1:$I$65536,2,0)</f>
        <v>1823.01</v>
      </c>
      <c r="Y26" s="22">
        <v>2278.7600000000002</v>
      </c>
    </row>
    <row r="27" spans="1:25">
      <c r="A27" s="14">
        <v>25</v>
      </c>
      <c r="B27" s="14">
        <v>385</v>
      </c>
      <c r="C27" s="14" t="s">
        <v>129</v>
      </c>
      <c r="D27" s="14" t="str">
        <f>VLOOKUP(B:B,[2]查询时间段分门店销售汇总!$B$1:$F$65536,5,0)</f>
        <v>A1</v>
      </c>
      <c r="E27" s="14" t="s">
        <v>105</v>
      </c>
      <c r="F27" s="15">
        <v>27</v>
      </c>
      <c r="G27" s="15">
        <v>35</v>
      </c>
      <c r="H27" s="15">
        <v>14</v>
      </c>
      <c r="I27" s="21">
        <v>15</v>
      </c>
      <c r="J27" s="21">
        <v>36</v>
      </c>
      <c r="K27" s="21">
        <v>41</v>
      </c>
      <c r="L27" s="21">
        <f>VLOOKUP(B:B,[6]Sheet6!$F$1:$G$65536,2,0)</f>
        <v>1</v>
      </c>
      <c r="M27" s="21">
        <v>1</v>
      </c>
      <c r="N27" s="21">
        <f>VLOOKUP(B:B,[3]Sheet3!$H$1:$I$65536,2,0)</f>
        <v>1</v>
      </c>
      <c r="O27" s="21">
        <v>2</v>
      </c>
      <c r="P27" s="21">
        <f>VLOOKUP(B:B,[3]Sheet5!$G$1:$H$65536,2,0)</f>
        <v>11</v>
      </c>
      <c r="Q27" s="21">
        <v>17</v>
      </c>
      <c r="R27" s="15">
        <v>168.3</v>
      </c>
      <c r="S27" s="15">
        <v>252.45</v>
      </c>
      <c r="T27" s="15">
        <f>VLOOKUP(B:B,[4]Sheet3!$F$1:$G$65536,2,0)</f>
        <v>84.5</v>
      </c>
      <c r="U27" s="15">
        <v>169</v>
      </c>
      <c r="V27" s="15">
        <f>VLOOKUP(B:B,[5]Sheet3!$G$1:$H$65536,2,0)</f>
        <v>446</v>
      </c>
      <c r="W27" s="15">
        <v>624</v>
      </c>
      <c r="X27" s="22">
        <f>VLOOKUP(B:B,[5]Sheet5!$H$1:$I$65536,2,0)</f>
        <v>665</v>
      </c>
      <c r="Y27" s="22">
        <v>931</v>
      </c>
    </row>
    <row r="28" spans="1:25">
      <c r="A28" s="14">
        <v>26</v>
      </c>
      <c r="B28" s="14">
        <v>744</v>
      </c>
      <c r="C28" s="14" t="s">
        <v>130</v>
      </c>
      <c r="D28" s="14" t="str">
        <f>VLOOKUP(B:B,[2]查询时间段分门店销售汇总!$B$1:$F$65536,5,0)</f>
        <v>A2</v>
      </c>
      <c r="E28" s="14" t="s">
        <v>118</v>
      </c>
      <c r="F28" s="15">
        <v>20</v>
      </c>
      <c r="G28" s="15">
        <v>27</v>
      </c>
      <c r="H28" s="15">
        <v>31</v>
      </c>
      <c r="I28" s="21">
        <v>35</v>
      </c>
      <c r="J28" s="21">
        <v>50</v>
      </c>
      <c r="K28" s="21">
        <v>57</v>
      </c>
      <c r="L28" s="21">
        <f>VLOOKUP(B:B,[6]Sheet6!$F$1:$G$65536,2,0)</f>
        <v>4</v>
      </c>
      <c r="M28" s="21">
        <v>5</v>
      </c>
      <c r="N28" s="21">
        <v>1</v>
      </c>
      <c r="O28" s="21">
        <v>2</v>
      </c>
      <c r="P28" s="21">
        <f>VLOOKUP(B:B,[3]Sheet5!$G$1:$H$65536,2,0)</f>
        <v>6</v>
      </c>
      <c r="Q28" s="21">
        <v>9</v>
      </c>
      <c r="R28" s="17">
        <v>300</v>
      </c>
      <c r="S28" s="15">
        <v>450</v>
      </c>
      <c r="T28" s="15">
        <v>168</v>
      </c>
      <c r="U28" s="15">
        <v>252</v>
      </c>
      <c r="V28" s="15">
        <f>VLOOKUP(B:B,[5]Sheet3!$G$1:$H$65536,2,0)</f>
        <v>240.5</v>
      </c>
      <c r="W28" s="15">
        <v>337</v>
      </c>
      <c r="X28" s="22">
        <f>VLOOKUP(B:B,[5]Sheet5!$H$1:$I$65536,2,0)</f>
        <v>2336.8000000000002</v>
      </c>
      <c r="Y28" s="22">
        <v>2921</v>
      </c>
    </row>
    <row r="29" spans="1:25">
      <c r="A29" s="14">
        <v>27</v>
      </c>
      <c r="B29" s="14">
        <v>724</v>
      </c>
      <c r="C29" s="14" t="s">
        <v>131</v>
      </c>
      <c r="D29" s="14" t="str">
        <f>VLOOKUP(B:B,[2]查询时间段分门店销售汇总!$B$1:$F$65536,5,0)</f>
        <v>A2</v>
      </c>
      <c r="E29" s="14" t="s">
        <v>107</v>
      </c>
      <c r="F29" s="15">
        <v>20</v>
      </c>
      <c r="G29" s="15">
        <v>27</v>
      </c>
      <c r="H29" s="15">
        <v>78</v>
      </c>
      <c r="I29" s="21">
        <v>85</v>
      </c>
      <c r="J29" s="21">
        <v>50</v>
      </c>
      <c r="K29" s="21">
        <v>57</v>
      </c>
      <c r="L29" s="21">
        <v>2</v>
      </c>
      <c r="M29" s="21">
        <v>3</v>
      </c>
      <c r="N29" s="21">
        <v>1</v>
      </c>
      <c r="O29" s="21">
        <v>2</v>
      </c>
      <c r="P29" s="21">
        <f>VLOOKUP(B:B,[3]Sheet5!$G$1:$H$65536,2,0)</f>
        <v>8</v>
      </c>
      <c r="Q29" s="21">
        <v>12</v>
      </c>
      <c r="R29" s="15">
        <v>366.3</v>
      </c>
      <c r="S29" s="15">
        <v>549.45000000000005</v>
      </c>
      <c r="T29" s="15">
        <f>VLOOKUP(B:B,[4]Sheet3!$F$1:$G$65536,2,0)</f>
        <v>84.5</v>
      </c>
      <c r="U29" s="15">
        <v>169</v>
      </c>
      <c r="V29" s="15">
        <f>VLOOKUP(B:B,[5]Sheet3!$G$1:$H$65536,2,0)</f>
        <v>910.58</v>
      </c>
      <c r="W29" s="17">
        <v>1138</v>
      </c>
      <c r="X29" s="22">
        <f>VLOOKUP(B:B,[5]Sheet5!$H$1:$I$65536,2,0)</f>
        <v>1565</v>
      </c>
      <c r="Y29" s="22">
        <v>1956.25</v>
      </c>
    </row>
    <row r="30" spans="1:25">
      <c r="A30" s="14">
        <v>28</v>
      </c>
      <c r="B30" s="14">
        <v>391</v>
      </c>
      <c r="C30" s="14" t="s">
        <v>132</v>
      </c>
      <c r="D30" s="14" t="str">
        <f>VLOOKUP(B:B,[2]查询时间段分门店销售汇总!$B$1:$F$65536,5,0)</f>
        <v>B1</v>
      </c>
      <c r="E30" s="14" t="s">
        <v>118</v>
      </c>
      <c r="F30" s="15">
        <v>17</v>
      </c>
      <c r="G30" s="15">
        <v>23</v>
      </c>
      <c r="H30" s="15">
        <v>65</v>
      </c>
      <c r="I30" s="21">
        <v>75</v>
      </c>
      <c r="J30" s="21">
        <v>74</v>
      </c>
      <c r="K30" s="21">
        <v>84</v>
      </c>
      <c r="L30" s="21">
        <f>VLOOKUP(B:B,[6]Sheet6!$F$1:$G$65536,2,0)</f>
        <v>1</v>
      </c>
      <c r="M30" s="21">
        <v>1</v>
      </c>
      <c r="N30" s="21">
        <v>1</v>
      </c>
      <c r="O30" s="21">
        <v>2</v>
      </c>
      <c r="P30" s="21">
        <f>VLOOKUP(B:B,[3]Sheet5!$G$1:$H$65536,2,0)</f>
        <v>1</v>
      </c>
      <c r="Q30" s="21">
        <v>3</v>
      </c>
      <c r="R30" s="17">
        <v>150</v>
      </c>
      <c r="S30" s="15">
        <v>225</v>
      </c>
      <c r="T30" s="15">
        <v>84.5</v>
      </c>
      <c r="U30" s="15">
        <v>169</v>
      </c>
      <c r="V30" s="15">
        <f>VLOOKUP(B:B,[5]Sheet3!$G$1:$H$65536,2,0)</f>
        <v>1706.58</v>
      </c>
      <c r="W30" s="15">
        <v>1877</v>
      </c>
      <c r="X30" s="22">
        <v>380</v>
      </c>
      <c r="Y30" s="22">
        <v>532</v>
      </c>
    </row>
    <row r="31" spans="1:25">
      <c r="A31" s="14">
        <v>29</v>
      </c>
      <c r="B31" s="14">
        <v>709</v>
      </c>
      <c r="C31" s="14" t="s">
        <v>133</v>
      </c>
      <c r="D31" s="14" t="str">
        <f>VLOOKUP(B:B,[2]查询时间段分门店销售汇总!$B$1:$F$65536,5,0)</f>
        <v>B1</v>
      </c>
      <c r="E31" s="14" t="s">
        <v>103</v>
      </c>
      <c r="F31" s="15">
        <v>17</v>
      </c>
      <c r="G31" s="15">
        <v>23</v>
      </c>
      <c r="H31" s="15">
        <v>19</v>
      </c>
      <c r="I31" s="21">
        <v>22</v>
      </c>
      <c r="J31" s="21">
        <v>53</v>
      </c>
      <c r="K31" s="21">
        <v>61</v>
      </c>
      <c r="L31" s="21">
        <v>2</v>
      </c>
      <c r="M31" s="21">
        <v>3</v>
      </c>
      <c r="N31" s="21">
        <v>1</v>
      </c>
      <c r="O31" s="21">
        <v>2</v>
      </c>
      <c r="P31" s="21">
        <f>VLOOKUP(B:B,[3]Sheet5!$G$1:$H$65536,2,0)</f>
        <v>17</v>
      </c>
      <c r="Q31" s="21">
        <v>22</v>
      </c>
      <c r="R31" s="15">
        <v>168.3</v>
      </c>
      <c r="S31" s="15">
        <v>252.45</v>
      </c>
      <c r="T31" s="15">
        <f>VLOOKUP(B:B,[4]Sheet3!$F$1:$G$65536,2,0)</f>
        <v>84.5</v>
      </c>
      <c r="U31" s="15">
        <v>169</v>
      </c>
      <c r="V31" s="15">
        <f>VLOOKUP(B:B,[5]Sheet3!$G$1:$H$65536,2,0)</f>
        <v>1164</v>
      </c>
      <c r="W31" s="15">
        <v>1280</v>
      </c>
      <c r="X31" s="22">
        <f>VLOOKUP(B:B,[5]Sheet5!$H$1:$I$65536,2,0)</f>
        <v>1455</v>
      </c>
      <c r="Y31" s="22">
        <v>1818.75</v>
      </c>
    </row>
    <row r="32" spans="1:25">
      <c r="A32" s="14">
        <v>30</v>
      </c>
      <c r="B32" s="14">
        <v>355</v>
      </c>
      <c r="C32" s="14" t="s">
        <v>134</v>
      </c>
      <c r="D32" s="14" t="str">
        <f>VLOOKUP(B:B,[2]查询时间段分门店销售汇总!$B$1:$F$65536,5,0)</f>
        <v>A2</v>
      </c>
      <c r="E32" s="14" t="s">
        <v>118</v>
      </c>
      <c r="F32" s="15">
        <v>20</v>
      </c>
      <c r="G32" s="15">
        <v>27</v>
      </c>
      <c r="H32" s="15">
        <v>42</v>
      </c>
      <c r="I32" s="21">
        <v>49</v>
      </c>
      <c r="J32" s="21">
        <v>61</v>
      </c>
      <c r="K32" s="21">
        <v>71</v>
      </c>
      <c r="L32" s="21">
        <f>VLOOKUP(B:B,[6]Sheet6!$F$1:$G$65536,2,0)</f>
        <v>1</v>
      </c>
      <c r="M32" s="21">
        <v>1</v>
      </c>
      <c r="N32" s="21">
        <v>4</v>
      </c>
      <c r="O32" s="21">
        <v>6</v>
      </c>
      <c r="P32" s="21">
        <f>VLOOKUP(B:B,[3]Sheet5!$G$1:$H$65536,2,0)</f>
        <v>4</v>
      </c>
      <c r="Q32" s="21">
        <v>6</v>
      </c>
      <c r="R32" s="17">
        <v>300</v>
      </c>
      <c r="S32" s="15">
        <v>450</v>
      </c>
      <c r="T32" s="15">
        <f>VLOOKUP(B:B,[4]Sheet3!$F$1:$G$65536,2,0)</f>
        <v>535.01</v>
      </c>
      <c r="U32" s="15">
        <v>642</v>
      </c>
      <c r="V32" s="15">
        <f>VLOOKUP(B:B,[5]Sheet3!$G$1:$H$65536,2,0)</f>
        <v>408</v>
      </c>
      <c r="W32" s="15">
        <v>571</v>
      </c>
      <c r="X32" s="22">
        <f>VLOOKUP(B:B,[5]Sheet5!$H$1:$I$65536,2,0)</f>
        <v>3969.2</v>
      </c>
      <c r="Y32" s="22">
        <v>4961.5</v>
      </c>
    </row>
    <row r="33" spans="1:25">
      <c r="A33" s="14">
        <v>31</v>
      </c>
      <c r="B33" s="14">
        <v>349</v>
      </c>
      <c r="C33" s="14" t="s">
        <v>135</v>
      </c>
      <c r="D33" s="14" t="str">
        <f>VLOOKUP(B:B,[2]查询时间段分门店销售汇总!$B$1:$F$65536,5,0)</f>
        <v>B1</v>
      </c>
      <c r="E33" s="14" t="s">
        <v>118</v>
      </c>
      <c r="F33" s="15">
        <v>17</v>
      </c>
      <c r="G33" s="15">
        <v>23</v>
      </c>
      <c r="H33" s="15">
        <v>64</v>
      </c>
      <c r="I33" s="21">
        <v>73</v>
      </c>
      <c r="J33" s="21">
        <v>47</v>
      </c>
      <c r="K33" s="21">
        <v>53</v>
      </c>
      <c r="L33" s="21">
        <v>2</v>
      </c>
      <c r="M33" s="21">
        <v>3</v>
      </c>
      <c r="N33" s="21">
        <v>1</v>
      </c>
      <c r="O33" s="21">
        <v>2</v>
      </c>
      <c r="P33" s="21">
        <f>VLOOKUP(B:B,[3]Sheet5!$G$1:$H$65536,2,0)</f>
        <v>11</v>
      </c>
      <c r="Q33" s="21">
        <v>17</v>
      </c>
      <c r="R33" s="15">
        <v>396</v>
      </c>
      <c r="S33" s="15">
        <v>594</v>
      </c>
      <c r="T33" s="15">
        <f>VLOOKUP(B:B,[4]Sheet3!$F$1:$G$65536,2,0)</f>
        <v>540.01</v>
      </c>
      <c r="U33" s="15">
        <v>648</v>
      </c>
      <c r="V33" s="15">
        <f>VLOOKUP(B:B,[5]Sheet3!$G$1:$H$65536,2,0)</f>
        <v>274</v>
      </c>
      <c r="W33" s="15">
        <v>384</v>
      </c>
      <c r="X33" s="22">
        <f>VLOOKUP(B:B,[5]Sheet5!$H$1:$I$65536,2,0)</f>
        <v>285</v>
      </c>
      <c r="Y33" s="22">
        <v>399</v>
      </c>
    </row>
    <row r="34" spans="1:25">
      <c r="A34" s="14">
        <v>32</v>
      </c>
      <c r="B34" s="14">
        <v>742</v>
      </c>
      <c r="C34" s="14" t="s">
        <v>136</v>
      </c>
      <c r="D34" s="14" t="str">
        <f>VLOOKUP(B:B,[2]查询时间段分门店销售汇总!$B$1:$F$65536,5,0)</f>
        <v>A2</v>
      </c>
      <c r="E34" s="14" t="s">
        <v>118</v>
      </c>
      <c r="F34" s="15">
        <v>27</v>
      </c>
      <c r="G34" s="15">
        <v>34</v>
      </c>
      <c r="H34" s="15">
        <v>55</v>
      </c>
      <c r="I34" s="21">
        <v>63</v>
      </c>
      <c r="J34" s="21">
        <v>30</v>
      </c>
      <c r="K34" s="21">
        <v>33</v>
      </c>
      <c r="L34" s="21">
        <f>VLOOKUP(B:B,[6]Sheet6!$F$1:$G$65536,2,0)</f>
        <v>1</v>
      </c>
      <c r="M34" s="21">
        <v>1</v>
      </c>
      <c r="N34" s="21">
        <v>1</v>
      </c>
      <c r="O34" s="21">
        <v>2</v>
      </c>
      <c r="P34" s="21">
        <f>VLOOKUP(B:B,[3]Sheet5!$G$1:$H$65536,2,0)</f>
        <v>7</v>
      </c>
      <c r="Q34" s="21">
        <v>11</v>
      </c>
      <c r="R34" s="17">
        <v>300</v>
      </c>
      <c r="S34" s="15">
        <v>450</v>
      </c>
      <c r="T34" s="15">
        <v>168</v>
      </c>
      <c r="U34" s="15">
        <v>252</v>
      </c>
      <c r="V34" s="15">
        <f>VLOOKUP(B:B,[5]Sheet3!$G$1:$H$65536,2,0)</f>
        <v>969.5</v>
      </c>
      <c r="W34" s="17">
        <v>1212</v>
      </c>
      <c r="X34" s="22">
        <f>VLOOKUP(B:B,[5]Sheet5!$H$1:$I$65536,2,0)</f>
        <v>953</v>
      </c>
      <c r="Y34" s="22">
        <v>1334.2</v>
      </c>
    </row>
    <row r="35" spans="1:25">
      <c r="A35" s="14">
        <v>33</v>
      </c>
      <c r="B35" s="14">
        <v>721</v>
      </c>
      <c r="C35" s="14" t="s">
        <v>137</v>
      </c>
      <c r="D35" s="14" t="str">
        <f>VLOOKUP(B:B,[2]查询时间段分门店销售汇总!$B$1:$F$65536,5,0)</f>
        <v>B2</v>
      </c>
      <c r="E35" s="14" t="s">
        <v>105</v>
      </c>
      <c r="F35" s="15">
        <v>17</v>
      </c>
      <c r="G35" s="15">
        <v>22</v>
      </c>
      <c r="H35" s="15">
        <v>36</v>
      </c>
      <c r="I35" s="21">
        <v>41</v>
      </c>
      <c r="J35" s="21">
        <v>44</v>
      </c>
      <c r="K35" s="21">
        <v>50</v>
      </c>
      <c r="L35" s="21">
        <f>VLOOKUP(B:B,[6]Sheet6!$F$1:$G$65536,2,0)</f>
        <v>2</v>
      </c>
      <c r="M35" s="21">
        <v>3</v>
      </c>
      <c r="N35" s="21">
        <v>1</v>
      </c>
      <c r="O35" s="21">
        <v>2</v>
      </c>
      <c r="P35" s="21">
        <f>VLOOKUP(B:B,[3]Sheet5!$G$1:$H$65536,2,0)</f>
        <v>7</v>
      </c>
      <c r="Q35" s="21">
        <v>11</v>
      </c>
      <c r="R35" s="17">
        <v>150</v>
      </c>
      <c r="S35" s="15">
        <v>225</v>
      </c>
      <c r="T35" s="15">
        <v>84.5</v>
      </c>
      <c r="U35" s="15">
        <v>169</v>
      </c>
      <c r="V35" s="15">
        <f>VLOOKUP(B:B,[5]Sheet3!$G$1:$H$65536,2,0)</f>
        <v>303.5</v>
      </c>
      <c r="W35" s="15">
        <v>425</v>
      </c>
      <c r="X35" s="22">
        <f>VLOOKUP(B:B,[5]Sheet5!$H$1:$I$65536,2,0)</f>
        <v>1140</v>
      </c>
      <c r="Y35" s="22">
        <v>1425</v>
      </c>
    </row>
    <row r="36" spans="1:25">
      <c r="A36" s="14">
        <v>34</v>
      </c>
      <c r="B36" s="14">
        <v>598</v>
      </c>
      <c r="C36" s="14" t="s">
        <v>138</v>
      </c>
      <c r="D36" s="14" t="str">
        <f>VLOOKUP(B:B,[2]查询时间段分门店销售汇总!$B$1:$F$65536,5,0)</f>
        <v>B1</v>
      </c>
      <c r="E36" s="14" t="s">
        <v>107</v>
      </c>
      <c r="F36" s="15">
        <v>17</v>
      </c>
      <c r="G36" s="15">
        <v>23</v>
      </c>
      <c r="H36" s="15">
        <v>78</v>
      </c>
      <c r="I36" s="21">
        <v>85</v>
      </c>
      <c r="J36" s="21">
        <v>74</v>
      </c>
      <c r="K36" s="21">
        <v>84</v>
      </c>
      <c r="L36" s="21">
        <f>VLOOKUP(B:B,[6]Sheet6!$F$1:$G$65536,2,0)</f>
        <v>3</v>
      </c>
      <c r="M36" s="21">
        <v>4</v>
      </c>
      <c r="N36" s="21">
        <f>VLOOKUP(B:B,[3]Sheet3!$H$1:$I$65536,2,0)</f>
        <v>2</v>
      </c>
      <c r="O36" s="21">
        <v>3</v>
      </c>
      <c r="P36" s="21">
        <f>VLOOKUP(B:B,[3]Sheet5!$G$1:$H$65536,2,0)</f>
        <v>8</v>
      </c>
      <c r="Q36" s="21">
        <v>12</v>
      </c>
      <c r="R36" s="17">
        <v>150</v>
      </c>
      <c r="S36" s="15">
        <v>225</v>
      </c>
      <c r="T36" s="15">
        <v>84.5</v>
      </c>
      <c r="U36" s="15">
        <v>169</v>
      </c>
      <c r="V36" s="15">
        <f>VLOOKUP(B:B,[5]Sheet3!$G$1:$H$65536,2,0)</f>
        <v>507</v>
      </c>
      <c r="W36" s="17">
        <v>634</v>
      </c>
      <c r="X36" s="22">
        <f>VLOOKUP(B:B,[5]Sheet5!$H$1:$I$65536,2,0)</f>
        <v>959</v>
      </c>
      <c r="Y36" s="22">
        <v>1342.6</v>
      </c>
    </row>
    <row r="37" spans="1:25">
      <c r="A37" s="14">
        <v>35</v>
      </c>
      <c r="B37" s="14">
        <v>367</v>
      </c>
      <c r="C37" s="14" t="s">
        <v>139</v>
      </c>
      <c r="D37" s="14" t="str">
        <f>VLOOKUP(B:B,[2]查询时间段分门店销售汇总!$B$1:$F$65536,5,0)</f>
        <v>B2</v>
      </c>
      <c r="E37" s="14" t="s">
        <v>140</v>
      </c>
      <c r="F37" s="15">
        <v>17</v>
      </c>
      <c r="G37" s="15">
        <v>22</v>
      </c>
      <c r="H37" s="15">
        <v>24</v>
      </c>
      <c r="I37" s="21">
        <v>28</v>
      </c>
      <c r="J37" s="21">
        <v>61</v>
      </c>
      <c r="K37" s="21">
        <v>71</v>
      </c>
      <c r="L37" s="21">
        <f>VLOOKUP(B:B,[6]Sheet6!$F$1:$G$65536,2,0)</f>
        <v>1</v>
      </c>
      <c r="M37" s="21">
        <v>1</v>
      </c>
      <c r="N37" s="21">
        <f>VLOOKUP(B:B,[3]Sheet3!$H$1:$I$65536,2,0)</f>
        <v>1</v>
      </c>
      <c r="O37" s="21">
        <v>2</v>
      </c>
      <c r="P37" s="21">
        <f>VLOOKUP(B:B,[3]Sheet5!$G$1:$H$65536,2,0)</f>
        <v>9</v>
      </c>
      <c r="Q37" s="21">
        <v>14</v>
      </c>
      <c r="R37" s="15">
        <v>132</v>
      </c>
      <c r="S37" s="15">
        <v>198</v>
      </c>
      <c r="T37" s="15">
        <v>84.5</v>
      </c>
      <c r="U37" s="15">
        <v>169</v>
      </c>
      <c r="V37" s="15">
        <f>VLOOKUP(B:B,[5]Sheet3!$G$1:$H$65536,2,0)</f>
        <v>536</v>
      </c>
      <c r="W37" s="17">
        <v>670</v>
      </c>
      <c r="X37" s="22">
        <f>VLOOKUP(B:B,[5]Sheet5!$H$1:$I$65536,2,0)</f>
        <v>665</v>
      </c>
      <c r="Y37" s="22">
        <v>931</v>
      </c>
    </row>
    <row r="38" spans="1:25">
      <c r="A38" s="14">
        <v>36</v>
      </c>
      <c r="B38" s="14">
        <v>399</v>
      </c>
      <c r="C38" s="14" t="s">
        <v>141</v>
      </c>
      <c r="D38" s="14" t="str">
        <f>VLOOKUP(B:B,[2]查询时间段分门店销售汇总!$B$1:$F$65536,5,0)</f>
        <v>B1</v>
      </c>
      <c r="E38" s="14" t="s">
        <v>107</v>
      </c>
      <c r="F38" s="15">
        <v>17</v>
      </c>
      <c r="G38" s="15">
        <v>23</v>
      </c>
      <c r="H38" s="15">
        <v>62</v>
      </c>
      <c r="I38" s="21">
        <v>71</v>
      </c>
      <c r="J38" s="21">
        <v>53</v>
      </c>
      <c r="K38" s="21">
        <v>61</v>
      </c>
      <c r="L38" s="21">
        <f>VLOOKUP(B:B,[6]Sheet6!$F$1:$G$65536,2,0)</f>
        <v>5</v>
      </c>
      <c r="M38" s="21">
        <v>7</v>
      </c>
      <c r="N38" s="21">
        <v>1</v>
      </c>
      <c r="O38" s="21">
        <v>2</v>
      </c>
      <c r="P38" s="21">
        <f>VLOOKUP(B:B,[3]Sheet5!$G$1:$H$65536,2,0)</f>
        <v>10</v>
      </c>
      <c r="Q38" s="21">
        <v>15</v>
      </c>
      <c r="R38" s="15">
        <v>396</v>
      </c>
      <c r="S38" s="15">
        <v>594</v>
      </c>
      <c r="T38" s="15">
        <v>84.5</v>
      </c>
      <c r="U38" s="15">
        <v>169</v>
      </c>
      <c r="V38" s="15">
        <f>VLOOKUP(B:B,[5]Sheet3!$G$1:$H$65536,2,0)</f>
        <v>551</v>
      </c>
      <c r="W38" s="17">
        <v>689</v>
      </c>
      <c r="X38" s="22">
        <f>VLOOKUP(B:B,[5]Sheet5!$H$1:$I$65536,2,0)</f>
        <v>1447</v>
      </c>
      <c r="Y38" s="22">
        <v>1808.75</v>
      </c>
    </row>
    <row r="39" spans="1:25">
      <c r="A39" s="14">
        <v>37</v>
      </c>
      <c r="B39" s="14">
        <v>379</v>
      </c>
      <c r="C39" s="14" t="s">
        <v>142</v>
      </c>
      <c r="D39" s="14" t="str">
        <f>VLOOKUP(B:B,[2]查询时间段分门店销售汇总!$B$1:$F$65536,5,0)</f>
        <v>B1</v>
      </c>
      <c r="E39" s="14" t="s">
        <v>103</v>
      </c>
      <c r="F39" s="15">
        <v>17</v>
      </c>
      <c r="G39" s="15">
        <v>23</v>
      </c>
      <c r="H39" s="15">
        <v>30</v>
      </c>
      <c r="I39" s="21">
        <v>35</v>
      </c>
      <c r="J39" s="21">
        <v>47</v>
      </c>
      <c r="K39" s="21">
        <v>53</v>
      </c>
      <c r="L39" s="21">
        <v>2</v>
      </c>
      <c r="M39" s="21">
        <v>3</v>
      </c>
      <c r="N39" s="21">
        <f>VLOOKUP(B:B,[3]Sheet3!$H$1:$I$65536,2,0)</f>
        <v>1</v>
      </c>
      <c r="O39" s="21">
        <v>2</v>
      </c>
      <c r="P39" s="21">
        <f>VLOOKUP(B:B,[3]Sheet5!$G$1:$H$65536,2,0)</f>
        <v>5</v>
      </c>
      <c r="Q39" s="21">
        <v>8</v>
      </c>
      <c r="R39" s="15">
        <v>858</v>
      </c>
      <c r="S39" s="15">
        <v>1201.2</v>
      </c>
      <c r="T39" s="15">
        <v>84.5</v>
      </c>
      <c r="U39" s="15">
        <v>169</v>
      </c>
      <c r="V39" s="15">
        <f>VLOOKUP(B:B,[5]Sheet3!$G$1:$H$65536,2,0)</f>
        <v>441.5</v>
      </c>
      <c r="W39" s="15">
        <v>618</v>
      </c>
      <c r="X39" s="22">
        <f>VLOOKUP(B:B,[5]Sheet5!$H$1:$I$65536,2,0)</f>
        <v>1755</v>
      </c>
      <c r="Y39" s="22">
        <v>2193.75</v>
      </c>
    </row>
    <row r="40" spans="1:25">
      <c r="A40" s="14">
        <v>38</v>
      </c>
      <c r="B40" s="14">
        <v>511</v>
      </c>
      <c r="C40" s="14" t="s">
        <v>143</v>
      </c>
      <c r="D40" s="14" t="str">
        <f>VLOOKUP(B:B,[2]查询时间段分门店销售汇总!$B$1:$F$65536,5,0)</f>
        <v>B2</v>
      </c>
      <c r="E40" s="14" t="s">
        <v>118</v>
      </c>
      <c r="F40" s="15">
        <v>17</v>
      </c>
      <c r="G40" s="15">
        <v>22</v>
      </c>
      <c r="H40" s="15">
        <v>35</v>
      </c>
      <c r="I40" s="21">
        <v>40</v>
      </c>
      <c r="J40" s="21">
        <v>34</v>
      </c>
      <c r="K40" s="21">
        <v>38</v>
      </c>
      <c r="L40" s="21">
        <v>2</v>
      </c>
      <c r="M40" s="21">
        <v>3</v>
      </c>
      <c r="N40" s="21">
        <v>1</v>
      </c>
      <c r="O40" s="21">
        <v>2</v>
      </c>
      <c r="P40" s="21">
        <f>VLOOKUP(B:B,[3]Sheet5!$G$1:$H$65536,2,0)</f>
        <v>7</v>
      </c>
      <c r="Q40" s="21">
        <v>11</v>
      </c>
      <c r="R40" s="15">
        <v>257</v>
      </c>
      <c r="S40" s="15">
        <v>385.5</v>
      </c>
      <c r="T40" s="15">
        <v>84.5</v>
      </c>
      <c r="U40" s="15">
        <v>169</v>
      </c>
      <c r="V40" s="15">
        <f>VLOOKUP(B:B,[5]Sheet3!$G$1:$H$65536,2,0)</f>
        <v>1004.5</v>
      </c>
      <c r="W40" s="15">
        <v>1105</v>
      </c>
      <c r="X40" s="22">
        <f>VLOOKUP(B:B,[5]Sheet5!$H$1:$I$65536,2,0)</f>
        <v>2078.6799999999998</v>
      </c>
      <c r="Y40" s="22">
        <v>2598.35</v>
      </c>
    </row>
    <row r="41" spans="1:25">
      <c r="A41" s="14">
        <v>39</v>
      </c>
      <c r="B41" s="14">
        <v>54</v>
      </c>
      <c r="C41" s="14" t="s">
        <v>144</v>
      </c>
      <c r="D41" s="14" t="str">
        <f>VLOOKUP(B:B,[2]查询时间段分门店销售汇总!$B$1:$F$65536,5,0)</f>
        <v>B1</v>
      </c>
      <c r="E41" s="14" t="s">
        <v>140</v>
      </c>
      <c r="F41" s="15">
        <v>17</v>
      </c>
      <c r="G41" s="15">
        <v>23</v>
      </c>
      <c r="H41" s="15">
        <v>33</v>
      </c>
      <c r="I41" s="21">
        <v>38</v>
      </c>
      <c r="J41" s="21">
        <v>63</v>
      </c>
      <c r="K41" s="21">
        <v>73</v>
      </c>
      <c r="L41" s="21">
        <v>2</v>
      </c>
      <c r="M41" s="21">
        <v>3</v>
      </c>
      <c r="N41" s="21">
        <f>VLOOKUP(B:B,[3]Sheet3!$H$1:$I$65536,2,0)</f>
        <v>1</v>
      </c>
      <c r="O41" s="21">
        <v>2</v>
      </c>
      <c r="P41" s="21">
        <f>VLOOKUP(B:B,[3]Sheet5!$G$1:$H$65536,2,0)</f>
        <v>23</v>
      </c>
      <c r="Q41" s="21">
        <v>30</v>
      </c>
      <c r="R41" s="15">
        <v>780</v>
      </c>
      <c r="S41" s="15">
        <v>1092</v>
      </c>
      <c r="T41" s="15">
        <v>84.5</v>
      </c>
      <c r="U41" s="15">
        <v>169</v>
      </c>
      <c r="V41" s="15">
        <f>VLOOKUP(B:B,[5]Sheet3!$G$1:$H$65536,2,0)</f>
        <v>685</v>
      </c>
      <c r="W41" s="17">
        <v>856</v>
      </c>
      <c r="X41" s="22">
        <f>VLOOKUP(B:B,[5]Sheet5!$H$1:$I$65536,2,0)</f>
        <v>6337</v>
      </c>
      <c r="Y41" s="22">
        <v>6970.7</v>
      </c>
    </row>
    <row r="42" spans="1:25">
      <c r="A42" s="14">
        <v>40</v>
      </c>
      <c r="B42" s="14">
        <v>52</v>
      </c>
      <c r="C42" s="14" t="s">
        <v>145</v>
      </c>
      <c r="D42" s="14" t="str">
        <f>VLOOKUP(B:B,[2]查询时间段分门店销售汇总!$B$1:$F$65536,5,0)</f>
        <v>B1</v>
      </c>
      <c r="E42" s="14" t="s">
        <v>140</v>
      </c>
      <c r="F42" s="15">
        <v>17</v>
      </c>
      <c r="G42" s="15">
        <v>23</v>
      </c>
      <c r="H42" s="15">
        <v>35</v>
      </c>
      <c r="I42" s="21">
        <v>40</v>
      </c>
      <c r="J42" s="21">
        <v>36</v>
      </c>
      <c r="K42" s="21">
        <v>41</v>
      </c>
      <c r="L42" s="21">
        <v>2</v>
      </c>
      <c r="M42" s="21">
        <v>3</v>
      </c>
      <c r="N42" s="21">
        <v>1</v>
      </c>
      <c r="O42" s="21">
        <v>2</v>
      </c>
      <c r="P42" s="21">
        <f>VLOOKUP(B:B,[3]Sheet5!$G$1:$H$65536,2,0)</f>
        <v>14</v>
      </c>
      <c r="Q42" s="21">
        <v>18</v>
      </c>
      <c r="R42" s="15">
        <v>136</v>
      </c>
      <c r="S42" s="15">
        <v>204</v>
      </c>
      <c r="T42" s="15">
        <v>84.5</v>
      </c>
      <c r="U42" s="15">
        <v>169</v>
      </c>
      <c r="V42" s="15">
        <f>VLOOKUP(B:B,[5]Sheet3!$G$1:$H$65536,2,0)</f>
        <v>935.01</v>
      </c>
      <c r="W42" s="17">
        <v>1169</v>
      </c>
      <c r="X42" s="22">
        <f>VLOOKUP(B:B,[5]Sheet5!$H$1:$I$65536,2,0)</f>
        <v>2573.7600000000002</v>
      </c>
      <c r="Y42" s="22">
        <v>3217.2</v>
      </c>
    </row>
    <row r="43" spans="1:25">
      <c r="A43" s="14">
        <v>41</v>
      </c>
      <c r="B43" s="14">
        <v>573</v>
      </c>
      <c r="C43" s="14" t="s">
        <v>146</v>
      </c>
      <c r="D43" s="14" t="str">
        <f>VLOOKUP(B:B,[2]查询时间段分门店销售汇总!$B$1:$F$65536,5,0)</f>
        <v>B2</v>
      </c>
      <c r="E43" s="14" t="s">
        <v>107</v>
      </c>
      <c r="F43" s="15">
        <v>6</v>
      </c>
      <c r="G43" s="15">
        <v>11</v>
      </c>
      <c r="H43" s="15">
        <v>41</v>
      </c>
      <c r="I43" s="21">
        <v>47</v>
      </c>
      <c r="J43" s="21">
        <v>60</v>
      </c>
      <c r="K43" s="21">
        <v>69</v>
      </c>
      <c r="L43" s="21">
        <v>2</v>
      </c>
      <c r="M43" s="21">
        <v>3</v>
      </c>
      <c r="N43" s="21">
        <v>1</v>
      </c>
      <c r="O43" s="21">
        <v>2</v>
      </c>
      <c r="P43" s="21">
        <f>VLOOKUP(B:B,[3]Sheet5!$G$1:$H$65536,2,0)</f>
        <v>2</v>
      </c>
      <c r="Q43" s="21">
        <v>4</v>
      </c>
      <c r="R43" s="17">
        <v>150</v>
      </c>
      <c r="S43" s="15">
        <v>225</v>
      </c>
      <c r="T43" s="15">
        <v>84.5</v>
      </c>
      <c r="U43" s="15">
        <v>169</v>
      </c>
      <c r="V43" s="15">
        <f>VLOOKUP(B:B,[5]Sheet3!$G$1:$H$65536,2,0)</f>
        <v>784.44</v>
      </c>
      <c r="W43" s="17">
        <v>981</v>
      </c>
      <c r="X43" s="22">
        <f>VLOOKUP(B:B,[5]Sheet5!$H$1:$I$65536,2,0)</f>
        <v>389.01</v>
      </c>
      <c r="Y43" s="22">
        <v>544.61</v>
      </c>
    </row>
    <row r="44" spans="1:25">
      <c r="A44" s="14">
        <v>42</v>
      </c>
      <c r="B44" s="14">
        <v>745</v>
      </c>
      <c r="C44" s="14" t="s">
        <v>147</v>
      </c>
      <c r="D44" s="14" t="str">
        <f>VLOOKUP(B:B,[2]查询时间段分门店销售汇总!$B$1:$F$65536,5,0)</f>
        <v>B2</v>
      </c>
      <c r="E44" s="14" t="s">
        <v>103</v>
      </c>
      <c r="F44" s="15">
        <v>17</v>
      </c>
      <c r="G44" s="15">
        <v>22</v>
      </c>
      <c r="H44" s="15">
        <v>45</v>
      </c>
      <c r="I44" s="21">
        <v>52</v>
      </c>
      <c r="J44" s="21">
        <v>67</v>
      </c>
      <c r="K44" s="21">
        <v>78</v>
      </c>
      <c r="L44" s="21">
        <v>2</v>
      </c>
      <c r="M44" s="21">
        <v>3</v>
      </c>
      <c r="N44" s="21">
        <v>1</v>
      </c>
      <c r="O44" s="21">
        <v>2</v>
      </c>
      <c r="P44" s="21">
        <v>1</v>
      </c>
      <c r="Q44" s="21">
        <v>3</v>
      </c>
      <c r="R44" s="17">
        <v>150</v>
      </c>
      <c r="S44" s="15">
        <v>225</v>
      </c>
      <c r="T44" s="15">
        <v>84.5</v>
      </c>
      <c r="U44" s="15">
        <v>169</v>
      </c>
      <c r="V44" s="15">
        <f>VLOOKUP(B:B,[5]Sheet3!$G$1:$H$65536,2,0)</f>
        <v>651.5</v>
      </c>
      <c r="W44" s="17">
        <v>814</v>
      </c>
      <c r="X44" s="22">
        <f>VLOOKUP(B:B,[5]Sheet5!$H$1:$I$65536,2,0)</f>
        <v>652</v>
      </c>
      <c r="Y44" s="22">
        <v>912.8</v>
      </c>
    </row>
    <row r="45" spans="1:25">
      <c r="A45" s="14">
        <v>43</v>
      </c>
      <c r="B45" s="14">
        <v>377</v>
      </c>
      <c r="C45" s="14" t="s">
        <v>148</v>
      </c>
      <c r="D45" s="14" t="str">
        <f>VLOOKUP(B:B,[2]查询时间段分门店销售汇总!$B$1:$F$65536,5,0)</f>
        <v>B1</v>
      </c>
      <c r="E45" s="14" t="s">
        <v>107</v>
      </c>
      <c r="F45" s="15">
        <v>17</v>
      </c>
      <c r="G45" s="15">
        <v>23</v>
      </c>
      <c r="H45" s="15">
        <v>77</v>
      </c>
      <c r="I45" s="21">
        <v>84</v>
      </c>
      <c r="J45" s="21">
        <v>80</v>
      </c>
      <c r="K45" s="21">
        <v>91</v>
      </c>
      <c r="L45" s="21">
        <v>2</v>
      </c>
      <c r="M45" s="21">
        <v>3</v>
      </c>
      <c r="N45" s="21">
        <f>VLOOKUP(B:B,[3]Sheet3!$H$1:$I$65536,2,0)</f>
        <v>4</v>
      </c>
      <c r="O45" s="21">
        <v>6</v>
      </c>
      <c r="P45" s="21">
        <f>VLOOKUP(B:B,[3]Sheet5!$G$1:$H$65536,2,0)</f>
        <v>5</v>
      </c>
      <c r="Q45" s="21">
        <v>8</v>
      </c>
      <c r="R45" s="15">
        <v>390</v>
      </c>
      <c r="S45" s="15">
        <v>585</v>
      </c>
      <c r="T45" s="15">
        <f>VLOOKUP(B:B,[4]Sheet3!$F$1:$G$65536,2,0)</f>
        <v>84.5</v>
      </c>
      <c r="U45" s="15">
        <v>169</v>
      </c>
      <c r="V45" s="15">
        <f>VLOOKUP(B:B,[5]Sheet3!$G$1:$H$65536,2,0)</f>
        <v>851</v>
      </c>
      <c r="W45" s="17">
        <v>1064</v>
      </c>
      <c r="X45" s="22">
        <f>VLOOKUP(B:B,[5]Sheet5!$H$1:$I$65536,2,0)</f>
        <v>1357</v>
      </c>
      <c r="Y45" s="22">
        <v>1696.25</v>
      </c>
    </row>
    <row r="46" spans="1:25">
      <c r="A46" s="14">
        <v>44</v>
      </c>
      <c r="B46" s="14">
        <v>743</v>
      </c>
      <c r="C46" s="14" t="s">
        <v>149</v>
      </c>
      <c r="D46" s="14" t="str">
        <f>VLOOKUP(B:B,[2]查询时间段分门店销售汇总!$B$1:$F$65536,5,0)</f>
        <v>C1</v>
      </c>
      <c r="E46" s="14" t="s">
        <v>107</v>
      </c>
      <c r="F46" s="15">
        <v>6</v>
      </c>
      <c r="G46" s="15">
        <v>9</v>
      </c>
      <c r="H46" s="15">
        <v>36</v>
      </c>
      <c r="I46" s="21">
        <v>41</v>
      </c>
      <c r="J46" s="21">
        <v>27</v>
      </c>
      <c r="K46" s="21">
        <v>29</v>
      </c>
      <c r="L46" s="21">
        <f>VLOOKUP(B:B,[6]Sheet6!$F$1:$G$65536,2,0)</f>
        <v>3</v>
      </c>
      <c r="M46" s="21">
        <v>4</v>
      </c>
      <c r="N46" s="21">
        <v>1</v>
      </c>
      <c r="O46" s="21">
        <v>2</v>
      </c>
      <c r="P46" s="21">
        <v>1</v>
      </c>
      <c r="Q46" s="21">
        <v>3</v>
      </c>
      <c r="R46" s="15">
        <v>100</v>
      </c>
      <c r="S46" s="15">
        <v>150</v>
      </c>
      <c r="T46" s="15">
        <v>84.5</v>
      </c>
      <c r="U46" s="15">
        <v>169</v>
      </c>
      <c r="V46" s="15">
        <f>VLOOKUP(B:B,[5]Sheet3!$G$1:$H$65536,2,0)</f>
        <v>545</v>
      </c>
      <c r="W46" s="17">
        <v>681</v>
      </c>
      <c r="X46" s="22">
        <f>VLOOKUP(B:B,[5]Sheet5!$H$1:$I$65536,2,0)</f>
        <v>1720</v>
      </c>
      <c r="Y46" s="22">
        <v>2150</v>
      </c>
    </row>
    <row r="47" spans="1:25">
      <c r="A47" s="14">
        <v>45</v>
      </c>
      <c r="B47" s="14">
        <v>347</v>
      </c>
      <c r="C47" s="14" t="s">
        <v>150</v>
      </c>
      <c r="D47" s="14" t="str">
        <f>VLOOKUP(B:B,[2]查询时间段分门店销售汇总!$B$1:$F$65536,5,0)</f>
        <v>B2</v>
      </c>
      <c r="E47" s="14" t="s">
        <v>103</v>
      </c>
      <c r="F47" s="15">
        <v>17</v>
      </c>
      <c r="G47" s="15">
        <v>22</v>
      </c>
      <c r="H47" s="15">
        <v>15</v>
      </c>
      <c r="I47" s="21">
        <v>17</v>
      </c>
      <c r="J47" s="21">
        <v>55</v>
      </c>
      <c r="K47" s="21">
        <v>63</v>
      </c>
      <c r="L47" s="21">
        <f>VLOOKUP(B:B,[6]Sheet6!$F$1:$G$65536,2,0)</f>
        <v>6</v>
      </c>
      <c r="M47" s="21">
        <v>8</v>
      </c>
      <c r="N47" s="21">
        <v>1</v>
      </c>
      <c r="O47" s="21">
        <v>2</v>
      </c>
      <c r="P47" s="21">
        <f>VLOOKUP(B:B,[3]Sheet5!$G$1:$H$65536,2,0)</f>
        <v>6</v>
      </c>
      <c r="Q47" s="21">
        <v>9</v>
      </c>
      <c r="R47" s="17">
        <v>150</v>
      </c>
      <c r="S47" s="15">
        <v>225</v>
      </c>
      <c r="T47" s="15">
        <v>84.5</v>
      </c>
      <c r="U47" s="15">
        <v>169</v>
      </c>
      <c r="V47" s="15">
        <f>VLOOKUP(B:B,[5]Sheet3!$G$1:$H$65536,2,0)</f>
        <v>838.5</v>
      </c>
      <c r="W47" s="17">
        <v>1048</v>
      </c>
      <c r="X47" s="22">
        <f>VLOOKUP(B:B,[5]Sheet5!$H$1:$I$65536,2,0)</f>
        <v>744.9</v>
      </c>
      <c r="Y47" s="22">
        <v>1042.8599999999999</v>
      </c>
    </row>
    <row r="48" spans="1:25">
      <c r="A48" s="14">
        <v>46</v>
      </c>
      <c r="B48" s="14">
        <v>717</v>
      </c>
      <c r="C48" s="14" t="s">
        <v>151</v>
      </c>
      <c r="D48" s="14" t="str">
        <f>VLOOKUP(B:B,[2]查询时间段分门店销售汇总!$B$1:$F$65536,5,0)</f>
        <v>B2</v>
      </c>
      <c r="E48" s="14" t="s">
        <v>105</v>
      </c>
      <c r="F48" s="15">
        <v>6</v>
      </c>
      <c r="G48" s="15">
        <v>11</v>
      </c>
      <c r="H48" s="15">
        <v>23</v>
      </c>
      <c r="I48" s="21">
        <v>27</v>
      </c>
      <c r="J48" s="21">
        <v>29</v>
      </c>
      <c r="K48" s="21">
        <v>32</v>
      </c>
      <c r="L48" s="21">
        <f>VLOOKUP(B:B,[6]Sheet6!$F$1:$G$65536,2,0)</f>
        <v>1</v>
      </c>
      <c r="M48" s="21">
        <v>1</v>
      </c>
      <c r="N48" s="21">
        <v>1</v>
      </c>
      <c r="O48" s="21">
        <v>2</v>
      </c>
      <c r="P48" s="21">
        <f>VLOOKUP(B:B,[3]Sheet5!$G$1:$H$65536,2,0)</f>
        <v>2</v>
      </c>
      <c r="Q48" s="21">
        <v>4</v>
      </c>
      <c r="R48" s="17">
        <v>150</v>
      </c>
      <c r="S48" s="15">
        <v>225</v>
      </c>
      <c r="T48" s="15">
        <v>84.5</v>
      </c>
      <c r="U48" s="15">
        <v>169</v>
      </c>
      <c r="V48" s="15">
        <f>VLOOKUP(B:B,[5]Sheet3!$G$1:$H$65536,2,0)</f>
        <v>832.67</v>
      </c>
      <c r="W48" s="17">
        <v>1041</v>
      </c>
      <c r="X48" s="22">
        <v>380</v>
      </c>
      <c r="Y48" s="22">
        <v>530</v>
      </c>
    </row>
    <row r="49" spans="1:25">
      <c r="A49" s="14">
        <v>47</v>
      </c>
      <c r="B49" s="14">
        <v>587</v>
      </c>
      <c r="C49" s="14" t="s">
        <v>152</v>
      </c>
      <c r="D49" s="14" t="str">
        <f>VLOOKUP(B:B,[2]查询时间段分门店销售汇总!$B$1:$F$65536,5,0)</f>
        <v>B1</v>
      </c>
      <c r="E49" s="14" t="s">
        <v>140</v>
      </c>
      <c r="F49" s="15">
        <v>17</v>
      </c>
      <c r="G49" s="15">
        <v>23</v>
      </c>
      <c r="H49" s="15">
        <v>35</v>
      </c>
      <c r="I49" s="21">
        <v>40</v>
      </c>
      <c r="J49" s="21">
        <v>47</v>
      </c>
      <c r="K49" s="21">
        <v>53</v>
      </c>
      <c r="L49" s="21">
        <f>VLOOKUP(B:B,[6]Sheet6!$F$1:$G$65536,2,0)</f>
        <v>2</v>
      </c>
      <c r="M49" s="21">
        <v>3</v>
      </c>
      <c r="N49" s="21">
        <v>1</v>
      </c>
      <c r="O49" s="21">
        <v>2</v>
      </c>
      <c r="P49" s="21">
        <f>VLOOKUP(B:B,[3]Sheet5!$G$1:$H$65536,2,0)</f>
        <v>15</v>
      </c>
      <c r="Q49" s="21">
        <v>20</v>
      </c>
      <c r="R49" s="15">
        <v>2410</v>
      </c>
      <c r="S49" s="15">
        <v>2892</v>
      </c>
      <c r="T49" s="15">
        <f>VLOOKUP(B:B,[4]Sheet3!$F$1:$G$65536,2,0)</f>
        <v>256.51</v>
      </c>
      <c r="U49" s="15">
        <v>384.8</v>
      </c>
      <c r="V49" s="15">
        <f>VLOOKUP(B:B,[5]Sheet3!$G$1:$H$65536,2,0)</f>
        <v>753.5</v>
      </c>
      <c r="W49" s="17">
        <v>942</v>
      </c>
      <c r="X49" s="22">
        <f>VLOOKUP(B:B,[5]Sheet5!$H$1:$I$65536,2,0)</f>
        <v>977</v>
      </c>
      <c r="Y49" s="22">
        <v>1367.8</v>
      </c>
    </row>
    <row r="50" spans="1:25">
      <c r="A50" s="14">
        <v>48</v>
      </c>
      <c r="B50" s="14">
        <v>747</v>
      </c>
      <c r="C50" s="14" t="s">
        <v>153</v>
      </c>
      <c r="D50" s="14" t="str">
        <f>VLOOKUP(B:B,[2]查询时间段分门店销售汇总!$B$1:$F$65536,5,0)</f>
        <v>C1</v>
      </c>
      <c r="E50" s="14" t="s">
        <v>118</v>
      </c>
      <c r="F50" s="15">
        <v>6</v>
      </c>
      <c r="G50" s="15">
        <v>9</v>
      </c>
      <c r="H50" s="15">
        <v>10</v>
      </c>
      <c r="I50" s="21">
        <v>10</v>
      </c>
      <c r="J50" s="21">
        <v>27</v>
      </c>
      <c r="K50" s="21">
        <v>29</v>
      </c>
      <c r="L50" s="21">
        <v>1</v>
      </c>
      <c r="M50" s="21">
        <v>1</v>
      </c>
      <c r="N50" s="21">
        <f>VLOOKUP(B:B,[3]Sheet3!$H$1:$I$65536,2,0)</f>
        <v>2</v>
      </c>
      <c r="O50" s="21">
        <v>3</v>
      </c>
      <c r="P50" s="21">
        <f>VLOOKUP(B:B,[3]Sheet5!$G$1:$H$65536,2,0)</f>
        <v>10</v>
      </c>
      <c r="Q50" s="21">
        <v>15</v>
      </c>
      <c r="R50" s="15">
        <v>910.5</v>
      </c>
      <c r="S50" s="15">
        <v>1274.7</v>
      </c>
      <c r="T50" s="15">
        <v>84.5</v>
      </c>
      <c r="U50" s="15">
        <v>169</v>
      </c>
      <c r="V50" s="15">
        <f>VLOOKUP(B:B,[5]Sheet3!$G$1:$H$65536,2,0)</f>
        <v>508.5</v>
      </c>
      <c r="W50" s="17">
        <v>636</v>
      </c>
      <c r="X50" s="22">
        <f>VLOOKUP(B:B,[5]Sheet5!$H$1:$I$65536,2,0)</f>
        <v>763</v>
      </c>
      <c r="Y50" s="22">
        <v>1068.2</v>
      </c>
    </row>
    <row r="51" spans="1:25">
      <c r="A51" s="14">
        <v>49</v>
      </c>
      <c r="B51" s="14">
        <v>591</v>
      </c>
      <c r="C51" s="14" t="s">
        <v>154</v>
      </c>
      <c r="D51" s="14" t="str">
        <f>VLOOKUP(B:B,[2]查询时间段分门店销售汇总!$B$1:$F$65536,5,0)</f>
        <v>B2</v>
      </c>
      <c r="E51" s="14" t="s">
        <v>105</v>
      </c>
      <c r="F51" s="15">
        <v>17</v>
      </c>
      <c r="G51" s="15">
        <v>22</v>
      </c>
      <c r="H51" s="15">
        <v>65</v>
      </c>
      <c r="I51" s="21">
        <v>75</v>
      </c>
      <c r="J51" s="21">
        <v>53</v>
      </c>
      <c r="K51" s="21">
        <v>61</v>
      </c>
      <c r="L51" s="21">
        <v>2</v>
      </c>
      <c r="M51" s="21">
        <v>3</v>
      </c>
      <c r="N51" s="21">
        <f>VLOOKUP(B:B,[3]Sheet3!$H$1:$I$65536,2,0)</f>
        <v>1</v>
      </c>
      <c r="O51" s="21">
        <v>2</v>
      </c>
      <c r="P51" s="21">
        <f>VLOOKUP(B:B,[3]Sheet5!$G$1:$H$65536,2,0)</f>
        <v>3</v>
      </c>
      <c r="Q51" s="21">
        <v>5</v>
      </c>
      <c r="R51" s="15">
        <v>168.3</v>
      </c>
      <c r="S51" s="15">
        <v>252.45</v>
      </c>
      <c r="T51" s="15">
        <v>84.5</v>
      </c>
      <c r="U51" s="15">
        <v>169</v>
      </c>
      <c r="V51" s="15">
        <f>VLOOKUP(B:B,[5]Sheet3!$G$1:$H$65536,2,0)</f>
        <v>583.45000000000005</v>
      </c>
      <c r="W51" s="17">
        <v>729</v>
      </c>
      <c r="X51" s="22">
        <f>VLOOKUP(B:B,[5]Sheet5!$H$1:$I$65536,2,0)</f>
        <v>1235</v>
      </c>
      <c r="Y51" s="22">
        <v>1543.75</v>
      </c>
    </row>
    <row r="52" spans="1:25">
      <c r="A52" s="14">
        <v>50</v>
      </c>
      <c r="B52" s="14">
        <v>727</v>
      </c>
      <c r="C52" s="14" t="s">
        <v>155</v>
      </c>
      <c r="D52" s="14" t="str">
        <f>VLOOKUP(B:B,[2]查询时间段分门店销售汇总!$B$1:$F$65536,5,0)</f>
        <v>B2</v>
      </c>
      <c r="E52" s="14" t="s">
        <v>103</v>
      </c>
      <c r="F52" s="15">
        <v>6</v>
      </c>
      <c r="G52" s="15">
        <v>11</v>
      </c>
      <c r="H52" s="15">
        <v>12</v>
      </c>
      <c r="I52" s="21">
        <v>13</v>
      </c>
      <c r="J52" s="21">
        <v>32</v>
      </c>
      <c r="K52" s="21">
        <v>36</v>
      </c>
      <c r="L52" s="21">
        <f>VLOOKUP(B:B,[6]Sheet6!$F$1:$G$65536,2,0)</f>
        <v>1</v>
      </c>
      <c r="M52" s="21">
        <v>1</v>
      </c>
      <c r="N52" s="21">
        <f>VLOOKUP(B:B,[3]Sheet3!$H$1:$I$65536,2,0)</f>
        <v>3</v>
      </c>
      <c r="O52" s="21">
        <v>4</v>
      </c>
      <c r="P52" s="21">
        <v>1</v>
      </c>
      <c r="Q52" s="21">
        <v>3</v>
      </c>
      <c r="R52" s="17">
        <v>150</v>
      </c>
      <c r="S52" s="15">
        <v>225</v>
      </c>
      <c r="T52" s="15">
        <f>VLOOKUP(B:B,[4]Sheet3!$F$1:$G$65536,2,0)</f>
        <v>1339.52</v>
      </c>
      <c r="U52" s="15">
        <v>1540.4</v>
      </c>
      <c r="V52" s="15">
        <f>VLOOKUP(B:B,[5]Sheet3!$G$1:$H$65536,2,0)</f>
        <v>479.5</v>
      </c>
      <c r="W52" s="15">
        <v>671</v>
      </c>
      <c r="X52" s="22">
        <f>VLOOKUP(B:B,[5]Sheet5!$H$1:$I$65536,2,0)</f>
        <v>1054</v>
      </c>
      <c r="Y52" s="22">
        <v>1317.5</v>
      </c>
    </row>
    <row r="53" spans="1:25">
      <c r="A53" s="14">
        <v>51</v>
      </c>
      <c r="B53" s="14">
        <v>748</v>
      </c>
      <c r="C53" s="14" t="s">
        <v>156</v>
      </c>
      <c r="D53" s="14" t="str">
        <f>VLOOKUP(B:B,[2]查询时间段分门店销售汇总!$B$1:$F$65536,5,0)</f>
        <v>C2</v>
      </c>
      <c r="E53" s="14" t="s">
        <v>105</v>
      </c>
      <c r="F53" s="15">
        <v>6</v>
      </c>
      <c r="G53" s="15">
        <v>9</v>
      </c>
      <c r="H53" s="15">
        <v>21</v>
      </c>
      <c r="I53" s="21">
        <v>24</v>
      </c>
      <c r="J53" s="21">
        <v>14</v>
      </c>
      <c r="K53" s="21">
        <v>13</v>
      </c>
      <c r="L53" s="21">
        <f>VLOOKUP(B:B,[6]Sheet6!$F$1:$G$65536,2,0)</f>
        <v>2</v>
      </c>
      <c r="M53" s="21">
        <v>3</v>
      </c>
      <c r="N53" s="21">
        <v>1</v>
      </c>
      <c r="O53" s="21">
        <v>2</v>
      </c>
      <c r="P53" s="21">
        <f>VLOOKUP(B:B,[3]Sheet5!$G$1:$H$65536,2,0)</f>
        <v>7</v>
      </c>
      <c r="Q53" s="21">
        <v>11</v>
      </c>
      <c r="R53" s="15">
        <v>264</v>
      </c>
      <c r="S53" s="15">
        <v>396</v>
      </c>
      <c r="T53" s="15">
        <f>VLOOKUP(B:B,[4]Sheet3!$F$1:$G$65536,2,0)</f>
        <v>169</v>
      </c>
      <c r="U53" s="15">
        <v>253.5</v>
      </c>
      <c r="V53" s="15">
        <f>VLOOKUP(B:B,[5]Sheet3!$G$1:$H$65536,2,0)</f>
        <v>983.54</v>
      </c>
      <c r="W53" s="17">
        <v>1229</v>
      </c>
      <c r="X53" s="22">
        <f>VLOOKUP(B:B,[5]Sheet5!$H$1:$I$65536,2,0)</f>
        <v>752</v>
      </c>
      <c r="Y53" s="22">
        <v>1052.8</v>
      </c>
    </row>
    <row r="54" spans="1:25">
      <c r="A54" s="14">
        <v>52</v>
      </c>
      <c r="B54" s="14">
        <v>584</v>
      </c>
      <c r="C54" s="14" t="s">
        <v>157</v>
      </c>
      <c r="D54" s="14" t="str">
        <f>VLOOKUP(B:B,[2]查询时间段分门店销售汇总!$B$1:$F$65536,5,0)</f>
        <v>C1</v>
      </c>
      <c r="E54" s="14" t="s">
        <v>107</v>
      </c>
      <c r="F54" s="15">
        <v>6</v>
      </c>
      <c r="G54" s="15">
        <v>9</v>
      </c>
      <c r="H54" s="15">
        <v>11</v>
      </c>
      <c r="I54" s="21">
        <v>12</v>
      </c>
      <c r="J54" s="21">
        <v>39</v>
      </c>
      <c r="K54" s="21">
        <v>45</v>
      </c>
      <c r="L54" s="21">
        <f>VLOOKUP(B:B,[6]Sheet6!$F$1:$G$65536,2,0)</f>
        <v>3</v>
      </c>
      <c r="M54" s="21">
        <v>4</v>
      </c>
      <c r="N54" s="21">
        <f>VLOOKUP(B:B,[3]Sheet3!$H$1:$I$65536,2,0)</f>
        <v>1</v>
      </c>
      <c r="O54" s="21">
        <v>2</v>
      </c>
      <c r="P54" s="21">
        <f>VLOOKUP(B:B,[3]Sheet5!$G$1:$H$65536,2,0)</f>
        <v>10</v>
      </c>
      <c r="Q54" s="21">
        <v>15</v>
      </c>
      <c r="R54" s="15">
        <v>270</v>
      </c>
      <c r="S54" s="15">
        <v>405</v>
      </c>
      <c r="T54" s="15">
        <f>VLOOKUP(B:B,[4]Sheet3!$F$1:$G$65536,2,0)</f>
        <v>360.01</v>
      </c>
      <c r="U54" s="15">
        <v>540</v>
      </c>
      <c r="V54" s="15">
        <f>VLOOKUP(B:B,[5]Sheet3!$G$1:$H$65536,2,0)</f>
        <v>732</v>
      </c>
      <c r="W54" s="17">
        <v>915</v>
      </c>
      <c r="X54" s="22">
        <f>VLOOKUP(B:B,[5]Sheet5!$H$1:$I$65536,2,0)</f>
        <v>1556</v>
      </c>
      <c r="Y54" s="22">
        <v>1945</v>
      </c>
    </row>
    <row r="55" spans="1:25">
      <c r="A55" s="14">
        <v>53</v>
      </c>
      <c r="B55" s="14">
        <v>329</v>
      </c>
      <c r="C55" s="14" t="s">
        <v>158</v>
      </c>
      <c r="D55" s="14" t="str">
        <f>VLOOKUP(B:B,[2]查询时间段分门店销售汇总!$B$1:$F$65536,5,0)</f>
        <v>A2</v>
      </c>
      <c r="E55" s="14" t="s">
        <v>140</v>
      </c>
      <c r="F55" s="15">
        <v>20</v>
      </c>
      <c r="G55" s="15">
        <v>27</v>
      </c>
      <c r="H55" s="15">
        <v>18</v>
      </c>
      <c r="I55" s="21">
        <v>20</v>
      </c>
      <c r="J55" s="21">
        <v>37</v>
      </c>
      <c r="K55" s="21">
        <v>42</v>
      </c>
      <c r="L55" s="21">
        <f>VLOOKUP(B:B,[6]Sheet6!$F$1:$G$65536,2,0)</f>
        <v>4</v>
      </c>
      <c r="M55" s="21">
        <v>5</v>
      </c>
      <c r="N55" s="21">
        <v>1</v>
      </c>
      <c r="O55" s="21">
        <v>2</v>
      </c>
      <c r="P55" s="21">
        <f>VLOOKUP(B:B,[3]Sheet5!$G$1:$H$65536,2,0)</f>
        <v>26</v>
      </c>
      <c r="Q55" s="21">
        <v>34</v>
      </c>
      <c r="R55" s="15">
        <v>600.6</v>
      </c>
      <c r="S55" s="15">
        <v>840.84</v>
      </c>
      <c r="T55" s="15">
        <f>VLOOKUP(B:B,[4]Sheet3!$F$1:$G$65536,2,0)</f>
        <v>616.79999999999995</v>
      </c>
      <c r="U55" s="15">
        <v>740.2</v>
      </c>
      <c r="V55" s="15">
        <f>VLOOKUP(B:B,[5]Sheet3!$G$1:$H$65536,2,0)</f>
        <v>418.5</v>
      </c>
      <c r="W55" s="15">
        <v>586</v>
      </c>
      <c r="X55" s="22">
        <f>VLOOKUP(B:B,[5]Sheet5!$H$1:$I$65536,2,0)</f>
        <v>3976</v>
      </c>
      <c r="Y55" s="22">
        <v>4970</v>
      </c>
    </row>
    <row r="56" spans="1:25">
      <c r="A56" s="14">
        <v>54</v>
      </c>
      <c r="B56" s="14">
        <v>737</v>
      </c>
      <c r="C56" s="14" t="s">
        <v>159</v>
      </c>
      <c r="D56" s="14" t="str">
        <f>VLOOKUP(B:B,[2]查询时间段分门店销售汇总!$B$1:$F$65536,5,0)</f>
        <v>B2</v>
      </c>
      <c r="E56" s="14" t="s">
        <v>107</v>
      </c>
      <c r="F56" s="15">
        <v>17</v>
      </c>
      <c r="G56" s="15">
        <v>22</v>
      </c>
      <c r="H56" s="15">
        <v>35</v>
      </c>
      <c r="I56" s="21">
        <v>40</v>
      </c>
      <c r="J56" s="21">
        <v>76</v>
      </c>
      <c r="K56" s="21">
        <v>86</v>
      </c>
      <c r="L56" s="21">
        <f>VLOOKUP(B:B,[6]Sheet6!$F$1:$G$65536,2,0)</f>
        <v>4</v>
      </c>
      <c r="M56" s="21">
        <v>5</v>
      </c>
      <c r="N56" s="21">
        <f>VLOOKUP(B:B,[3]Sheet3!$H$1:$I$65536,2,0)</f>
        <v>6</v>
      </c>
      <c r="O56" s="21">
        <v>9</v>
      </c>
      <c r="P56" s="21">
        <f>VLOOKUP(B:B,[3]Sheet5!$G$1:$H$65536,2,0)</f>
        <v>6</v>
      </c>
      <c r="Q56" s="21">
        <v>9</v>
      </c>
      <c r="R56" s="15">
        <v>198</v>
      </c>
      <c r="S56" s="15">
        <v>297</v>
      </c>
      <c r="T56" s="15">
        <f>VLOOKUP(B:B,[4]Sheet3!$F$1:$G$65536,2,0)</f>
        <v>86</v>
      </c>
      <c r="U56" s="15">
        <v>172</v>
      </c>
      <c r="V56" s="15">
        <f>VLOOKUP(B:B,[5]Sheet3!$G$1:$H$65536,2,0)</f>
        <v>306</v>
      </c>
      <c r="W56" s="15">
        <v>428</v>
      </c>
      <c r="X56" s="22">
        <f>VLOOKUP(B:B,[5]Sheet5!$H$1:$I$65536,2,0)</f>
        <v>660.13</v>
      </c>
      <c r="Y56" s="22">
        <v>924.18</v>
      </c>
    </row>
    <row r="57" spans="1:25">
      <c r="A57" s="14">
        <v>55</v>
      </c>
      <c r="B57" s="14">
        <v>754</v>
      </c>
      <c r="C57" s="14" t="s">
        <v>160</v>
      </c>
      <c r="D57" s="14" t="str">
        <f>VLOOKUP(B:B,[2]查询时间段分门店销售汇总!$B$1:$F$65536,5,0)</f>
        <v>C1</v>
      </c>
      <c r="E57" s="14" t="s">
        <v>140</v>
      </c>
      <c r="F57" s="15">
        <v>12</v>
      </c>
      <c r="G57" s="15">
        <v>15</v>
      </c>
      <c r="H57" s="15">
        <v>9</v>
      </c>
      <c r="I57" s="21">
        <v>9</v>
      </c>
      <c r="J57" s="21">
        <v>20</v>
      </c>
      <c r="K57" s="21">
        <v>20</v>
      </c>
      <c r="L57" s="21">
        <f>VLOOKUP(B:B,[6]Sheet6!$F$1:$G$65536,2,0)</f>
        <v>1</v>
      </c>
      <c r="M57" s="21">
        <v>1</v>
      </c>
      <c r="N57" s="21">
        <f>VLOOKUP(B:B,[3]Sheet3!$H$1:$I$65536,2,0)</f>
        <v>1</v>
      </c>
      <c r="O57" s="21">
        <v>2</v>
      </c>
      <c r="P57" s="21">
        <v>1</v>
      </c>
      <c r="Q57" s="21">
        <v>3</v>
      </c>
      <c r="R57" s="15">
        <v>660</v>
      </c>
      <c r="S57" s="15">
        <v>924</v>
      </c>
      <c r="T57" s="15">
        <v>84.5</v>
      </c>
      <c r="U57" s="15">
        <v>169</v>
      </c>
      <c r="V57" s="15">
        <f>VLOOKUP(B:B,[5]Sheet3!$G$1:$H$65536,2,0)</f>
        <v>28.25</v>
      </c>
      <c r="W57" s="15">
        <v>57</v>
      </c>
      <c r="X57" s="22">
        <v>380</v>
      </c>
      <c r="Y57" s="22">
        <v>532</v>
      </c>
    </row>
    <row r="58" spans="1:25">
      <c r="A58" s="14">
        <v>56</v>
      </c>
      <c r="B58" s="14">
        <v>733</v>
      </c>
      <c r="C58" s="14" t="s">
        <v>161</v>
      </c>
      <c r="D58" s="14" t="str">
        <f>VLOOKUP(B:B,[2]查询时间段分门店销售汇总!$B$1:$F$65536,5,0)</f>
        <v>C1</v>
      </c>
      <c r="E58" s="14" t="s">
        <v>107</v>
      </c>
      <c r="F58" s="15">
        <v>6</v>
      </c>
      <c r="G58" s="15">
        <v>9</v>
      </c>
      <c r="H58" s="15">
        <v>7</v>
      </c>
      <c r="I58" s="21">
        <v>7</v>
      </c>
      <c r="J58" s="21">
        <v>21</v>
      </c>
      <c r="K58" s="21">
        <v>22</v>
      </c>
      <c r="L58" s="21">
        <v>1</v>
      </c>
      <c r="M58" s="21">
        <v>1</v>
      </c>
      <c r="N58" s="21">
        <v>1</v>
      </c>
      <c r="O58" s="21">
        <v>2</v>
      </c>
      <c r="P58" s="21">
        <f>VLOOKUP(B:B,[3]Sheet5!$G$1:$H$65536,2,0)</f>
        <v>2</v>
      </c>
      <c r="Q58" s="21">
        <v>4</v>
      </c>
      <c r="R58" s="15">
        <v>100</v>
      </c>
      <c r="S58" s="15">
        <v>150</v>
      </c>
      <c r="T58" s="15">
        <v>84.5</v>
      </c>
      <c r="U58" s="15">
        <v>169</v>
      </c>
      <c r="V58" s="15">
        <f>VLOOKUP(B:B,[5]Sheet3!$G$1:$H$65536,2,0)</f>
        <v>68.5</v>
      </c>
      <c r="W58" s="15">
        <v>103</v>
      </c>
      <c r="X58" s="22">
        <f>VLOOKUP(B:B,[5]Sheet5!$H$1:$I$65536,2,0)</f>
        <v>1101</v>
      </c>
      <c r="Y58" s="22">
        <v>1376.25</v>
      </c>
    </row>
    <row r="59" spans="1:25">
      <c r="A59" s="14">
        <v>57</v>
      </c>
      <c r="B59" s="14">
        <v>704</v>
      </c>
      <c r="C59" s="14" t="s">
        <v>162</v>
      </c>
      <c r="D59" s="14" t="str">
        <f>VLOOKUP(B:B,[2]查询时间段分门店销售汇总!$B$1:$F$65536,5,0)</f>
        <v>B2</v>
      </c>
      <c r="E59" s="14" t="s">
        <v>140</v>
      </c>
      <c r="F59" s="15">
        <v>17</v>
      </c>
      <c r="G59" s="15">
        <v>22</v>
      </c>
      <c r="H59" s="15">
        <v>20</v>
      </c>
      <c r="I59" s="21">
        <v>23</v>
      </c>
      <c r="J59" s="21">
        <v>31</v>
      </c>
      <c r="K59" s="21">
        <v>35</v>
      </c>
      <c r="L59" s="21">
        <v>2</v>
      </c>
      <c r="M59" s="21">
        <v>3</v>
      </c>
      <c r="N59" s="21">
        <f>VLOOKUP(B:B,[3]Sheet3!$H$1:$I$65536,2,0)</f>
        <v>3</v>
      </c>
      <c r="O59" s="21">
        <v>4</v>
      </c>
      <c r="P59" s="21">
        <v>1</v>
      </c>
      <c r="Q59" s="21">
        <v>3</v>
      </c>
      <c r="R59" s="15">
        <v>1386</v>
      </c>
      <c r="S59" s="15">
        <v>1801.8</v>
      </c>
      <c r="T59" s="15">
        <f>VLOOKUP(B:B,[4]Sheet3!$F$1:$G$65536,2,0)</f>
        <v>360.01</v>
      </c>
      <c r="U59" s="15">
        <v>540</v>
      </c>
      <c r="V59" s="15">
        <f>VLOOKUP(B:B,[5]Sheet3!$G$1:$H$65536,2,0)</f>
        <v>1142.4100000000001</v>
      </c>
      <c r="W59" s="15">
        <v>1257</v>
      </c>
      <c r="X59" s="22">
        <f>VLOOKUP(B:B,[5]Sheet5!$H$1:$I$65536,2,0)</f>
        <v>1140</v>
      </c>
      <c r="Y59" s="22">
        <v>1425</v>
      </c>
    </row>
    <row r="60" spans="1:25">
      <c r="A60" s="14">
        <v>58</v>
      </c>
      <c r="B60" s="14">
        <v>371</v>
      </c>
      <c r="C60" s="14" t="s">
        <v>163</v>
      </c>
      <c r="D60" s="14" t="str">
        <f>VLOOKUP(B:B,[2]查询时间段分门店销售汇总!$B$1:$F$65536,5,0)</f>
        <v>C1</v>
      </c>
      <c r="E60" s="14" t="s">
        <v>105</v>
      </c>
      <c r="F60" s="15">
        <v>6</v>
      </c>
      <c r="G60" s="15">
        <v>9</v>
      </c>
      <c r="H60" s="15">
        <v>11</v>
      </c>
      <c r="I60" s="21">
        <v>12</v>
      </c>
      <c r="J60" s="21">
        <v>24</v>
      </c>
      <c r="K60" s="21">
        <v>26</v>
      </c>
      <c r="L60" s="21">
        <v>1</v>
      </c>
      <c r="M60" s="21">
        <v>1</v>
      </c>
      <c r="N60" s="21">
        <v>1</v>
      </c>
      <c r="O60" s="21">
        <v>2</v>
      </c>
      <c r="P60" s="21">
        <f>VLOOKUP(B:B,[3]Sheet5!$G$1:$H$65536,2,0)</f>
        <v>4</v>
      </c>
      <c r="Q60" s="21">
        <v>6</v>
      </c>
      <c r="R60" s="15">
        <v>100</v>
      </c>
      <c r="S60" s="15">
        <v>150</v>
      </c>
      <c r="T60" s="15">
        <v>84.5</v>
      </c>
      <c r="U60" s="15">
        <v>169</v>
      </c>
      <c r="V60" s="15">
        <f>VLOOKUP(B:B,[5]Sheet3!$G$1:$H$65536,2,0)</f>
        <v>488.5</v>
      </c>
      <c r="W60" s="15">
        <v>684</v>
      </c>
      <c r="X60" s="22">
        <f>VLOOKUP(B:B,[5]Sheet5!$H$1:$I$65536,2,0)</f>
        <v>1235</v>
      </c>
      <c r="Y60" s="22">
        <v>1543.75</v>
      </c>
    </row>
    <row r="61" spans="1:25">
      <c r="A61" s="14">
        <v>59</v>
      </c>
      <c r="B61" s="14">
        <v>740</v>
      </c>
      <c r="C61" s="14" t="s">
        <v>164</v>
      </c>
      <c r="D61" s="14" t="str">
        <f>VLOOKUP(B:B,[2]查询时间段分门店销售汇总!$B$1:$F$65536,5,0)</f>
        <v>C2</v>
      </c>
      <c r="E61" s="14" t="s">
        <v>107</v>
      </c>
      <c r="F61" s="15">
        <v>6</v>
      </c>
      <c r="G61" s="15">
        <v>9</v>
      </c>
      <c r="H61" s="15">
        <v>31</v>
      </c>
      <c r="I61" s="21">
        <v>35</v>
      </c>
      <c r="J61" s="21">
        <v>31</v>
      </c>
      <c r="K61" s="21">
        <v>35</v>
      </c>
      <c r="L61" s="21">
        <f>VLOOKUP(B:B,[6]Sheet6!$F$1:$G$65536,2,0)</f>
        <v>4</v>
      </c>
      <c r="M61" s="21">
        <v>5</v>
      </c>
      <c r="N61" s="21">
        <f>VLOOKUP(B:B,[3]Sheet3!$H$1:$I$65536,2,0)</f>
        <v>1</v>
      </c>
      <c r="O61" s="21">
        <v>2</v>
      </c>
      <c r="P61" s="21">
        <f>VLOOKUP(B:B,[3]Sheet5!$G$1:$H$65536,2,0)</f>
        <v>2</v>
      </c>
      <c r="Q61" s="21">
        <v>4</v>
      </c>
      <c r="R61" s="15">
        <v>198</v>
      </c>
      <c r="S61" s="15">
        <v>297</v>
      </c>
      <c r="T61" s="15">
        <f>VLOOKUP(B:B,[4]Sheet3!$F$1:$G$65536,2,0)</f>
        <v>1338.04</v>
      </c>
      <c r="U61" s="15">
        <v>1538.7</v>
      </c>
      <c r="V61" s="15">
        <f>VLOOKUP(B:B,[5]Sheet3!$G$1:$H$65536,2,0)</f>
        <v>756.5</v>
      </c>
      <c r="W61" s="17">
        <v>946</v>
      </c>
      <c r="X61" s="22">
        <f>VLOOKUP(B:B,[5]Sheet5!$H$1:$I$65536,2,0)</f>
        <v>4103</v>
      </c>
      <c r="Y61" s="22">
        <v>5128.75</v>
      </c>
    </row>
    <row r="62" spans="1:25">
      <c r="A62" s="14">
        <v>60</v>
      </c>
      <c r="B62" s="14">
        <v>539</v>
      </c>
      <c r="C62" s="14" t="s">
        <v>165</v>
      </c>
      <c r="D62" s="14" t="str">
        <f>VLOOKUP(B:B,[2]查询时间段分门店销售汇总!$B$1:$F$65536,5,0)</f>
        <v>C1</v>
      </c>
      <c r="E62" s="14" t="s">
        <v>105</v>
      </c>
      <c r="F62" s="15">
        <v>6</v>
      </c>
      <c r="G62" s="15">
        <v>9</v>
      </c>
      <c r="H62" s="15">
        <v>10</v>
      </c>
      <c r="I62" s="21">
        <v>10</v>
      </c>
      <c r="J62" s="21">
        <v>18</v>
      </c>
      <c r="K62" s="21">
        <v>18</v>
      </c>
      <c r="L62" s="21">
        <f>VLOOKUP(B:B,[6]Sheet6!$F$1:$G$65536,2,0)</f>
        <v>1</v>
      </c>
      <c r="M62" s="21">
        <v>1</v>
      </c>
      <c r="N62" s="21">
        <v>1</v>
      </c>
      <c r="O62" s="21">
        <v>2</v>
      </c>
      <c r="P62" s="21">
        <f>VLOOKUP(B:B,[3]Sheet5!$G$1:$H$65536,2,0)</f>
        <v>4</v>
      </c>
      <c r="Q62" s="21">
        <v>6</v>
      </c>
      <c r="R62" s="15">
        <v>264</v>
      </c>
      <c r="S62" s="15">
        <v>396</v>
      </c>
      <c r="T62" s="15">
        <v>84.5</v>
      </c>
      <c r="U62" s="15">
        <v>169</v>
      </c>
      <c r="V62" s="15">
        <f>VLOOKUP(B:B,[5]Sheet3!$G$1:$H$65536,2,0)</f>
        <v>554</v>
      </c>
      <c r="W62" s="17">
        <v>693</v>
      </c>
      <c r="X62" s="22">
        <f>VLOOKUP(B:B,[5]Sheet5!$H$1:$I$65536,2,0)</f>
        <v>849.72</v>
      </c>
      <c r="Y62" s="22">
        <v>1189.6099999999999</v>
      </c>
    </row>
    <row r="63" spans="1:25">
      <c r="A63" s="14">
        <v>61</v>
      </c>
      <c r="B63" s="14">
        <v>339</v>
      </c>
      <c r="C63" s="14" t="s">
        <v>166</v>
      </c>
      <c r="D63" s="14" t="str">
        <f>VLOOKUP(B:B,[2]查询时间段分门店销售汇总!$B$1:$F$65536,5,0)</f>
        <v>B2</v>
      </c>
      <c r="E63" s="14" t="s">
        <v>103</v>
      </c>
      <c r="F63" s="15">
        <v>17</v>
      </c>
      <c r="G63" s="15">
        <v>22</v>
      </c>
      <c r="H63" s="15">
        <v>12</v>
      </c>
      <c r="I63" s="21">
        <v>13</v>
      </c>
      <c r="J63" s="21">
        <v>29</v>
      </c>
      <c r="K63" s="21">
        <v>32</v>
      </c>
      <c r="L63" s="21">
        <f>VLOOKUP(B:B,[6]Sheet6!$F$1:$G$65536,2,0)</f>
        <v>3</v>
      </c>
      <c r="M63" s="21">
        <v>4</v>
      </c>
      <c r="N63" s="21">
        <v>1</v>
      </c>
      <c r="O63" s="21">
        <v>2</v>
      </c>
      <c r="P63" s="21">
        <f>VLOOKUP(B:B,[3]Sheet5!$G$1:$H$65536,2,0)</f>
        <v>7</v>
      </c>
      <c r="Q63" s="21">
        <v>11</v>
      </c>
      <c r="R63" s="17">
        <v>150</v>
      </c>
      <c r="S63" s="15">
        <v>225</v>
      </c>
      <c r="T63" s="15">
        <f>VLOOKUP(B:B,[4]Sheet3!$F$1:$G$65536,2,0)</f>
        <v>446.01</v>
      </c>
      <c r="U63" s="15">
        <v>669</v>
      </c>
      <c r="V63" s="15">
        <f>VLOOKUP(B:B,[5]Sheet3!$G$1:$H$65536,2,0)</f>
        <v>1311.99</v>
      </c>
      <c r="W63" s="15">
        <v>1443</v>
      </c>
      <c r="X63" s="22">
        <f>VLOOKUP(B:B,[5]Sheet5!$H$1:$I$65536,2,0)</f>
        <v>2574</v>
      </c>
      <c r="Y63" s="22">
        <v>3217.5</v>
      </c>
    </row>
    <row r="64" spans="1:25">
      <c r="A64" s="14">
        <v>62</v>
      </c>
      <c r="B64" s="14">
        <v>572</v>
      </c>
      <c r="C64" s="14" t="s">
        <v>167</v>
      </c>
      <c r="D64" s="14" t="str">
        <f>VLOOKUP(B:B,[2]查询时间段分门店销售汇总!$B$1:$F$65536,5,0)</f>
        <v>B1</v>
      </c>
      <c r="E64" s="14" t="s">
        <v>118</v>
      </c>
      <c r="F64" s="15">
        <v>17</v>
      </c>
      <c r="G64" s="15">
        <v>23</v>
      </c>
      <c r="H64" s="15">
        <v>24</v>
      </c>
      <c r="I64" s="21">
        <v>28</v>
      </c>
      <c r="J64" s="21">
        <v>48</v>
      </c>
      <c r="K64" s="21">
        <v>55</v>
      </c>
      <c r="L64" s="21">
        <v>2</v>
      </c>
      <c r="M64" s="21">
        <v>3</v>
      </c>
      <c r="N64" s="21">
        <f>VLOOKUP(B:B,[3]Sheet3!$H$1:$I$65536,2,0)</f>
        <v>1</v>
      </c>
      <c r="O64" s="21">
        <v>2</v>
      </c>
      <c r="P64" s="21">
        <f>VLOOKUP(B:B,[3]Sheet5!$G$1:$H$65536,2,0)</f>
        <v>11</v>
      </c>
      <c r="Q64" s="21">
        <v>17</v>
      </c>
      <c r="R64" s="15">
        <v>2100.96</v>
      </c>
      <c r="S64" s="15">
        <v>2521.15</v>
      </c>
      <c r="T64" s="15">
        <f>VLOOKUP(B:B,[4]Sheet3!$F$1:$G$65536,2,0)</f>
        <v>540.03</v>
      </c>
      <c r="U64" s="15">
        <v>648</v>
      </c>
      <c r="V64" s="15">
        <f>VLOOKUP(B:B,[5]Sheet3!$G$1:$H$65536,2,0)</f>
        <v>541.72</v>
      </c>
      <c r="W64" s="17">
        <v>677</v>
      </c>
      <c r="X64" s="22">
        <f>VLOOKUP(B:B,[5]Sheet5!$H$1:$I$65536,2,0)</f>
        <v>1277.47</v>
      </c>
      <c r="Y64" s="22">
        <v>1596.84</v>
      </c>
    </row>
    <row r="65" spans="1:25">
      <c r="A65" s="14">
        <v>63</v>
      </c>
      <c r="B65" s="14">
        <v>720</v>
      </c>
      <c r="C65" s="14" t="s">
        <v>168</v>
      </c>
      <c r="D65" s="14" t="str">
        <f>VLOOKUP(B:B,[2]查询时间段分门店销售汇总!$B$1:$F$65536,5,0)</f>
        <v>C2</v>
      </c>
      <c r="E65" s="14" t="s">
        <v>105</v>
      </c>
      <c r="F65" s="15">
        <v>6</v>
      </c>
      <c r="G65" s="15">
        <v>9</v>
      </c>
      <c r="H65" s="15">
        <v>20</v>
      </c>
      <c r="I65" s="21">
        <v>23</v>
      </c>
      <c r="J65" s="21">
        <v>8</v>
      </c>
      <c r="K65" s="21">
        <v>5</v>
      </c>
      <c r="L65" s="21">
        <v>1</v>
      </c>
      <c r="M65" s="21">
        <v>1</v>
      </c>
      <c r="N65" s="21">
        <v>1</v>
      </c>
      <c r="O65" s="21">
        <v>2</v>
      </c>
      <c r="P65" s="21">
        <v>1</v>
      </c>
      <c r="Q65" s="21">
        <v>3</v>
      </c>
      <c r="R65" s="15">
        <v>284</v>
      </c>
      <c r="S65" s="15">
        <v>426</v>
      </c>
      <c r="T65" s="15">
        <v>84.5</v>
      </c>
      <c r="U65" s="15">
        <v>169</v>
      </c>
      <c r="V65" s="15">
        <f>VLOOKUP(B:B,[5]Sheet3!$G$1:$H$65536,2,0)</f>
        <v>511.78</v>
      </c>
      <c r="W65" s="17">
        <v>640</v>
      </c>
      <c r="X65" s="22">
        <f>VLOOKUP(B:B,[5]Sheet5!$H$1:$I$65536,2,0)</f>
        <v>1833</v>
      </c>
      <c r="Y65" s="22">
        <v>2291.25</v>
      </c>
    </row>
    <row r="66" spans="1:25">
      <c r="A66" s="14">
        <v>64</v>
      </c>
      <c r="B66" s="14">
        <v>594</v>
      </c>
      <c r="C66" s="14" t="s">
        <v>169</v>
      </c>
      <c r="D66" s="14" t="str">
        <f>VLOOKUP(B:B,[2]查询时间段分门店销售汇总!$B$1:$F$65536,5,0)</f>
        <v>C2</v>
      </c>
      <c r="E66" s="14" t="s">
        <v>105</v>
      </c>
      <c r="F66" s="15">
        <v>6</v>
      </c>
      <c r="G66" s="15">
        <v>9</v>
      </c>
      <c r="H66" s="15">
        <v>18</v>
      </c>
      <c r="I66" s="21">
        <v>20</v>
      </c>
      <c r="J66" s="21">
        <v>18</v>
      </c>
      <c r="K66" s="21">
        <v>18</v>
      </c>
      <c r="L66" s="21">
        <v>1</v>
      </c>
      <c r="M66" s="21">
        <v>1</v>
      </c>
      <c r="N66" s="21">
        <v>1</v>
      </c>
      <c r="O66" s="21">
        <v>2</v>
      </c>
      <c r="P66" s="21">
        <f>VLOOKUP(B:B,[3]Sheet5!$G$1:$H$65536,2,0)</f>
        <v>3</v>
      </c>
      <c r="Q66" s="21">
        <v>5</v>
      </c>
      <c r="R66" s="15">
        <v>264</v>
      </c>
      <c r="S66" s="15">
        <v>396</v>
      </c>
      <c r="T66" s="15">
        <f>VLOOKUP(B:B,[4]Sheet3!$F$1:$G$65536,2,0)</f>
        <v>258.01</v>
      </c>
      <c r="U66" s="15">
        <v>387</v>
      </c>
      <c r="V66" s="15">
        <f>VLOOKUP(B:B,[5]Sheet3!$G$1:$H$65536,2,0)</f>
        <v>260.5</v>
      </c>
      <c r="W66" s="15">
        <v>365</v>
      </c>
      <c r="X66" s="22">
        <f>VLOOKUP(B:B,[5]Sheet5!$H$1:$I$65536,2,0)</f>
        <v>3040</v>
      </c>
      <c r="Y66" s="22">
        <v>3800</v>
      </c>
    </row>
    <row r="67" spans="1:25">
      <c r="A67" s="14">
        <v>65</v>
      </c>
      <c r="B67" s="14">
        <v>56</v>
      </c>
      <c r="C67" s="14" t="s">
        <v>170</v>
      </c>
      <c r="D67" s="14" t="str">
        <f>VLOOKUP(B:B,[2]查询时间段分门店销售汇总!$B$1:$F$65536,5,0)</f>
        <v>C1</v>
      </c>
      <c r="E67" s="14" t="s">
        <v>140</v>
      </c>
      <c r="F67" s="15">
        <v>6</v>
      </c>
      <c r="G67" s="15">
        <v>9</v>
      </c>
      <c r="H67" s="15">
        <v>36</v>
      </c>
      <c r="I67" s="21">
        <v>41</v>
      </c>
      <c r="J67" s="21">
        <v>29</v>
      </c>
      <c r="K67" s="21">
        <v>32</v>
      </c>
      <c r="L67" s="21">
        <v>1</v>
      </c>
      <c r="M67" s="21">
        <v>1</v>
      </c>
      <c r="N67" s="21">
        <v>1</v>
      </c>
      <c r="O67" s="21">
        <v>2</v>
      </c>
      <c r="P67" s="21">
        <f>VLOOKUP(B:B,[3]Sheet5!$G$1:$H$65536,2,0)</f>
        <v>10</v>
      </c>
      <c r="Q67" s="21">
        <v>15</v>
      </c>
      <c r="R67" s="15">
        <v>66</v>
      </c>
      <c r="S67" s="15">
        <v>99</v>
      </c>
      <c r="T67" s="15">
        <f>VLOOKUP(B:B,[4]Sheet3!$F$1:$G$65536,2,0)</f>
        <v>148.75</v>
      </c>
      <c r="U67" s="15">
        <v>223.1</v>
      </c>
      <c r="V67" s="15">
        <f>VLOOKUP(B:B,[5]Sheet3!$G$1:$H$65536,2,0)</f>
        <v>204</v>
      </c>
      <c r="W67" s="15">
        <v>286</v>
      </c>
      <c r="X67" s="22">
        <f>VLOOKUP(B:B,[5]Sheet5!$H$1:$I$65536,2,0)</f>
        <v>5719.01</v>
      </c>
      <c r="Y67" s="22">
        <v>6290.91</v>
      </c>
    </row>
    <row r="68" spans="1:25">
      <c r="A68" s="14">
        <v>66</v>
      </c>
      <c r="B68" s="14">
        <v>351</v>
      </c>
      <c r="C68" s="14" t="s">
        <v>171</v>
      </c>
      <c r="D68" s="14" t="str">
        <f>VLOOKUP(B:B,[2]查询时间段分门店销售汇总!$B$1:$F$65536,5,0)</f>
        <v>B1</v>
      </c>
      <c r="E68" s="14" t="s">
        <v>140</v>
      </c>
      <c r="F68" s="15">
        <v>17</v>
      </c>
      <c r="G68" s="15">
        <v>23</v>
      </c>
      <c r="H68" s="15">
        <v>21</v>
      </c>
      <c r="I68" s="21">
        <v>24</v>
      </c>
      <c r="J68" s="21">
        <v>23</v>
      </c>
      <c r="K68" s="21">
        <v>24</v>
      </c>
      <c r="L68" s="21">
        <f>VLOOKUP(B:B,[6]Sheet6!$F$1:$G$65536,2,0)</f>
        <v>7</v>
      </c>
      <c r="M68" s="21">
        <v>9</v>
      </c>
      <c r="N68" s="21">
        <v>1</v>
      </c>
      <c r="O68" s="21">
        <v>2</v>
      </c>
      <c r="P68" s="21">
        <f>VLOOKUP(B:B,[3]Sheet5!$G$1:$H$65536,2,0)</f>
        <v>4</v>
      </c>
      <c r="Q68" s="21">
        <v>6</v>
      </c>
      <c r="R68" s="17">
        <v>150</v>
      </c>
      <c r="S68" s="15">
        <v>225</v>
      </c>
      <c r="T68" s="15">
        <f>VLOOKUP(B:B,[4]Sheet3!$F$1:$G$65536,2,0)</f>
        <v>1800.05</v>
      </c>
      <c r="U68" s="15">
        <v>1980.1</v>
      </c>
      <c r="V68" s="15">
        <f>VLOOKUP(B:B,[5]Sheet3!$G$1:$H$65536,2,0)</f>
        <v>274</v>
      </c>
      <c r="W68" s="15">
        <v>384</v>
      </c>
      <c r="X68" s="22">
        <f>VLOOKUP(B:B,[5]Sheet5!$H$1:$I$65536,2,0)</f>
        <v>374</v>
      </c>
      <c r="Y68" s="22">
        <v>523.6</v>
      </c>
    </row>
    <row r="69" spans="1:25">
      <c r="A69" s="14">
        <v>67</v>
      </c>
      <c r="B69" s="14">
        <v>549</v>
      </c>
      <c r="C69" s="14" t="s">
        <v>172</v>
      </c>
      <c r="D69" s="14" t="str">
        <f>VLOOKUP(B:B,[2]查询时间段分门店销售汇总!$B$1:$F$65536,5,0)</f>
        <v>C1</v>
      </c>
      <c r="E69" s="14" t="s">
        <v>105</v>
      </c>
      <c r="F69" s="15">
        <v>6</v>
      </c>
      <c r="G69" s="15">
        <v>9</v>
      </c>
      <c r="H69" s="15">
        <v>23</v>
      </c>
      <c r="I69" s="21">
        <v>27</v>
      </c>
      <c r="J69" s="21">
        <v>19</v>
      </c>
      <c r="K69" s="21">
        <v>19</v>
      </c>
      <c r="L69" s="21">
        <v>1</v>
      </c>
      <c r="M69" s="21">
        <v>1</v>
      </c>
      <c r="N69" s="21">
        <v>1</v>
      </c>
      <c r="O69" s="21">
        <v>2</v>
      </c>
      <c r="P69" s="21">
        <f>VLOOKUP(B:B,[3]Sheet5!$G$1:$H$65536,2,0)</f>
        <v>5</v>
      </c>
      <c r="Q69" s="21">
        <v>8</v>
      </c>
      <c r="R69" s="15">
        <v>100</v>
      </c>
      <c r="S69" s="15">
        <v>150</v>
      </c>
      <c r="T69" s="15">
        <v>84.5</v>
      </c>
      <c r="U69" s="15">
        <v>169</v>
      </c>
      <c r="V69" s="15">
        <f>VLOOKUP(B:B,[5]Sheet3!$G$1:$H$65536,2,0)</f>
        <v>431</v>
      </c>
      <c r="W69" s="15">
        <v>603</v>
      </c>
      <c r="X69" s="22">
        <f>VLOOKUP(B:B,[5]Sheet5!$H$1:$I$65536,2,0)</f>
        <v>2660</v>
      </c>
      <c r="Y69" s="22">
        <v>3325</v>
      </c>
    </row>
    <row r="70" spans="1:25">
      <c r="A70" s="14">
        <v>68</v>
      </c>
      <c r="B70" s="14">
        <v>545</v>
      </c>
      <c r="C70" s="14" t="s">
        <v>173</v>
      </c>
      <c r="D70" s="14" t="str">
        <f>VLOOKUP(B:B,[2]查询时间段分门店销售汇总!$B$1:$F$65536,5,0)</f>
        <v>C2</v>
      </c>
      <c r="E70" s="14" t="s">
        <v>107</v>
      </c>
      <c r="F70" s="15">
        <v>6</v>
      </c>
      <c r="G70" s="15">
        <v>9</v>
      </c>
      <c r="H70" s="15">
        <v>41</v>
      </c>
      <c r="I70" s="21">
        <v>47</v>
      </c>
      <c r="J70" s="21">
        <v>25</v>
      </c>
      <c r="K70" s="21">
        <v>27</v>
      </c>
      <c r="L70" s="21">
        <f>VLOOKUP(B:B,[6]Sheet6!$F$1:$G$65536,2,0)</f>
        <v>1</v>
      </c>
      <c r="M70" s="21">
        <v>1</v>
      </c>
      <c r="N70" s="21">
        <f>VLOOKUP(B:B,[3]Sheet3!$H$1:$I$65536,2,0)</f>
        <v>2</v>
      </c>
      <c r="O70" s="21">
        <v>3</v>
      </c>
      <c r="P70" s="21">
        <f>VLOOKUP(B:B,[3]Sheet5!$G$1:$H$65536,2,0)</f>
        <v>3</v>
      </c>
      <c r="Q70" s="21">
        <v>5</v>
      </c>
      <c r="R70" s="15">
        <v>100</v>
      </c>
      <c r="S70" s="15">
        <v>150</v>
      </c>
      <c r="T70" s="15">
        <f>VLOOKUP(B:B,[4]Sheet3!$F$1:$G$65536,2,0)</f>
        <v>84.5</v>
      </c>
      <c r="U70" s="15">
        <v>169</v>
      </c>
      <c r="V70" s="15">
        <f>VLOOKUP(B:B,[5]Sheet3!$G$1:$H$65536,2,0)</f>
        <v>140</v>
      </c>
      <c r="W70" s="15">
        <v>196</v>
      </c>
      <c r="X70" s="22">
        <f>VLOOKUP(B:B,[5]Sheet5!$H$1:$I$65536,2,0)</f>
        <v>3828.89</v>
      </c>
      <c r="Y70" s="22">
        <v>4786.1099999999997</v>
      </c>
    </row>
    <row r="71" spans="1:25">
      <c r="A71" s="14">
        <v>69</v>
      </c>
      <c r="B71" s="14">
        <v>706</v>
      </c>
      <c r="C71" s="14" t="s">
        <v>174</v>
      </c>
      <c r="D71" s="14" t="str">
        <f>VLOOKUP(B:B,[2]查询时间段分门店销售汇总!$B$1:$F$65536,5,0)</f>
        <v>C2</v>
      </c>
      <c r="E71" s="14" t="s">
        <v>140</v>
      </c>
      <c r="F71" s="15">
        <v>6</v>
      </c>
      <c r="G71" s="15">
        <v>9</v>
      </c>
      <c r="H71" s="15">
        <v>9</v>
      </c>
      <c r="I71" s="21">
        <v>9</v>
      </c>
      <c r="J71" s="21">
        <v>29</v>
      </c>
      <c r="K71" s="21">
        <v>32</v>
      </c>
      <c r="L71" s="21">
        <v>1</v>
      </c>
      <c r="M71" s="21">
        <v>1</v>
      </c>
      <c r="N71" s="21">
        <f>VLOOKUP(B:B,[3]Sheet3!$H$1:$I$65536,2,0)</f>
        <v>2</v>
      </c>
      <c r="O71" s="21">
        <v>3</v>
      </c>
      <c r="P71" s="21">
        <f>VLOOKUP(B:B,[3]Sheet5!$G$1:$H$65536,2,0)</f>
        <v>9</v>
      </c>
      <c r="Q71" s="21">
        <v>14</v>
      </c>
      <c r="R71" s="15">
        <v>198</v>
      </c>
      <c r="S71" s="15">
        <v>297</v>
      </c>
      <c r="T71" s="15">
        <v>84.5</v>
      </c>
      <c r="U71" s="15">
        <v>169</v>
      </c>
      <c r="V71" s="15">
        <f>VLOOKUP(B:B,[5]Sheet3!$G$1:$H$65536,2,0)</f>
        <v>896.5</v>
      </c>
      <c r="W71" s="17">
        <v>1121</v>
      </c>
      <c r="X71" s="22">
        <f>VLOOKUP(B:B,[5]Sheet5!$H$1:$I$65536,2,0)</f>
        <v>950</v>
      </c>
      <c r="Y71" s="22">
        <v>1330</v>
      </c>
    </row>
    <row r="72" spans="1:25">
      <c r="A72" s="14">
        <v>70</v>
      </c>
      <c r="B72" s="14">
        <v>716</v>
      </c>
      <c r="C72" s="14" t="s">
        <v>175</v>
      </c>
      <c r="D72" s="14" t="str">
        <f>VLOOKUP(B:B,[2]查询时间段分门店销售汇总!$B$1:$F$65536,5,0)</f>
        <v>C1</v>
      </c>
      <c r="E72" s="14" t="s">
        <v>105</v>
      </c>
      <c r="F72" s="15">
        <v>6</v>
      </c>
      <c r="G72" s="15">
        <v>9</v>
      </c>
      <c r="H72" s="15">
        <v>11</v>
      </c>
      <c r="I72" s="21">
        <v>12</v>
      </c>
      <c r="J72" s="21">
        <v>23</v>
      </c>
      <c r="K72" s="21">
        <v>24</v>
      </c>
      <c r="L72" s="21">
        <v>1</v>
      </c>
      <c r="M72" s="21">
        <v>1</v>
      </c>
      <c r="N72" s="21">
        <f>VLOOKUP(B:B,[3]Sheet3!$H$1:$I$65536,2,0)</f>
        <v>2</v>
      </c>
      <c r="O72" s="21">
        <v>3</v>
      </c>
      <c r="P72" s="21">
        <f>VLOOKUP(B:B,[3]Sheet5!$G$1:$H$65536,2,0)</f>
        <v>3</v>
      </c>
      <c r="Q72" s="21">
        <v>5</v>
      </c>
      <c r="R72" s="15">
        <v>528.01</v>
      </c>
      <c r="S72" s="15">
        <v>739.21</v>
      </c>
      <c r="T72" s="15">
        <v>84.5</v>
      </c>
      <c r="U72" s="15">
        <v>169</v>
      </c>
      <c r="V72" s="15">
        <f>VLOOKUP(B:B,[5]Sheet3!$G$1:$H$65536,2,0)</f>
        <v>239</v>
      </c>
      <c r="W72" s="15">
        <v>335</v>
      </c>
      <c r="X72" s="22">
        <f>VLOOKUP(B:B,[5]Sheet5!$H$1:$I$65536,2,0)</f>
        <v>1850</v>
      </c>
      <c r="Y72" s="22">
        <v>2312.5</v>
      </c>
    </row>
    <row r="73" spans="1:25">
      <c r="A73" s="16">
        <v>71</v>
      </c>
      <c r="B73" s="16">
        <v>752</v>
      </c>
      <c r="C73" s="16" t="s">
        <v>176</v>
      </c>
      <c r="D73" s="16" t="str">
        <f>VLOOKUP(B:B,[2]查询时间段分门店销售汇总!$B$1:$F$65536,5,0)</f>
        <v>C2</v>
      </c>
      <c r="E73" s="16" t="s">
        <v>103</v>
      </c>
      <c r="F73" s="17">
        <v>6</v>
      </c>
      <c r="G73" s="15">
        <v>9</v>
      </c>
      <c r="H73" s="15">
        <v>9</v>
      </c>
      <c r="I73" s="21">
        <v>9</v>
      </c>
      <c r="J73" s="21">
        <v>16</v>
      </c>
      <c r="K73" s="21">
        <v>15</v>
      </c>
      <c r="L73" s="21">
        <v>1</v>
      </c>
      <c r="M73" s="21">
        <v>1</v>
      </c>
      <c r="N73" s="21">
        <v>1</v>
      </c>
      <c r="O73" s="21">
        <v>2</v>
      </c>
      <c r="P73" s="21">
        <f>VLOOKUP(B:B,[3]Sheet5!$G$1:$H$65536,2,0)</f>
        <v>4</v>
      </c>
      <c r="Q73" s="21">
        <v>6</v>
      </c>
      <c r="R73" s="15">
        <v>53.35</v>
      </c>
      <c r="S73" s="15">
        <v>80.03</v>
      </c>
      <c r="T73" s="15">
        <v>84.5</v>
      </c>
      <c r="U73" s="15">
        <v>169</v>
      </c>
      <c r="V73" s="15">
        <f>VLOOKUP(B:B,[5]Sheet3!$G$1:$H$65536,2,0)</f>
        <v>167.5</v>
      </c>
      <c r="W73" s="15">
        <v>235</v>
      </c>
      <c r="X73" s="22">
        <f>VLOOKUP(B:B,[5]Sheet5!$H$1:$I$65536,2,0)</f>
        <v>954</v>
      </c>
      <c r="Y73" s="22">
        <v>1335.6</v>
      </c>
    </row>
    <row r="74" spans="1:25">
      <c r="A74" s="14">
        <v>72</v>
      </c>
      <c r="B74" s="14">
        <v>741</v>
      </c>
      <c r="C74" s="14" t="s">
        <v>177</v>
      </c>
      <c r="D74" s="14" t="str">
        <f>VLOOKUP(B:B,[2]查询时间段分门店销售汇总!$B$1:$F$65536,5,0)</f>
        <v>C2</v>
      </c>
      <c r="E74" s="14" t="s">
        <v>103</v>
      </c>
      <c r="F74" s="15">
        <v>6</v>
      </c>
      <c r="G74" s="15">
        <v>9</v>
      </c>
      <c r="H74" s="15">
        <v>21</v>
      </c>
      <c r="I74" s="21">
        <v>23</v>
      </c>
      <c r="J74" s="21">
        <v>27</v>
      </c>
      <c r="K74" s="21">
        <v>29</v>
      </c>
      <c r="L74" s="21">
        <v>1</v>
      </c>
      <c r="M74" s="21">
        <v>1</v>
      </c>
      <c r="N74" s="21">
        <f>VLOOKUP(B:B,[3]Sheet3!$H$1:$I$65536,2,0)</f>
        <v>2</v>
      </c>
      <c r="O74" s="21">
        <v>3</v>
      </c>
      <c r="P74" s="21">
        <f>VLOOKUP(B:B,[3]Sheet5!$G$1:$H$65536,2,0)</f>
        <v>2</v>
      </c>
      <c r="Q74" s="21">
        <v>4</v>
      </c>
      <c r="R74" s="15">
        <v>100</v>
      </c>
      <c r="S74" s="15">
        <v>150</v>
      </c>
      <c r="T74" s="15">
        <v>84.5</v>
      </c>
      <c r="U74" s="15">
        <v>169</v>
      </c>
      <c r="V74" s="15">
        <f>VLOOKUP(B:B,[5]Sheet3!$G$1:$H$65536,2,0)</f>
        <v>385</v>
      </c>
      <c r="W74" s="15">
        <v>539</v>
      </c>
      <c r="X74" s="22">
        <f>VLOOKUP(B:B,[5]Sheet5!$H$1:$I$65536,2,0)</f>
        <v>285</v>
      </c>
      <c r="Y74" s="22">
        <v>399</v>
      </c>
    </row>
    <row r="75" spans="1:25">
      <c r="A75" s="14">
        <v>73</v>
      </c>
      <c r="B75" s="14">
        <v>710</v>
      </c>
      <c r="C75" s="14" t="s">
        <v>178</v>
      </c>
      <c r="D75" s="14" t="str">
        <f>VLOOKUP(B:B,[2]查询时间段分门店销售汇总!$B$1:$F$65536,5,0)</f>
        <v>C2</v>
      </c>
      <c r="E75" s="14" t="s">
        <v>140</v>
      </c>
      <c r="F75" s="15">
        <v>6</v>
      </c>
      <c r="G75" s="15">
        <v>9</v>
      </c>
      <c r="H75" s="15">
        <v>14</v>
      </c>
      <c r="I75" s="21">
        <v>15</v>
      </c>
      <c r="J75" s="21">
        <v>44</v>
      </c>
      <c r="K75" s="21">
        <v>50</v>
      </c>
      <c r="L75" s="21">
        <v>1</v>
      </c>
      <c r="M75" s="21">
        <v>1</v>
      </c>
      <c r="N75" s="21">
        <v>1</v>
      </c>
      <c r="O75" s="21">
        <v>2</v>
      </c>
      <c r="P75" s="21">
        <v>1</v>
      </c>
      <c r="Q75" s="21">
        <v>3</v>
      </c>
      <c r="R75" s="15">
        <v>66</v>
      </c>
      <c r="S75" s="15">
        <v>99</v>
      </c>
      <c r="T75" s="15">
        <v>84.5</v>
      </c>
      <c r="U75" s="15">
        <v>169</v>
      </c>
      <c r="V75" s="15">
        <f>VLOOKUP(B:B,[5]Sheet3!$G$1:$H$65536,2,0)</f>
        <v>551</v>
      </c>
      <c r="W75" s="17">
        <v>689</v>
      </c>
      <c r="X75" s="22">
        <f>VLOOKUP(B:B,[5]Sheet5!$H$1:$I$65536,2,0)</f>
        <v>1460.34</v>
      </c>
      <c r="Y75" s="22">
        <v>1825.43</v>
      </c>
    </row>
    <row r="76" spans="1:25">
      <c r="A76" s="14">
        <v>74</v>
      </c>
      <c r="B76" s="14">
        <v>732</v>
      </c>
      <c r="C76" s="14" t="s">
        <v>179</v>
      </c>
      <c r="D76" s="14" t="str">
        <f>VLOOKUP(B:B,[2]查询时间段分门店销售汇总!$B$1:$F$65536,5,0)</f>
        <v>C1</v>
      </c>
      <c r="E76" s="14" t="s">
        <v>105</v>
      </c>
      <c r="F76" s="15">
        <v>6</v>
      </c>
      <c r="G76" s="15">
        <v>9</v>
      </c>
      <c r="H76" s="15">
        <v>16</v>
      </c>
      <c r="I76" s="21">
        <v>18</v>
      </c>
      <c r="J76" s="21">
        <v>44</v>
      </c>
      <c r="K76" s="21">
        <v>50</v>
      </c>
      <c r="L76" s="21">
        <v>1</v>
      </c>
      <c r="M76" s="21">
        <v>1</v>
      </c>
      <c r="N76" s="21">
        <v>1</v>
      </c>
      <c r="O76" s="21">
        <v>2</v>
      </c>
      <c r="P76" s="21">
        <v>1</v>
      </c>
      <c r="Q76" s="21">
        <v>3</v>
      </c>
      <c r="R76" s="15">
        <v>558</v>
      </c>
      <c r="S76" s="15">
        <v>781.2</v>
      </c>
      <c r="T76" s="15">
        <f>VLOOKUP(B:B,[4]Sheet3!$F$1:$G$65536,2,0)</f>
        <v>952.02</v>
      </c>
      <c r="U76" s="15">
        <v>1142.4000000000001</v>
      </c>
      <c r="V76" s="15">
        <f>VLOOKUP(B:B,[5]Sheet3!$G$1:$H$65536,2,0)</f>
        <v>415.5</v>
      </c>
      <c r="W76" s="15">
        <v>582</v>
      </c>
      <c r="X76" s="22">
        <f>VLOOKUP(B:B,[5]Sheet5!$H$1:$I$65536,2,0)</f>
        <v>3236</v>
      </c>
      <c r="Y76" s="22">
        <v>4045</v>
      </c>
    </row>
    <row r="77" spans="1:25">
      <c r="A77" s="14">
        <v>75</v>
      </c>
      <c r="B77" s="14">
        <v>357</v>
      </c>
      <c r="C77" s="14" t="s">
        <v>180</v>
      </c>
      <c r="D77" s="14" t="str">
        <f>VLOOKUP(B:B,[2]查询时间段分门店销售汇总!$B$1:$F$65536,5,0)</f>
        <v>B1</v>
      </c>
      <c r="E77" s="14" t="s">
        <v>103</v>
      </c>
      <c r="F77" s="15">
        <v>17</v>
      </c>
      <c r="G77" s="15">
        <v>23</v>
      </c>
      <c r="H77" s="15">
        <v>25</v>
      </c>
      <c r="I77" s="21">
        <v>29</v>
      </c>
      <c r="J77" s="21">
        <v>55</v>
      </c>
      <c r="K77" s="21">
        <v>63</v>
      </c>
      <c r="L77" s="21">
        <f>VLOOKUP(B:B,[6]Sheet6!$F$1:$G$65536,2,0)</f>
        <v>1</v>
      </c>
      <c r="M77" s="21">
        <v>1</v>
      </c>
      <c r="N77" s="21">
        <v>1</v>
      </c>
      <c r="O77" s="21">
        <v>2</v>
      </c>
      <c r="P77" s="21">
        <f>VLOOKUP(B:B,[3]Sheet5!$G$1:$H$65536,2,0)</f>
        <v>17</v>
      </c>
      <c r="Q77" s="21">
        <v>22</v>
      </c>
      <c r="R77" s="15">
        <v>432.3</v>
      </c>
      <c r="S77" s="15">
        <v>648.45000000000005</v>
      </c>
      <c r="T77" s="15">
        <v>84.5</v>
      </c>
      <c r="U77" s="15">
        <v>169</v>
      </c>
      <c r="V77" s="15">
        <f>VLOOKUP(B:B,[5]Sheet3!$G$1:$H$65536,2,0)</f>
        <v>703.7</v>
      </c>
      <c r="W77" s="17">
        <v>880</v>
      </c>
      <c r="X77" s="22">
        <f>VLOOKUP(B:B,[5]Sheet5!$H$1:$I$65536,2,0)</f>
        <v>1235</v>
      </c>
      <c r="Y77" s="22">
        <v>1543.75</v>
      </c>
    </row>
    <row r="78" spans="1:25">
      <c r="A78" s="14">
        <v>76</v>
      </c>
      <c r="B78" s="14">
        <v>570</v>
      </c>
      <c r="C78" s="14" t="s">
        <v>181</v>
      </c>
      <c r="D78" s="14" t="str">
        <f>VLOOKUP(B:B,[2]查询时间段分门店销售汇总!$B$1:$F$65536,5,0)</f>
        <v>B2</v>
      </c>
      <c r="E78" s="14" t="s">
        <v>103</v>
      </c>
      <c r="F78" s="15">
        <v>6</v>
      </c>
      <c r="G78" s="15">
        <v>11</v>
      </c>
      <c r="H78" s="15">
        <v>15</v>
      </c>
      <c r="I78" s="21">
        <v>17</v>
      </c>
      <c r="J78" s="21">
        <v>45</v>
      </c>
      <c r="K78" s="21">
        <v>51</v>
      </c>
      <c r="L78" s="21">
        <f>VLOOKUP(B:B,[6]Sheet6!$F$1:$G$65536,2,0)</f>
        <v>2</v>
      </c>
      <c r="M78" s="21">
        <v>3</v>
      </c>
      <c r="N78" s="21">
        <f>VLOOKUP(B:B,[3]Sheet3!$H$1:$I$65536,2,0)</f>
        <v>1</v>
      </c>
      <c r="O78" s="21">
        <v>2</v>
      </c>
      <c r="P78" s="21">
        <f>VLOOKUP(B:B,[3]Sheet5!$G$1:$H$65536,2,0)</f>
        <v>4</v>
      </c>
      <c r="Q78" s="21">
        <v>6</v>
      </c>
      <c r="R78" s="17">
        <v>150</v>
      </c>
      <c r="S78" s="15">
        <v>225</v>
      </c>
      <c r="T78" s="15">
        <v>84.5</v>
      </c>
      <c r="U78" s="15">
        <v>169</v>
      </c>
      <c r="V78" s="15">
        <f>VLOOKUP(B:B,[5]Sheet3!$G$1:$H$65536,2,0)</f>
        <v>240.5</v>
      </c>
      <c r="W78" s="15">
        <v>337</v>
      </c>
      <c r="X78" s="22">
        <f>VLOOKUP(B:B,[5]Sheet5!$H$1:$I$65536,2,0)</f>
        <v>380</v>
      </c>
      <c r="Y78" s="22">
        <v>532</v>
      </c>
    </row>
    <row r="79" spans="1:25">
      <c r="A79" s="14">
        <v>77</v>
      </c>
      <c r="B79" s="14">
        <v>738</v>
      </c>
      <c r="C79" s="14" t="s">
        <v>182</v>
      </c>
      <c r="D79" s="14" t="str">
        <f>VLOOKUP(B:B,[2]查询时间段分门店销售汇总!$B$1:$F$65536,5,0)</f>
        <v>C1</v>
      </c>
      <c r="E79" s="14" t="s">
        <v>140</v>
      </c>
      <c r="F79" s="15">
        <v>6</v>
      </c>
      <c r="G79" s="15">
        <v>9</v>
      </c>
      <c r="H79" s="15">
        <v>28</v>
      </c>
      <c r="I79" s="21">
        <v>33</v>
      </c>
      <c r="J79" s="21">
        <v>48</v>
      </c>
      <c r="K79" s="21">
        <v>55</v>
      </c>
      <c r="L79" s="21">
        <f>VLOOKUP(B:B,[6]Sheet6!$F$1:$G$65536,2,0)</f>
        <v>1</v>
      </c>
      <c r="M79" s="21">
        <v>1</v>
      </c>
      <c r="N79" s="21">
        <v>1</v>
      </c>
      <c r="O79" s="21">
        <v>2</v>
      </c>
      <c r="P79" s="21">
        <f>VLOOKUP(B:B,[3]Sheet5!$G$1:$H$65536,2,0)</f>
        <v>6</v>
      </c>
      <c r="Q79" s="21">
        <v>9</v>
      </c>
      <c r="R79" s="15">
        <v>100</v>
      </c>
      <c r="S79" s="15">
        <v>150</v>
      </c>
      <c r="T79" s="15">
        <v>84.5</v>
      </c>
      <c r="U79" s="15">
        <v>169</v>
      </c>
      <c r="V79" s="15">
        <f>VLOOKUP(B:B,[5]Sheet3!$G$1:$H$65536,2,0)</f>
        <v>543.5</v>
      </c>
      <c r="W79" s="17">
        <v>679</v>
      </c>
      <c r="X79" s="22">
        <f>VLOOKUP(B:B,[5]Sheet5!$H$1:$I$65536,2,0)</f>
        <v>570</v>
      </c>
      <c r="Y79" s="22">
        <v>798</v>
      </c>
    </row>
    <row r="80" spans="1:25">
      <c r="A80" s="14">
        <v>78</v>
      </c>
      <c r="B80" s="14">
        <v>723</v>
      </c>
      <c r="C80" s="14" t="s">
        <v>183</v>
      </c>
      <c r="D80" s="14" t="str">
        <f>VLOOKUP(B:B,[2]查询时间段分门店销售汇总!$B$1:$F$65536,5,0)</f>
        <v>C2</v>
      </c>
      <c r="E80" s="14" t="s">
        <v>118</v>
      </c>
      <c r="F80" s="15">
        <v>6</v>
      </c>
      <c r="G80" s="15">
        <v>9</v>
      </c>
      <c r="H80" s="15">
        <v>25</v>
      </c>
      <c r="I80" s="21">
        <v>29</v>
      </c>
      <c r="J80" s="21">
        <v>29</v>
      </c>
      <c r="K80" s="21">
        <v>32</v>
      </c>
      <c r="L80" s="21">
        <v>1</v>
      </c>
      <c r="M80" s="21">
        <v>1</v>
      </c>
      <c r="N80" s="21">
        <f>VLOOKUP(B:B,[3]Sheet3!$H$1:$I$65536,2,0)</f>
        <v>1</v>
      </c>
      <c r="O80" s="21">
        <v>2</v>
      </c>
      <c r="P80" s="21">
        <f>VLOOKUP(B:B,[3]Sheet5!$G$1:$H$65536,2,0)</f>
        <v>2</v>
      </c>
      <c r="Q80" s="21">
        <v>4</v>
      </c>
      <c r="R80" s="15">
        <v>132</v>
      </c>
      <c r="S80" s="15">
        <v>198</v>
      </c>
      <c r="T80" s="15">
        <v>84.5</v>
      </c>
      <c r="U80" s="15">
        <v>169</v>
      </c>
      <c r="V80" s="15">
        <f>VLOOKUP(B:B,[5]Sheet3!$G$1:$H$65536,2,0)</f>
        <v>1109.5</v>
      </c>
      <c r="W80" s="15">
        <v>1220</v>
      </c>
      <c r="X80" s="22">
        <f>VLOOKUP(B:B,[5]Sheet5!$H$1:$I$65536,2,0)</f>
        <v>882</v>
      </c>
      <c r="Y80" s="22">
        <v>1234.8</v>
      </c>
    </row>
    <row r="81" spans="1:25">
      <c r="A81" s="14">
        <v>79</v>
      </c>
      <c r="B81" s="14">
        <v>755</v>
      </c>
      <c r="C81" s="14" t="s">
        <v>184</v>
      </c>
      <c r="D81" s="14" t="str">
        <f>VLOOKUP(B:B,[2]查询时间段分门店销售汇总!$B$1:$F$65536,5,0)</f>
        <v>C2</v>
      </c>
      <c r="E81" s="14" t="s">
        <v>140</v>
      </c>
      <c r="F81" s="15">
        <v>6</v>
      </c>
      <c r="G81" s="15">
        <v>9</v>
      </c>
      <c r="H81" s="15">
        <v>9</v>
      </c>
      <c r="I81" s="21">
        <v>9</v>
      </c>
      <c r="J81" s="21">
        <v>11</v>
      </c>
      <c r="K81" s="21">
        <v>9</v>
      </c>
      <c r="L81" s="21">
        <v>1</v>
      </c>
      <c r="M81" s="21">
        <v>1</v>
      </c>
      <c r="N81" s="21">
        <v>1</v>
      </c>
      <c r="O81" s="21">
        <v>2</v>
      </c>
      <c r="P81" s="21">
        <v>1</v>
      </c>
      <c r="Q81" s="21">
        <v>3</v>
      </c>
      <c r="R81" s="15">
        <v>132</v>
      </c>
      <c r="S81" s="15">
        <v>198</v>
      </c>
      <c r="T81" s="15">
        <v>84.5</v>
      </c>
      <c r="U81" s="15">
        <v>169</v>
      </c>
      <c r="V81" s="15">
        <v>385</v>
      </c>
      <c r="W81" s="15">
        <v>539</v>
      </c>
      <c r="X81" s="22">
        <v>160</v>
      </c>
      <c r="Y81" s="22">
        <v>224</v>
      </c>
    </row>
    <row r="82" spans="1:25" s="2" customFormat="1">
      <c r="A82" s="16">
        <v>80</v>
      </c>
      <c r="B82" s="16">
        <v>753</v>
      </c>
      <c r="C82" s="16" t="s">
        <v>185</v>
      </c>
      <c r="D82" s="16" t="str">
        <f>VLOOKUP(B:B,[2]查询时间段分门店销售汇总!$B$1:$F$65536,5,0)</f>
        <v>C2</v>
      </c>
      <c r="E82" s="16" t="s">
        <v>107</v>
      </c>
      <c r="F82" s="17">
        <v>6</v>
      </c>
      <c r="G82" s="17">
        <v>9</v>
      </c>
      <c r="H82" s="15">
        <v>9</v>
      </c>
      <c r="I82" s="21">
        <v>9</v>
      </c>
      <c r="J82" s="21">
        <v>11</v>
      </c>
      <c r="K82" s="21">
        <v>9</v>
      </c>
      <c r="L82" s="21">
        <v>1</v>
      </c>
      <c r="M82" s="21">
        <v>1</v>
      </c>
      <c r="N82" s="21">
        <v>1</v>
      </c>
      <c r="O82" s="21">
        <v>2</v>
      </c>
      <c r="P82" s="21">
        <v>1</v>
      </c>
      <c r="Q82" s="21">
        <v>3</v>
      </c>
      <c r="R82" s="15">
        <v>234.3</v>
      </c>
      <c r="S82" s="15">
        <v>351.45</v>
      </c>
      <c r="T82" s="15">
        <v>84.5</v>
      </c>
      <c r="U82" s="15">
        <v>169</v>
      </c>
      <c r="V82" s="15">
        <f>VLOOKUP(B:B,[5]Sheet3!$G$1:$H$65536,2,0)</f>
        <v>385</v>
      </c>
      <c r="W82" s="15">
        <v>539</v>
      </c>
      <c r="X82" s="22">
        <v>380</v>
      </c>
      <c r="Y82" s="22">
        <v>532</v>
      </c>
    </row>
    <row r="83" spans="1:25">
      <c r="A83" s="14">
        <v>81</v>
      </c>
      <c r="B83" s="24">
        <v>101453</v>
      </c>
      <c r="C83" s="14" t="s">
        <v>186</v>
      </c>
      <c r="D83" s="14" t="str">
        <f>VLOOKUP(B:B,[2]查询时间段分门店销售汇总!$B$1:$F$65536,5,0)</f>
        <v>B2</v>
      </c>
      <c r="E83" s="14" t="s">
        <v>187</v>
      </c>
      <c r="F83" s="15">
        <v>6</v>
      </c>
      <c r="G83" s="15">
        <v>11</v>
      </c>
      <c r="H83" s="15">
        <v>15</v>
      </c>
      <c r="I83" s="21">
        <v>17</v>
      </c>
      <c r="J83" s="21">
        <v>29</v>
      </c>
      <c r="K83" s="21">
        <v>32</v>
      </c>
      <c r="L83" s="21">
        <v>2</v>
      </c>
      <c r="M83" s="21">
        <v>3</v>
      </c>
      <c r="N83" s="21">
        <v>1</v>
      </c>
      <c r="O83" s="21">
        <v>2</v>
      </c>
      <c r="P83" s="21">
        <f>VLOOKUP(B:B,[3]Sheet5!$G$1:$H$65536,2,0)</f>
        <v>8</v>
      </c>
      <c r="Q83" s="21">
        <v>12</v>
      </c>
      <c r="R83" s="15">
        <v>66</v>
      </c>
      <c r="S83" s="15">
        <v>99</v>
      </c>
      <c r="T83" s="15">
        <f>VLOOKUP(B:B,[4]Sheet3!$F$1:$G$65536,2,0)</f>
        <v>344.01</v>
      </c>
      <c r="U83" s="15">
        <v>516</v>
      </c>
      <c r="V83" s="15">
        <v>689</v>
      </c>
      <c r="W83" s="17">
        <v>861</v>
      </c>
      <c r="X83" s="22">
        <v>380</v>
      </c>
      <c r="Y83" s="22">
        <v>532</v>
      </c>
    </row>
    <row r="84" spans="1:25">
      <c r="A84" s="14">
        <v>82</v>
      </c>
      <c r="B84" s="14">
        <v>718</v>
      </c>
      <c r="C84" s="14" t="s">
        <v>188</v>
      </c>
      <c r="D84" s="14" t="str">
        <f>VLOOKUP(B:B,[2]查询时间段分门店销售汇总!$B$1:$F$65536,5,0)</f>
        <v>C2</v>
      </c>
      <c r="E84" s="14" t="s">
        <v>118</v>
      </c>
      <c r="F84" s="15">
        <v>6</v>
      </c>
      <c r="G84" s="15">
        <v>9</v>
      </c>
      <c r="H84" s="15">
        <v>12</v>
      </c>
      <c r="I84" s="21">
        <v>13</v>
      </c>
      <c r="J84" s="21">
        <v>23</v>
      </c>
      <c r="K84" s="21">
        <v>24</v>
      </c>
      <c r="L84" s="21">
        <f>VLOOKUP(B:B,[6]Sheet6!$F$1:$G$65536,2,0)</f>
        <v>1</v>
      </c>
      <c r="M84" s="21">
        <v>1</v>
      </c>
      <c r="N84" s="21">
        <v>1</v>
      </c>
      <c r="O84" s="21">
        <v>2</v>
      </c>
      <c r="P84" s="21">
        <v>1</v>
      </c>
      <c r="Q84" s="21">
        <v>3</v>
      </c>
      <c r="R84" s="15">
        <v>57.73</v>
      </c>
      <c r="S84" s="15">
        <v>86.6</v>
      </c>
      <c r="T84" s="15">
        <v>84.5</v>
      </c>
      <c r="U84" s="15">
        <v>169</v>
      </c>
      <c r="V84" s="15">
        <f>VLOOKUP(B:B,[5]Sheet3!$G$1:$H$65536,2,0)</f>
        <v>134</v>
      </c>
      <c r="W84" s="15">
        <v>188</v>
      </c>
      <c r="X84" s="22">
        <f>VLOOKUP(B:B,[5]Sheet5!$H$1:$I$65536,2,0)</f>
        <v>1048</v>
      </c>
      <c r="Y84" s="22">
        <v>1310</v>
      </c>
    </row>
    <row r="85" spans="1:25">
      <c r="A85" s="14">
        <v>83</v>
      </c>
      <c r="B85" s="14">
        <v>713</v>
      </c>
      <c r="C85" s="14" t="s">
        <v>189</v>
      </c>
      <c r="D85" s="14" t="str">
        <f>VLOOKUP(B:B,[2]查询时间段分门店销售汇总!$B$1:$F$65536,5,0)</f>
        <v>C2</v>
      </c>
      <c r="E85" s="14" t="s">
        <v>140</v>
      </c>
      <c r="F85" s="15">
        <v>6</v>
      </c>
      <c r="G85" s="15">
        <v>9</v>
      </c>
      <c r="H85" s="15">
        <v>14</v>
      </c>
      <c r="I85" s="21">
        <v>15</v>
      </c>
      <c r="J85" s="21">
        <v>20</v>
      </c>
      <c r="K85" s="21">
        <v>20</v>
      </c>
      <c r="L85" s="21">
        <v>1</v>
      </c>
      <c r="M85" s="21">
        <v>1</v>
      </c>
      <c r="N85" s="21">
        <f>VLOOKUP(B:B,[3]Sheet3!$H$1:$I$65536,2,0)</f>
        <v>1</v>
      </c>
      <c r="O85" s="21">
        <v>2</v>
      </c>
      <c r="P85" s="21">
        <v>1</v>
      </c>
      <c r="Q85" s="21">
        <v>3</v>
      </c>
      <c r="R85" s="15">
        <v>78</v>
      </c>
      <c r="S85" s="15">
        <v>117</v>
      </c>
      <c r="T85" s="15">
        <v>84.5</v>
      </c>
      <c r="U85" s="15">
        <v>169</v>
      </c>
      <c r="V85" s="15">
        <f>VLOOKUP(B:B,[5]Sheet3!$G$1:$H$65536,2,0)</f>
        <v>884.36</v>
      </c>
      <c r="W85" s="17">
        <v>1105</v>
      </c>
      <c r="X85" s="22">
        <f>VLOOKUP(B:B,[5]Sheet5!$H$1:$I$65536,2,0)</f>
        <v>1239</v>
      </c>
      <c r="Y85" s="22">
        <v>1548.75</v>
      </c>
    </row>
    <row r="86" spans="1:25">
      <c r="A86" s="14">
        <v>84</v>
      </c>
      <c r="B86" s="14">
        <v>311</v>
      </c>
      <c r="C86" s="14" t="s">
        <v>190</v>
      </c>
      <c r="D86" s="14" t="str">
        <f>VLOOKUP(B:B,[2]查询时间段分门店销售汇总!$B$1:$F$65536,5,0)</f>
        <v>B2</v>
      </c>
      <c r="E86" s="14" t="s">
        <v>103</v>
      </c>
      <c r="F86" s="15">
        <v>24</v>
      </c>
      <c r="G86" s="15">
        <v>29</v>
      </c>
      <c r="H86" s="15">
        <v>15</v>
      </c>
      <c r="I86" s="21">
        <v>17</v>
      </c>
      <c r="J86" s="21">
        <v>6</v>
      </c>
      <c r="K86" s="21">
        <v>3</v>
      </c>
      <c r="L86" s="21">
        <v>2</v>
      </c>
      <c r="M86" s="21">
        <v>3</v>
      </c>
      <c r="N86" s="21">
        <v>1</v>
      </c>
      <c r="O86" s="21">
        <v>2</v>
      </c>
      <c r="P86" s="21">
        <f>VLOOKUP(B:B,[3]Sheet5!$G$1:$H$65536,2,0)</f>
        <v>3</v>
      </c>
      <c r="Q86" s="21">
        <v>5</v>
      </c>
      <c r="R86" s="17">
        <v>150</v>
      </c>
      <c r="S86" s="15">
        <v>225</v>
      </c>
      <c r="T86" s="15">
        <v>84.5</v>
      </c>
      <c r="U86" s="15">
        <v>169</v>
      </c>
      <c r="V86" s="15">
        <f>VLOOKUP(B:B,[5]Sheet3!$G$1:$H$65536,2,0)</f>
        <v>620.91999999999996</v>
      </c>
      <c r="W86" s="17">
        <v>776</v>
      </c>
      <c r="X86" s="22">
        <f>VLOOKUP(B:B,[5]Sheet5!$H$1:$I$65536,2,0)</f>
        <v>3551</v>
      </c>
      <c r="Y86" s="22">
        <v>4438.75</v>
      </c>
    </row>
    <row r="87" spans="1:25">
      <c r="A87" s="14">
        <v>85</v>
      </c>
      <c r="B87" s="24">
        <v>102565</v>
      </c>
      <c r="C87" s="14" t="s">
        <v>191</v>
      </c>
      <c r="D87" s="14" t="str">
        <f>VLOOKUP(B:B,[2]查询时间段分门店销售汇总!$B$1:$F$65536,5,0)</f>
        <v>B2</v>
      </c>
      <c r="E87" s="14" t="s">
        <v>103</v>
      </c>
      <c r="F87" s="15">
        <v>6</v>
      </c>
      <c r="G87" s="15">
        <v>11</v>
      </c>
      <c r="H87" s="15">
        <v>15</v>
      </c>
      <c r="I87" s="21">
        <v>17</v>
      </c>
      <c r="J87" s="21">
        <v>29</v>
      </c>
      <c r="K87" s="21">
        <v>32</v>
      </c>
      <c r="L87" s="21">
        <v>2</v>
      </c>
      <c r="M87" s="21">
        <v>3</v>
      </c>
      <c r="N87" s="21">
        <v>1</v>
      </c>
      <c r="O87" s="21">
        <v>2</v>
      </c>
      <c r="P87" s="21">
        <f>VLOOKUP(B:B,[3]Sheet5!$G$1:$H$65536,2,0)</f>
        <v>3</v>
      </c>
      <c r="Q87" s="21">
        <v>5</v>
      </c>
      <c r="R87" s="15">
        <v>632.29999999999995</v>
      </c>
      <c r="S87" s="15">
        <v>885.22</v>
      </c>
      <c r="T87" s="15">
        <v>84.5</v>
      </c>
      <c r="U87" s="15">
        <v>169</v>
      </c>
      <c r="V87" s="15">
        <v>689</v>
      </c>
      <c r="W87" s="17">
        <v>861</v>
      </c>
      <c r="X87" s="22">
        <v>380</v>
      </c>
      <c r="Y87" s="22">
        <v>532</v>
      </c>
    </row>
    <row r="88" spans="1:25">
      <c r="A88" s="14">
        <v>86</v>
      </c>
      <c r="B88" s="24">
        <v>102564</v>
      </c>
      <c r="C88" s="14" t="s">
        <v>192</v>
      </c>
      <c r="D88" s="14" t="str">
        <f>VLOOKUP(B:B,[2]查询时间段分门店销售汇总!$B$1:$F$65536,5,0)</f>
        <v>C2</v>
      </c>
      <c r="E88" s="14" t="s">
        <v>187</v>
      </c>
      <c r="F88" s="15">
        <v>6</v>
      </c>
      <c r="G88" s="15">
        <v>9</v>
      </c>
      <c r="H88" s="15">
        <v>9</v>
      </c>
      <c r="I88" s="21">
        <v>9</v>
      </c>
      <c r="J88" s="21">
        <v>16</v>
      </c>
      <c r="K88" s="21">
        <v>15</v>
      </c>
      <c r="L88" s="21">
        <v>1</v>
      </c>
      <c r="M88" s="21">
        <v>1</v>
      </c>
      <c r="N88" s="21">
        <f>VLOOKUP(B:B,[3]Sheet3!$H$1:$I$65536,2,0)</f>
        <v>1</v>
      </c>
      <c r="O88" s="21">
        <v>2</v>
      </c>
      <c r="P88" s="21">
        <f>VLOOKUP(B:B,[3]Sheet5!$G$1:$H$65536,2,0)</f>
        <v>2</v>
      </c>
      <c r="Q88" s="21">
        <v>4</v>
      </c>
      <c r="R88" s="15">
        <v>100</v>
      </c>
      <c r="S88" s="15">
        <v>150</v>
      </c>
      <c r="T88" s="15">
        <f>VLOOKUP(B:B,[4]Sheet3!$F$1:$G$65536,2,0)</f>
        <v>355.01</v>
      </c>
      <c r="U88" s="15">
        <v>532.5</v>
      </c>
      <c r="V88" s="15">
        <v>476</v>
      </c>
      <c r="W88" s="15">
        <v>666</v>
      </c>
      <c r="X88" s="22">
        <v>160</v>
      </c>
      <c r="Y88" s="22">
        <v>224</v>
      </c>
    </row>
    <row r="89" spans="1:25">
      <c r="A89" s="14">
        <v>87</v>
      </c>
      <c r="B89" s="24">
        <v>102567</v>
      </c>
      <c r="C89" s="14" t="s">
        <v>193</v>
      </c>
      <c r="D89" s="14" t="str">
        <f>VLOOKUP(B:B,[2]查询时间段分门店销售汇总!$B$1:$F$65536,5,0)</f>
        <v>B2</v>
      </c>
      <c r="E89" s="14" t="s">
        <v>194</v>
      </c>
      <c r="F89" s="15">
        <v>6</v>
      </c>
      <c r="G89" s="15">
        <v>11</v>
      </c>
      <c r="H89" s="15">
        <v>15</v>
      </c>
      <c r="I89" s="21">
        <v>17</v>
      </c>
      <c r="J89" s="21">
        <v>29</v>
      </c>
      <c r="K89" s="21">
        <v>32</v>
      </c>
      <c r="L89" s="21">
        <v>2</v>
      </c>
      <c r="M89" s="21">
        <v>3</v>
      </c>
      <c r="N89" s="21">
        <v>1</v>
      </c>
      <c r="O89" s="21">
        <v>2</v>
      </c>
      <c r="P89" s="21">
        <f>VLOOKUP(B:B,[3]Sheet5!$G$1:$H$65536,2,0)</f>
        <v>3</v>
      </c>
      <c r="Q89" s="21">
        <v>5</v>
      </c>
      <c r="R89" s="15">
        <v>564.29999999999995</v>
      </c>
      <c r="S89" s="15">
        <v>790.02</v>
      </c>
      <c r="T89" s="15">
        <v>84.5</v>
      </c>
      <c r="U89" s="15">
        <v>169</v>
      </c>
      <c r="V89" s="15">
        <v>689</v>
      </c>
      <c r="W89" s="17">
        <v>861</v>
      </c>
      <c r="X89" s="22">
        <v>380</v>
      </c>
      <c r="Y89" s="22">
        <v>532</v>
      </c>
    </row>
    <row r="90" spans="1:25">
      <c r="A90" s="14">
        <v>88</v>
      </c>
      <c r="B90" s="24">
        <v>102935</v>
      </c>
      <c r="C90" s="14" t="s">
        <v>195</v>
      </c>
      <c r="D90" s="14" t="str">
        <f>VLOOKUP(B:B,[2]查询时间段分门店销售汇总!$B$1:$F$65536,5,0)</f>
        <v>B2</v>
      </c>
      <c r="E90" s="14" t="s">
        <v>118</v>
      </c>
      <c r="F90" s="15">
        <v>6</v>
      </c>
      <c r="G90" s="15">
        <v>11</v>
      </c>
      <c r="H90" s="15">
        <v>15</v>
      </c>
      <c r="I90" s="21">
        <v>17</v>
      </c>
      <c r="J90" s="21">
        <v>29</v>
      </c>
      <c r="K90" s="21">
        <v>32</v>
      </c>
      <c r="L90" s="21">
        <v>2</v>
      </c>
      <c r="M90" s="21">
        <v>3</v>
      </c>
      <c r="N90" s="21">
        <f>VLOOKUP(B:B,[3]Sheet3!$H$1:$I$65536,2,0)</f>
        <v>1</v>
      </c>
      <c r="O90" s="21">
        <v>2</v>
      </c>
      <c r="P90" s="21">
        <f>VLOOKUP(B:B,[3]Sheet5!$G$1:$H$65536,2,0)</f>
        <v>4</v>
      </c>
      <c r="Q90" s="21">
        <v>6</v>
      </c>
      <c r="R90" s="15">
        <v>68</v>
      </c>
      <c r="S90" s="15">
        <v>102</v>
      </c>
      <c r="T90" s="15">
        <v>84.5</v>
      </c>
      <c r="U90" s="15">
        <v>169</v>
      </c>
      <c r="V90" s="15">
        <v>689</v>
      </c>
      <c r="W90" s="17">
        <v>861</v>
      </c>
      <c r="X90" s="22">
        <v>380</v>
      </c>
      <c r="Y90" s="22">
        <v>532</v>
      </c>
    </row>
    <row r="91" spans="1:25">
      <c r="A91" s="14">
        <v>89</v>
      </c>
      <c r="B91" s="24">
        <v>103198</v>
      </c>
      <c r="C91" s="14" t="s">
        <v>196</v>
      </c>
      <c r="D91" s="14" t="str">
        <f>VLOOKUP(B:B,[2]查询时间段分门店销售汇总!$B$1:$F$65536,5,0)</f>
        <v>B2</v>
      </c>
      <c r="E91" s="14" t="s">
        <v>103</v>
      </c>
      <c r="F91" s="15">
        <v>6</v>
      </c>
      <c r="G91" s="15">
        <v>11</v>
      </c>
      <c r="H91" s="15">
        <v>15</v>
      </c>
      <c r="I91" s="21">
        <v>17</v>
      </c>
      <c r="J91" s="21">
        <v>29</v>
      </c>
      <c r="K91" s="21">
        <v>32</v>
      </c>
      <c r="L91" s="21">
        <v>2</v>
      </c>
      <c r="M91" s="21">
        <v>3</v>
      </c>
      <c r="N91" s="21">
        <f>VLOOKUP(B:B,[3]Sheet3!$H$1:$I$65536,2,0)</f>
        <v>2</v>
      </c>
      <c r="O91" s="21">
        <v>3</v>
      </c>
      <c r="P91" s="21">
        <f>VLOOKUP(B:B,[3]Sheet5!$G$1:$H$65536,2,0)</f>
        <v>5</v>
      </c>
      <c r="Q91" s="21">
        <v>8</v>
      </c>
      <c r="R91" s="17">
        <v>150</v>
      </c>
      <c r="S91" s="15">
        <v>225</v>
      </c>
      <c r="T91" s="15">
        <f>VLOOKUP(B:B,[4]Sheet3!$F$1:$G$65536,2,0)</f>
        <v>1164.51</v>
      </c>
      <c r="U91" s="15">
        <v>1339.2</v>
      </c>
      <c r="V91" s="15">
        <v>689</v>
      </c>
      <c r="W91" s="17">
        <v>861</v>
      </c>
      <c r="X91" s="22">
        <v>380</v>
      </c>
      <c r="Y91" s="22">
        <v>532</v>
      </c>
    </row>
    <row r="92" spans="1:25">
      <c r="A92" s="14">
        <v>90</v>
      </c>
      <c r="B92" s="24">
        <v>103199</v>
      </c>
      <c r="C92" s="14" t="s">
        <v>197</v>
      </c>
      <c r="D92" s="14" t="str">
        <f>VLOOKUP(B:B,[2]查询时间段分门店销售汇总!$B$1:$F$65536,5,0)</f>
        <v>B2</v>
      </c>
      <c r="E92" s="14" t="s">
        <v>103</v>
      </c>
      <c r="F92" s="15">
        <v>6</v>
      </c>
      <c r="G92" s="15">
        <v>11</v>
      </c>
      <c r="H92" s="15">
        <v>15</v>
      </c>
      <c r="I92" s="21">
        <v>17</v>
      </c>
      <c r="J92" s="21">
        <v>29</v>
      </c>
      <c r="K92" s="21">
        <v>32</v>
      </c>
      <c r="L92" s="21">
        <v>2</v>
      </c>
      <c r="M92" s="21">
        <v>3</v>
      </c>
      <c r="N92" s="21">
        <v>1</v>
      </c>
      <c r="O92" s="21">
        <v>2</v>
      </c>
      <c r="P92" s="21">
        <v>1</v>
      </c>
      <c r="Q92" s="21">
        <v>3</v>
      </c>
      <c r="R92" s="15">
        <v>68</v>
      </c>
      <c r="S92" s="15">
        <v>102</v>
      </c>
      <c r="T92" s="15">
        <v>84.5</v>
      </c>
      <c r="U92" s="15">
        <v>169</v>
      </c>
      <c r="V92" s="15">
        <v>689</v>
      </c>
      <c r="W92" s="17">
        <v>861</v>
      </c>
      <c r="X92" s="22">
        <v>380</v>
      </c>
      <c r="Y92" s="22">
        <v>532</v>
      </c>
    </row>
    <row r="93" spans="1:25">
      <c r="A93" s="14">
        <v>91</v>
      </c>
      <c r="B93" s="24">
        <v>102934</v>
      </c>
      <c r="C93" s="14" t="s">
        <v>198</v>
      </c>
      <c r="D93" s="14" t="str">
        <f>VLOOKUP(B:B,[2]查询时间段分门店销售汇总!$B$1:$F$65536,5,0)</f>
        <v>A1</v>
      </c>
      <c r="E93" s="14" t="s">
        <v>103</v>
      </c>
      <c r="F93" s="15">
        <v>24</v>
      </c>
      <c r="G93" s="15">
        <v>32</v>
      </c>
      <c r="H93" s="15">
        <v>42</v>
      </c>
      <c r="I93" s="21">
        <v>49</v>
      </c>
      <c r="J93" s="21">
        <v>30</v>
      </c>
      <c r="K93" s="21">
        <v>33</v>
      </c>
      <c r="L93" s="21">
        <v>2</v>
      </c>
      <c r="M93" s="21">
        <v>3</v>
      </c>
      <c r="N93" s="21">
        <f>VLOOKUP(B:B,[3]Sheet3!$H$1:$I$65536,2,0)</f>
        <v>4</v>
      </c>
      <c r="O93" s="21">
        <v>6</v>
      </c>
      <c r="P93" s="21">
        <f>VLOOKUP(B:B,[3]Sheet5!$G$1:$H$65536,2,0)</f>
        <v>18</v>
      </c>
      <c r="Q93" s="21">
        <v>23</v>
      </c>
      <c r="R93" s="17">
        <v>300</v>
      </c>
      <c r="S93" s="15">
        <v>450</v>
      </c>
      <c r="T93" s="15">
        <v>168</v>
      </c>
      <c r="U93" s="15">
        <v>252</v>
      </c>
      <c r="V93" s="15">
        <v>830</v>
      </c>
      <c r="W93" s="15">
        <v>980</v>
      </c>
      <c r="X93" s="22">
        <v>1826</v>
      </c>
      <c r="Y93" s="22">
        <v>2282.5</v>
      </c>
    </row>
    <row r="94" spans="1:25">
      <c r="A94" s="14">
        <v>92</v>
      </c>
      <c r="B94" s="24">
        <v>102478</v>
      </c>
      <c r="C94" s="14" t="s">
        <v>199</v>
      </c>
      <c r="D94" s="14" t="str">
        <f>VLOOKUP(B:B,[2]查询时间段分门店销售汇总!$B$1:$F$65536,5,0)</f>
        <v>C1</v>
      </c>
      <c r="E94" s="14" t="s">
        <v>118</v>
      </c>
      <c r="F94" s="15">
        <v>6</v>
      </c>
      <c r="G94" s="15">
        <v>9</v>
      </c>
      <c r="H94" s="15">
        <v>9</v>
      </c>
      <c r="I94" s="21">
        <v>9</v>
      </c>
      <c r="J94" s="21">
        <v>16</v>
      </c>
      <c r="K94" s="21">
        <v>15</v>
      </c>
      <c r="L94" s="21">
        <v>1</v>
      </c>
      <c r="M94" s="21">
        <v>1</v>
      </c>
      <c r="N94" s="21">
        <v>1</v>
      </c>
      <c r="O94" s="21">
        <v>2</v>
      </c>
      <c r="P94" s="21">
        <v>1</v>
      </c>
      <c r="Q94" s="21">
        <v>3</v>
      </c>
      <c r="R94" s="15">
        <v>100</v>
      </c>
      <c r="S94" s="15">
        <v>150</v>
      </c>
      <c r="T94" s="15">
        <v>84.5</v>
      </c>
      <c r="U94" s="15">
        <v>169</v>
      </c>
      <c r="V94" s="15">
        <v>204</v>
      </c>
      <c r="W94" s="15">
        <v>286</v>
      </c>
      <c r="X94" s="22">
        <v>160</v>
      </c>
      <c r="Y94" s="22">
        <v>224</v>
      </c>
    </row>
    <row r="95" spans="1:25">
      <c r="A95" s="14">
        <v>93</v>
      </c>
      <c r="B95" s="24">
        <v>102479</v>
      </c>
      <c r="C95" s="14" t="s">
        <v>200</v>
      </c>
      <c r="D95" s="14" t="str">
        <f>VLOOKUP(B:B,[2]查询时间段分门店销售汇总!$B$1:$F$65536,5,0)</f>
        <v>B2</v>
      </c>
      <c r="E95" s="14" t="s">
        <v>118</v>
      </c>
      <c r="F95" s="15">
        <v>6</v>
      </c>
      <c r="G95" s="15">
        <v>11</v>
      </c>
      <c r="H95" s="15">
        <v>15</v>
      </c>
      <c r="I95" s="21">
        <v>17</v>
      </c>
      <c r="J95" s="21">
        <v>29</v>
      </c>
      <c r="K95" s="21">
        <v>32</v>
      </c>
      <c r="L95" s="21">
        <v>2</v>
      </c>
      <c r="M95" s="21">
        <v>3</v>
      </c>
      <c r="N95" s="21">
        <v>1</v>
      </c>
      <c r="O95" s="21">
        <v>2</v>
      </c>
      <c r="P95" s="21">
        <f>VLOOKUP(B:B,[3]Sheet5!$G$1:$H$65536,2,0)</f>
        <v>10</v>
      </c>
      <c r="Q95" s="21">
        <v>15</v>
      </c>
      <c r="R95" s="15">
        <v>168.3</v>
      </c>
      <c r="S95" s="15">
        <v>252.45</v>
      </c>
      <c r="T95" s="15">
        <v>84.5</v>
      </c>
      <c r="U95" s="15">
        <v>169</v>
      </c>
      <c r="V95" s="15">
        <v>689</v>
      </c>
      <c r="W95" s="17">
        <v>861</v>
      </c>
      <c r="X95" s="22">
        <v>380</v>
      </c>
      <c r="Y95" s="22">
        <v>532</v>
      </c>
    </row>
    <row r="96" spans="1:25">
      <c r="A96" s="14">
        <v>94</v>
      </c>
      <c r="B96" s="24">
        <v>103639</v>
      </c>
      <c r="C96" s="14" t="s">
        <v>201</v>
      </c>
      <c r="D96" s="14" t="str">
        <f>VLOOKUP(B:B,[2]查询时间段分门店销售汇总!$B$1:$F$65536,5,0)</f>
        <v>B2</v>
      </c>
      <c r="E96" s="14" t="s">
        <v>107</v>
      </c>
      <c r="F96" s="15">
        <v>6</v>
      </c>
      <c r="G96" s="15">
        <v>11</v>
      </c>
      <c r="H96" s="15">
        <v>15</v>
      </c>
      <c r="I96" s="21">
        <v>17</v>
      </c>
      <c r="J96" s="21">
        <v>29</v>
      </c>
      <c r="K96" s="21">
        <v>32</v>
      </c>
      <c r="L96" s="21">
        <v>2</v>
      </c>
      <c r="M96" s="21">
        <v>3</v>
      </c>
      <c r="N96" s="21">
        <v>1</v>
      </c>
      <c r="O96" s="21">
        <v>2</v>
      </c>
      <c r="P96" s="21">
        <f>VLOOKUP(B:B,[3]Sheet5!$G$1:$H$65536,2,0)</f>
        <v>2</v>
      </c>
      <c r="Q96" s="21">
        <v>4</v>
      </c>
      <c r="R96" s="17">
        <v>150</v>
      </c>
      <c r="S96" s="15">
        <v>225</v>
      </c>
      <c r="T96" s="15">
        <v>84.5</v>
      </c>
      <c r="U96" s="15">
        <v>169</v>
      </c>
      <c r="V96" s="15">
        <v>689</v>
      </c>
      <c r="W96" s="17">
        <v>861</v>
      </c>
      <c r="X96" s="22">
        <v>380</v>
      </c>
      <c r="Y96" s="22">
        <v>532</v>
      </c>
    </row>
    <row r="97" spans="1:25" s="3" customFormat="1">
      <c r="A97" s="25"/>
      <c r="B97" s="10" t="s">
        <v>202</v>
      </c>
      <c r="C97" s="25"/>
      <c r="D97" s="10"/>
      <c r="E97" s="25"/>
      <c r="F97" s="26">
        <f t="shared" ref="F97:Q97" si="0">SUM(F3:F96)</f>
        <v>1520</v>
      </c>
      <c r="G97" s="26">
        <f t="shared" si="0"/>
        <v>2023</v>
      </c>
      <c r="H97" s="15">
        <f t="shared" si="0"/>
        <v>3330</v>
      </c>
      <c r="I97" s="21">
        <f t="shared" si="0"/>
        <v>3720</v>
      </c>
      <c r="J97" s="21">
        <f t="shared" si="0"/>
        <v>4560</v>
      </c>
      <c r="K97" s="21">
        <f t="shared" si="0"/>
        <v>5074</v>
      </c>
      <c r="L97" s="21">
        <f t="shared" si="0"/>
        <v>301</v>
      </c>
      <c r="M97" s="21">
        <f t="shared" si="0"/>
        <v>390</v>
      </c>
      <c r="N97" s="21">
        <f t="shared" si="0"/>
        <v>139</v>
      </c>
      <c r="O97" s="21">
        <f t="shared" si="0"/>
        <v>242</v>
      </c>
      <c r="P97" s="21">
        <f t="shared" si="0"/>
        <v>715</v>
      </c>
      <c r="Q97" s="21">
        <f t="shared" si="0"/>
        <v>1041</v>
      </c>
      <c r="R97" s="21">
        <f t="shared" ref="R97:X97" si="1">SUM(R3:R96)</f>
        <v>40952.85</v>
      </c>
      <c r="S97" s="21">
        <f t="shared" si="1"/>
        <v>55909.87</v>
      </c>
      <c r="T97" s="21">
        <f t="shared" si="1"/>
        <v>35205.79</v>
      </c>
      <c r="U97" s="21">
        <f t="shared" si="1"/>
        <v>45306.8</v>
      </c>
      <c r="V97" s="21">
        <f t="shared" si="1"/>
        <v>69978.33</v>
      </c>
      <c r="W97" s="26">
        <f t="shared" si="1"/>
        <v>85166</v>
      </c>
      <c r="X97" s="28">
        <f t="shared" si="1"/>
        <v>202159.94</v>
      </c>
      <c r="Y97" s="28">
        <v>242398.49</v>
      </c>
    </row>
    <row r="99" spans="1:25" s="1" customFormat="1" ht="62.1" customHeight="1">
      <c r="A99" s="113" t="s">
        <v>203</v>
      </c>
      <c r="B99" s="113"/>
      <c r="C99" s="113"/>
      <c r="D99" s="114"/>
      <c r="E99" s="113"/>
      <c r="F99" s="113"/>
      <c r="G99" s="113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6"/>
      <c r="X99" s="8"/>
      <c r="Y99" s="8"/>
    </row>
  </sheetData>
  <mergeCells count="12">
    <mergeCell ref="X1:Y1"/>
    <mergeCell ref="A99:G99"/>
    <mergeCell ref="N1:O1"/>
    <mergeCell ref="P1:Q1"/>
    <mergeCell ref="R1:S1"/>
    <mergeCell ref="T1:U1"/>
    <mergeCell ref="V1:W1"/>
    <mergeCell ref="A1:C1"/>
    <mergeCell ref="F1:G1"/>
    <mergeCell ref="H1:I1"/>
    <mergeCell ref="J1:K1"/>
    <mergeCell ref="L1:M1"/>
  </mergeCells>
  <phoneticPr fontId="15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Y99"/>
  <sheetViews>
    <sheetView workbookViewId="0">
      <pane xSplit="5" ySplit="2" topLeftCell="Q3" activePane="bottomRight" state="frozen"/>
      <selection pane="topRight"/>
      <selection pane="bottomLeft"/>
      <selection pane="bottomRight" activeCell="V23" sqref="V23"/>
    </sheetView>
  </sheetViews>
  <sheetFormatPr defaultColWidth="9" defaultRowHeight="13.5"/>
  <cols>
    <col min="1" max="1" width="3.75" style="4" customWidth="1"/>
    <col min="2" max="2" width="6.75" style="4" customWidth="1"/>
    <col min="3" max="3" width="21.25" style="5" customWidth="1"/>
    <col min="4" max="4" width="3.625" style="4" customWidth="1"/>
    <col min="5" max="5" width="11" style="5" customWidth="1"/>
    <col min="6" max="8" width="8.125" style="6" customWidth="1"/>
    <col min="9" max="13" width="8.125" style="7" customWidth="1"/>
    <col min="14" max="17" width="11" style="7" customWidth="1"/>
    <col min="18" max="18" width="11" style="6" customWidth="1"/>
    <col min="19" max="23" width="11" customWidth="1"/>
    <col min="24" max="25" width="11" style="8" customWidth="1"/>
  </cols>
  <sheetData>
    <row r="1" spans="1:25" ht="18.75">
      <c r="A1" s="119" t="s">
        <v>91</v>
      </c>
      <c r="B1" s="119"/>
      <c r="C1" s="119"/>
      <c r="D1" s="9"/>
      <c r="E1" s="10"/>
      <c r="F1" s="11" t="s">
        <v>24</v>
      </c>
      <c r="G1" s="11"/>
      <c r="H1" s="12" t="s">
        <v>41</v>
      </c>
      <c r="I1" s="12"/>
      <c r="J1" s="12" t="s">
        <v>204</v>
      </c>
      <c r="K1" s="12"/>
      <c r="L1" s="12" t="s">
        <v>47</v>
      </c>
      <c r="M1" s="12"/>
      <c r="N1" s="18" t="s">
        <v>92</v>
      </c>
      <c r="O1" s="19"/>
      <c r="P1" s="20" t="s">
        <v>93</v>
      </c>
      <c r="Q1" s="12"/>
      <c r="R1" s="15" t="s">
        <v>69</v>
      </c>
      <c r="S1" s="15"/>
      <c r="T1" s="15" t="s">
        <v>94</v>
      </c>
      <c r="U1" s="15"/>
      <c r="V1" s="15" t="s">
        <v>205</v>
      </c>
      <c r="W1" s="15"/>
      <c r="X1" s="22" t="s">
        <v>206</v>
      </c>
      <c r="Y1" s="22"/>
    </row>
    <row r="2" spans="1:25" s="1" customFormat="1" ht="24">
      <c r="A2" s="13" t="s">
        <v>95</v>
      </c>
      <c r="B2" s="13" t="s">
        <v>96</v>
      </c>
      <c r="C2" s="13" t="s">
        <v>97</v>
      </c>
      <c r="D2" s="13" t="s">
        <v>98</v>
      </c>
      <c r="E2" s="13" t="s">
        <v>99</v>
      </c>
      <c r="F2" s="11" t="s">
        <v>20</v>
      </c>
      <c r="G2" s="11" t="s">
        <v>21</v>
      </c>
      <c r="H2" s="12" t="s">
        <v>20</v>
      </c>
      <c r="I2" s="12" t="s">
        <v>21</v>
      </c>
      <c r="J2" s="12" t="s">
        <v>20</v>
      </c>
      <c r="K2" s="12" t="s">
        <v>21</v>
      </c>
      <c r="L2" s="12" t="s">
        <v>20</v>
      </c>
      <c r="M2" s="12" t="s">
        <v>21</v>
      </c>
      <c r="N2" s="12" t="s">
        <v>20</v>
      </c>
      <c r="O2" s="12" t="s">
        <v>21</v>
      </c>
      <c r="P2" s="12" t="s">
        <v>20</v>
      </c>
      <c r="Q2" s="12" t="s">
        <v>21</v>
      </c>
      <c r="R2" s="12" t="s">
        <v>20</v>
      </c>
      <c r="S2" s="12" t="s">
        <v>21</v>
      </c>
      <c r="T2" s="12" t="s">
        <v>20</v>
      </c>
      <c r="U2" s="12" t="s">
        <v>21</v>
      </c>
      <c r="V2" s="12" t="s">
        <v>20</v>
      </c>
      <c r="W2" s="12" t="s">
        <v>21</v>
      </c>
      <c r="X2" s="23" t="s">
        <v>20</v>
      </c>
      <c r="Y2" s="23" t="s">
        <v>21</v>
      </c>
    </row>
    <row r="3" spans="1:25">
      <c r="A3" s="14">
        <v>1</v>
      </c>
      <c r="B3" s="14">
        <v>307</v>
      </c>
      <c r="C3" s="14" t="s">
        <v>100</v>
      </c>
      <c r="D3" s="14" t="s">
        <v>207</v>
      </c>
      <c r="E3" s="14" t="s">
        <v>101</v>
      </c>
      <c r="F3" s="15">
        <v>151</v>
      </c>
      <c r="G3" s="15">
        <v>166</v>
      </c>
      <c r="H3" s="15">
        <v>210</v>
      </c>
      <c r="I3" s="21">
        <v>216</v>
      </c>
      <c r="J3" s="21">
        <v>227</v>
      </c>
      <c r="K3" s="21">
        <v>241</v>
      </c>
      <c r="L3" s="21">
        <v>7</v>
      </c>
      <c r="M3" s="21">
        <v>9</v>
      </c>
      <c r="N3" s="21">
        <v>1</v>
      </c>
      <c r="O3" s="21">
        <v>2</v>
      </c>
      <c r="P3" s="21">
        <v>105</v>
      </c>
      <c r="Q3" s="21">
        <v>116</v>
      </c>
      <c r="R3" s="15">
        <v>1920.6</v>
      </c>
      <c r="S3" s="15">
        <v>2304.7199999999998</v>
      </c>
      <c r="T3" s="15">
        <v>2520.02</v>
      </c>
      <c r="U3" s="15">
        <v>2646</v>
      </c>
      <c r="V3" s="15">
        <v>6175.94</v>
      </c>
      <c r="W3" s="15">
        <v>6794</v>
      </c>
      <c r="X3" s="22">
        <v>31189.01</v>
      </c>
      <c r="Y3" s="22">
        <v>32748.46</v>
      </c>
    </row>
    <row r="4" spans="1:25">
      <c r="A4" s="14">
        <v>2</v>
      </c>
      <c r="B4" s="14">
        <v>343</v>
      </c>
      <c r="C4" s="14" t="s">
        <v>102</v>
      </c>
      <c r="D4" s="14" t="s">
        <v>208</v>
      </c>
      <c r="E4" s="14" t="s">
        <v>103</v>
      </c>
      <c r="F4" s="15">
        <v>27</v>
      </c>
      <c r="G4" s="15">
        <v>35</v>
      </c>
      <c r="H4" s="15">
        <v>45</v>
      </c>
      <c r="I4" s="21">
        <v>52</v>
      </c>
      <c r="J4" s="21">
        <v>178</v>
      </c>
      <c r="K4" s="21">
        <v>195</v>
      </c>
      <c r="L4" s="21">
        <v>7</v>
      </c>
      <c r="M4" s="21">
        <v>9</v>
      </c>
      <c r="N4" s="21">
        <v>1</v>
      </c>
      <c r="O4" s="21">
        <v>2</v>
      </c>
      <c r="P4" s="21">
        <v>11</v>
      </c>
      <c r="Q4" s="21">
        <v>17</v>
      </c>
      <c r="R4" s="15">
        <v>594</v>
      </c>
      <c r="S4" s="15">
        <v>831.6</v>
      </c>
      <c r="T4" s="15">
        <v>2049.54</v>
      </c>
      <c r="U4" s="15">
        <v>2152</v>
      </c>
      <c r="V4" s="15">
        <v>1908.39</v>
      </c>
      <c r="W4" s="15">
        <v>2099</v>
      </c>
      <c r="X4" s="22">
        <v>5775.99</v>
      </c>
      <c r="Y4" s="22">
        <v>6064.79</v>
      </c>
    </row>
    <row r="5" spans="1:25" s="2" customFormat="1">
      <c r="A5" s="16">
        <v>3</v>
      </c>
      <c r="B5" s="16">
        <v>341</v>
      </c>
      <c r="C5" s="16" t="s">
        <v>104</v>
      </c>
      <c r="D5" s="16" t="s">
        <v>208</v>
      </c>
      <c r="E5" s="16" t="s">
        <v>105</v>
      </c>
      <c r="F5" s="17">
        <v>27</v>
      </c>
      <c r="G5" s="17">
        <v>35</v>
      </c>
      <c r="H5" s="15">
        <v>45</v>
      </c>
      <c r="I5" s="21">
        <v>52</v>
      </c>
      <c r="J5" s="21">
        <v>48</v>
      </c>
      <c r="K5" s="21">
        <v>55</v>
      </c>
      <c r="L5" s="21">
        <v>8</v>
      </c>
      <c r="M5" s="21">
        <v>10</v>
      </c>
      <c r="N5" s="21">
        <v>1</v>
      </c>
      <c r="O5" s="21">
        <v>2</v>
      </c>
      <c r="P5" s="21">
        <v>14</v>
      </c>
      <c r="Q5" s="21">
        <v>18</v>
      </c>
      <c r="R5" s="15">
        <v>2406.3000000000002</v>
      </c>
      <c r="S5" s="15">
        <v>2887.56</v>
      </c>
      <c r="T5" s="15">
        <v>4542.1000000000004</v>
      </c>
      <c r="U5" s="15">
        <v>4769.2</v>
      </c>
      <c r="V5" s="15">
        <v>616.5</v>
      </c>
      <c r="W5" s="17">
        <v>771</v>
      </c>
      <c r="X5" s="22">
        <v>13313</v>
      </c>
      <c r="Y5" s="22">
        <v>14644.3</v>
      </c>
    </row>
    <row r="6" spans="1:25">
      <c r="A6" s="14">
        <v>4</v>
      </c>
      <c r="B6" s="14">
        <v>712</v>
      </c>
      <c r="C6" s="14" t="s">
        <v>106</v>
      </c>
      <c r="D6" s="14" t="s">
        <v>208</v>
      </c>
      <c r="E6" s="14" t="s">
        <v>107</v>
      </c>
      <c r="F6" s="15">
        <v>27</v>
      </c>
      <c r="G6" s="15">
        <v>35</v>
      </c>
      <c r="H6" s="15">
        <v>109</v>
      </c>
      <c r="I6" s="21">
        <v>116</v>
      </c>
      <c r="J6" s="21">
        <v>79</v>
      </c>
      <c r="K6" s="21">
        <v>90</v>
      </c>
      <c r="L6" s="21">
        <v>22</v>
      </c>
      <c r="M6" s="21">
        <v>26</v>
      </c>
      <c r="N6" s="21">
        <v>1</v>
      </c>
      <c r="O6" s="21">
        <v>2</v>
      </c>
      <c r="P6" s="21">
        <v>5</v>
      </c>
      <c r="Q6" s="21">
        <v>8</v>
      </c>
      <c r="R6" s="15">
        <v>1386</v>
      </c>
      <c r="S6" s="15">
        <v>1801.8</v>
      </c>
      <c r="T6" s="15">
        <v>1027.5</v>
      </c>
      <c r="U6" s="15">
        <v>1181.5999999999999</v>
      </c>
      <c r="V6" s="15">
        <v>656</v>
      </c>
      <c r="W6" s="17">
        <v>820</v>
      </c>
      <c r="X6" s="22">
        <v>4302</v>
      </c>
      <c r="Y6" s="22">
        <v>5377.5</v>
      </c>
    </row>
    <row r="7" spans="1:25">
      <c r="A7" s="14">
        <v>5</v>
      </c>
      <c r="B7" s="14">
        <v>581</v>
      </c>
      <c r="C7" s="14" t="s">
        <v>108</v>
      </c>
      <c r="D7" s="14" t="s">
        <v>209</v>
      </c>
      <c r="E7" s="14" t="s">
        <v>103</v>
      </c>
      <c r="F7" s="15">
        <v>27</v>
      </c>
      <c r="G7" s="15">
        <v>34</v>
      </c>
      <c r="H7" s="15">
        <v>109</v>
      </c>
      <c r="I7" s="21">
        <v>116</v>
      </c>
      <c r="J7" s="21">
        <v>65</v>
      </c>
      <c r="K7" s="21">
        <v>76</v>
      </c>
      <c r="L7" s="21">
        <v>1</v>
      </c>
      <c r="M7" s="21">
        <v>1</v>
      </c>
      <c r="N7" s="21">
        <v>1</v>
      </c>
      <c r="O7" s="21">
        <v>2</v>
      </c>
      <c r="P7" s="21">
        <v>2</v>
      </c>
      <c r="Q7" s="21">
        <v>4</v>
      </c>
      <c r="R7" s="15">
        <v>1634.1</v>
      </c>
      <c r="S7" s="15">
        <v>1960.92</v>
      </c>
      <c r="T7" s="15">
        <v>148.75</v>
      </c>
      <c r="U7" s="15">
        <v>223.1</v>
      </c>
      <c r="V7" s="15">
        <v>709.49</v>
      </c>
      <c r="W7" s="17">
        <v>887</v>
      </c>
      <c r="X7" s="22">
        <v>3100</v>
      </c>
      <c r="Y7" s="22">
        <v>3875</v>
      </c>
    </row>
    <row r="8" spans="1:25">
      <c r="A8" s="14">
        <v>6</v>
      </c>
      <c r="B8" s="14">
        <v>571</v>
      </c>
      <c r="C8" s="14" t="s">
        <v>109</v>
      </c>
      <c r="D8" s="14" t="s">
        <v>208</v>
      </c>
      <c r="E8" s="14" t="s">
        <v>107</v>
      </c>
      <c r="F8" s="15">
        <v>27</v>
      </c>
      <c r="G8" s="15">
        <v>35</v>
      </c>
      <c r="H8" s="15">
        <v>109</v>
      </c>
      <c r="I8" s="21">
        <v>116</v>
      </c>
      <c r="J8" s="21">
        <v>181</v>
      </c>
      <c r="K8" s="21">
        <v>198</v>
      </c>
      <c r="L8" s="21">
        <v>15</v>
      </c>
      <c r="M8" s="21">
        <v>19</v>
      </c>
      <c r="N8" s="21">
        <v>1</v>
      </c>
      <c r="O8" s="21">
        <v>2</v>
      </c>
      <c r="P8" s="21">
        <v>9</v>
      </c>
      <c r="Q8" s="21">
        <v>14</v>
      </c>
      <c r="R8" s="15">
        <v>982</v>
      </c>
      <c r="S8" s="15">
        <v>1374.8</v>
      </c>
      <c r="T8" s="15">
        <v>258.01</v>
      </c>
      <c r="U8" s="15">
        <v>387</v>
      </c>
      <c r="V8" s="15">
        <v>1630</v>
      </c>
      <c r="W8" s="15">
        <v>1793</v>
      </c>
      <c r="X8" s="22">
        <v>3569</v>
      </c>
      <c r="Y8" s="22">
        <v>4461.25</v>
      </c>
    </row>
    <row r="9" spans="1:25">
      <c r="A9" s="14">
        <v>7</v>
      </c>
      <c r="B9" s="14">
        <v>750</v>
      </c>
      <c r="C9" s="14" t="s">
        <v>110</v>
      </c>
      <c r="D9" s="14" t="s">
        <v>208</v>
      </c>
      <c r="E9" s="14" t="s">
        <v>107</v>
      </c>
      <c r="F9" s="15">
        <v>27</v>
      </c>
      <c r="G9" s="15">
        <v>35</v>
      </c>
      <c r="H9" s="15">
        <v>78</v>
      </c>
      <c r="I9" s="21">
        <v>85</v>
      </c>
      <c r="J9" s="21">
        <v>84</v>
      </c>
      <c r="K9" s="21">
        <v>96</v>
      </c>
      <c r="L9" s="21">
        <v>16</v>
      </c>
      <c r="M9" s="21">
        <v>20</v>
      </c>
      <c r="N9" s="21">
        <v>5</v>
      </c>
      <c r="O9" s="21">
        <v>7</v>
      </c>
      <c r="P9" s="21">
        <v>24</v>
      </c>
      <c r="Q9" s="21">
        <v>31</v>
      </c>
      <c r="R9" s="15">
        <v>630.29999999999995</v>
      </c>
      <c r="S9" s="15">
        <v>882.42</v>
      </c>
      <c r="T9" s="15">
        <v>709.01</v>
      </c>
      <c r="U9" s="15">
        <v>850.8</v>
      </c>
      <c r="V9" s="15">
        <v>549.5</v>
      </c>
      <c r="W9" s="17">
        <v>687</v>
      </c>
      <c r="X9" s="22">
        <v>2497</v>
      </c>
      <c r="Y9" s="22">
        <v>3121.25</v>
      </c>
    </row>
    <row r="10" spans="1:25">
      <c r="A10" s="14">
        <v>8</v>
      </c>
      <c r="B10" s="14">
        <v>707</v>
      </c>
      <c r="C10" s="14" t="s">
        <v>111</v>
      </c>
      <c r="D10" s="14" t="s">
        <v>209</v>
      </c>
      <c r="E10" s="14" t="s">
        <v>107</v>
      </c>
      <c r="F10" s="15">
        <v>27</v>
      </c>
      <c r="G10" s="15">
        <v>34</v>
      </c>
      <c r="H10" s="15">
        <v>55</v>
      </c>
      <c r="I10" s="21">
        <v>63</v>
      </c>
      <c r="J10" s="21">
        <v>90</v>
      </c>
      <c r="K10" s="21">
        <v>103</v>
      </c>
      <c r="L10" s="21">
        <v>4</v>
      </c>
      <c r="M10" s="21">
        <v>5</v>
      </c>
      <c r="N10" s="21">
        <v>1</v>
      </c>
      <c r="O10" s="21">
        <v>2</v>
      </c>
      <c r="P10" s="21">
        <v>8</v>
      </c>
      <c r="Q10" s="21">
        <v>12</v>
      </c>
      <c r="R10" s="15">
        <v>168.3</v>
      </c>
      <c r="S10" s="15">
        <v>252.45</v>
      </c>
      <c r="T10" s="15">
        <v>84.5</v>
      </c>
      <c r="U10" s="15">
        <v>169</v>
      </c>
      <c r="V10" s="15">
        <v>791.1</v>
      </c>
      <c r="W10" s="17">
        <v>989</v>
      </c>
      <c r="X10" s="22">
        <v>2096</v>
      </c>
      <c r="Y10" s="22">
        <v>2620</v>
      </c>
    </row>
    <row r="11" spans="1:25">
      <c r="A11" s="14">
        <v>9</v>
      </c>
      <c r="B11" s="14">
        <v>387</v>
      </c>
      <c r="C11" s="14" t="s">
        <v>112</v>
      </c>
      <c r="D11" s="14" t="s">
        <v>208</v>
      </c>
      <c r="E11" s="14" t="s">
        <v>107</v>
      </c>
      <c r="F11" s="15">
        <v>27</v>
      </c>
      <c r="G11" s="15">
        <v>35</v>
      </c>
      <c r="H11" s="15">
        <v>77</v>
      </c>
      <c r="I11" s="21">
        <v>84</v>
      </c>
      <c r="J11" s="21">
        <v>95</v>
      </c>
      <c r="K11" s="21">
        <v>109</v>
      </c>
      <c r="L11" s="21">
        <v>8</v>
      </c>
      <c r="M11" s="21">
        <v>10</v>
      </c>
      <c r="N11" s="21">
        <v>1</v>
      </c>
      <c r="O11" s="21">
        <v>2</v>
      </c>
      <c r="P11" s="21">
        <v>7</v>
      </c>
      <c r="Q11" s="21">
        <v>11</v>
      </c>
      <c r="R11" s="15">
        <v>1299.2</v>
      </c>
      <c r="S11" s="15">
        <v>1688.96</v>
      </c>
      <c r="T11" s="15">
        <v>2500.36</v>
      </c>
      <c r="U11" s="15">
        <v>2625.4</v>
      </c>
      <c r="V11" s="15">
        <v>475.89</v>
      </c>
      <c r="W11" s="15">
        <v>666</v>
      </c>
      <c r="X11" s="22">
        <v>2377.0100000000002</v>
      </c>
      <c r="Y11" s="22">
        <v>2971.26</v>
      </c>
    </row>
    <row r="12" spans="1:25">
      <c r="A12" s="14">
        <v>10</v>
      </c>
      <c r="B12" s="14">
        <v>582</v>
      </c>
      <c r="C12" s="14" t="s">
        <v>113</v>
      </c>
      <c r="D12" s="14" t="s">
        <v>208</v>
      </c>
      <c r="E12" s="14" t="s">
        <v>103</v>
      </c>
      <c r="F12" s="15">
        <v>27</v>
      </c>
      <c r="G12" s="15">
        <v>35</v>
      </c>
      <c r="H12" s="15">
        <v>27</v>
      </c>
      <c r="I12" s="21">
        <v>32</v>
      </c>
      <c r="J12" s="21">
        <v>41</v>
      </c>
      <c r="K12" s="21">
        <v>47</v>
      </c>
      <c r="L12" s="21">
        <v>15</v>
      </c>
      <c r="M12" s="21">
        <v>19</v>
      </c>
      <c r="N12" s="21">
        <v>1</v>
      </c>
      <c r="O12" s="21">
        <v>2</v>
      </c>
      <c r="P12" s="21">
        <v>20</v>
      </c>
      <c r="Q12" s="21">
        <v>26</v>
      </c>
      <c r="R12" s="15">
        <v>532</v>
      </c>
      <c r="S12" s="15">
        <v>744.8</v>
      </c>
      <c r="T12" s="15">
        <v>892.02</v>
      </c>
      <c r="U12" s="15">
        <v>1070.4000000000001</v>
      </c>
      <c r="V12" s="15">
        <v>1110.45</v>
      </c>
      <c r="W12" s="15">
        <v>1221</v>
      </c>
      <c r="X12" s="22">
        <v>1850</v>
      </c>
      <c r="Y12" s="22">
        <v>2312.5</v>
      </c>
    </row>
    <row r="13" spans="1:25">
      <c r="A13" s="14">
        <v>11</v>
      </c>
      <c r="B13" s="14">
        <v>514</v>
      </c>
      <c r="C13" s="14" t="s">
        <v>114</v>
      </c>
      <c r="D13" s="14" t="s">
        <v>209</v>
      </c>
      <c r="E13" s="14" t="s">
        <v>105</v>
      </c>
      <c r="F13" s="15">
        <v>27</v>
      </c>
      <c r="G13" s="15">
        <v>34</v>
      </c>
      <c r="H13" s="15">
        <v>59</v>
      </c>
      <c r="I13" s="21">
        <v>67</v>
      </c>
      <c r="J13" s="21">
        <v>132</v>
      </c>
      <c r="K13" s="21">
        <v>136</v>
      </c>
      <c r="L13" s="21">
        <v>1</v>
      </c>
      <c r="M13" s="21">
        <v>1</v>
      </c>
      <c r="N13" s="21">
        <v>1</v>
      </c>
      <c r="O13" s="21">
        <v>2</v>
      </c>
      <c r="P13" s="21">
        <v>7</v>
      </c>
      <c r="Q13" s="21">
        <v>11</v>
      </c>
      <c r="R13" s="17">
        <v>300</v>
      </c>
      <c r="S13" s="15">
        <v>450</v>
      </c>
      <c r="T13" s="15">
        <v>259.5</v>
      </c>
      <c r="U13" s="15">
        <v>389.3</v>
      </c>
      <c r="V13" s="15">
        <v>804.84</v>
      </c>
      <c r="W13" s="17">
        <v>1006</v>
      </c>
      <c r="X13" s="22">
        <v>5959</v>
      </c>
      <c r="Y13" s="22">
        <v>6256.95</v>
      </c>
    </row>
    <row r="14" spans="1:25">
      <c r="A14" s="14">
        <v>12</v>
      </c>
      <c r="B14" s="14">
        <v>359</v>
      </c>
      <c r="C14" s="14" t="s">
        <v>115</v>
      </c>
      <c r="D14" s="14" t="s">
        <v>209</v>
      </c>
      <c r="E14" s="14" t="s">
        <v>103</v>
      </c>
      <c r="F14" s="15">
        <v>20</v>
      </c>
      <c r="G14" s="15">
        <v>27</v>
      </c>
      <c r="H14" s="15">
        <v>40</v>
      </c>
      <c r="I14" s="21">
        <v>46</v>
      </c>
      <c r="J14" s="21">
        <v>44</v>
      </c>
      <c r="K14" s="21">
        <v>50</v>
      </c>
      <c r="L14" s="21">
        <v>2</v>
      </c>
      <c r="M14" s="21">
        <v>3</v>
      </c>
      <c r="N14" s="21">
        <v>5</v>
      </c>
      <c r="O14" s="21">
        <v>7</v>
      </c>
      <c r="P14" s="21">
        <v>7</v>
      </c>
      <c r="Q14" s="21">
        <v>11</v>
      </c>
      <c r="R14" s="17">
        <v>300</v>
      </c>
      <c r="S14" s="15">
        <v>450</v>
      </c>
      <c r="T14" s="15">
        <v>315.04000000000002</v>
      </c>
      <c r="U14" s="15">
        <v>472.6</v>
      </c>
      <c r="V14" s="15">
        <v>1287.5</v>
      </c>
      <c r="W14" s="15">
        <v>1416</v>
      </c>
      <c r="X14" s="22">
        <v>683</v>
      </c>
      <c r="Y14" s="22">
        <v>956.2</v>
      </c>
    </row>
    <row r="15" spans="1:25">
      <c r="A15" s="14">
        <v>13</v>
      </c>
      <c r="B15" s="14">
        <v>726</v>
      </c>
      <c r="C15" s="14" t="s">
        <v>116</v>
      </c>
      <c r="D15" s="14" t="s">
        <v>209</v>
      </c>
      <c r="E15" s="14" t="s">
        <v>103</v>
      </c>
      <c r="F15" s="15">
        <v>27</v>
      </c>
      <c r="G15" s="15">
        <v>34</v>
      </c>
      <c r="H15" s="15">
        <v>42</v>
      </c>
      <c r="I15" s="21">
        <v>49</v>
      </c>
      <c r="J15" s="21">
        <v>95</v>
      </c>
      <c r="K15" s="21">
        <v>109</v>
      </c>
      <c r="L15" s="21">
        <v>1</v>
      </c>
      <c r="M15" s="21">
        <v>1</v>
      </c>
      <c r="N15" s="21">
        <v>1</v>
      </c>
      <c r="O15" s="21">
        <v>2</v>
      </c>
      <c r="P15" s="21">
        <v>7</v>
      </c>
      <c r="Q15" s="21">
        <v>11</v>
      </c>
      <c r="R15" s="15">
        <v>588</v>
      </c>
      <c r="S15" s="15">
        <v>823.2</v>
      </c>
      <c r="T15" s="15">
        <v>597.6</v>
      </c>
      <c r="U15" s="15">
        <v>717.1</v>
      </c>
      <c r="V15" s="15">
        <v>1737.5</v>
      </c>
      <c r="W15" s="15">
        <v>1911</v>
      </c>
      <c r="X15" s="22">
        <v>3105.71</v>
      </c>
      <c r="Y15" s="22">
        <v>3882.14</v>
      </c>
    </row>
    <row r="16" spans="1:25">
      <c r="A16" s="14">
        <v>14</v>
      </c>
      <c r="B16" s="14">
        <v>578</v>
      </c>
      <c r="C16" s="14" t="s">
        <v>117</v>
      </c>
      <c r="D16" s="14" t="s">
        <v>209</v>
      </c>
      <c r="E16" s="14" t="s">
        <v>118</v>
      </c>
      <c r="F16" s="15">
        <v>17</v>
      </c>
      <c r="G16" s="15">
        <v>24</v>
      </c>
      <c r="H16" s="15">
        <v>48</v>
      </c>
      <c r="I16" s="21">
        <v>56</v>
      </c>
      <c r="J16" s="21">
        <v>69</v>
      </c>
      <c r="K16" s="21">
        <v>81</v>
      </c>
      <c r="L16" s="21">
        <v>8</v>
      </c>
      <c r="M16" s="21">
        <v>10</v>
      </c>
      <c r="N16" s="21">
        <v>1</v>
      </c>
      <c r="O16" s="21">
        <v>2</v>
      </c>
      <c r="P16" s="21">
        <v>5</v>
      </c>
      <c r="Q16" s="21">
        <v>8</v>
      </c>
      <c r="R16" s="15">
        <v>462</v>
      </c>
      <c r="S16" s="15">
        <v>693</v>
      </c>
      <c r="T16" s="15">
        <v>168</v>
      </c>
      <c r="U16" s="15">
        <v>252</v>
      </c>
      <c r="V16" s="15">
        <v>380.5</v>
      </c>
      <c r="W16" s="15">
        <v>533</v>
      </c>
      <c r="X16" s="22">
        <v>1431</v>
      </c>
      <c r="Y16" s="22">
        <v>1788.75</v>
      </c>
    </row>
    <row r="17" spans="1:25">
      <c r="A17" s="14">
        <v>15</v>
      </c>
      <c r="B17" s="14">
        <v>365</v>
      </c>
      <c r="C17" s="14" t="s">
        <v>119</v>
      </c>
      <c r="D17" s="14" t="s">
        <v>209</v>
      </c>
      <c r="E17" s="14" t="s">
        <v>103</v>
      </c>
      <c r="F17" s="15">
        <v>27</v>
      </c>
      <c r="G17" s="15">
        <v>34</v>
      </c>
      <c r="H17" s="15">
        <v>48</v>
      </c>
      <c r="I17" s="21">
        <v>56</v>
      </c>
      <c r="J17" s="21">
        <v>65</v>
      </c>
      <c r="K17" s="21">
        <v>76</v>
      </c>
      <c r="L17" s="21">
        <v>36</v>
      </c>
      <c r="M17" s="21">
        <v>45</v>
      </c>
      <c r="N17" s="21">
        <v>1</v>
      </c>
      <c r="O17" s="21">
        <v>2</v>
      </c>
      <c r="P17" s="21">
        <v>21</v>
      </c>
      <c r="Q17" s="21">
        <v>27</v>
      </c>
      <c r="R17" s="15">
        <v>662</v>
      </c>
      <c r="S17" s="15">
        <v>926.8</v>
      </c>
      <c r="T17" s="15">
        <v>890.52</v>
      </c>
      <c r="U17" s="15">
        <v>1068.5999999999999</v>
      </c>
      <c r="V17" s="15">
        <v>922.02</v>
      </c>
      <c r="W17" s="17">
        <v>1153</v>
      </c>
      <c r="X17" s="22">
        <v>1787.3</v>
      </c>
      <c r="Y17" s="22">
        <v>2234.13</v>
      </c>
    </row>
    <row r="18" spans="1:25">
      <c r="A18" s="14">
        <v>16</v>
      </c>
      <c r="B18" s="14">
        <v>373</v>
      </c>
      <c r="C18" s="14" t="s">
        <v>120</v>
      </c>
      <c r="D18" s="14" t="s">
        <v>210</v>
      </c>
      <c r="E18" s="14" t="s">
        <v>118</v>
      </c>
      <c r="F18" s="15">
        <v>17</v>
      </c>
      <c r="G18" s="15">
        <v>23</v>
      </c>
      <c r="H18" s="15">
        <v>42</v>
      </c>
      <c r="I18" s="21">
        <v>49</v>
      </c>
      <c r="J18" s="21">
        <v>40</v>
      </c>
      <c r="K18" s="21">
        <v>46</v>
      </c>
      <c r="L18" s="21">
        <v>8</v>
      </c>
      <c r="M18" s="21">
        <v>10</v>
      </c>
      <c r="N18" s="21">
        <v>1</v>
      </c>
      <c r="O18" s="21">
        <v>2</v>
      </c>
      <c r="P18" s="21">
        <v>13</v>
      </c>
      <c r="Q18" s="21">
        <v>20</v>
      </c>
      <c r="R18" s="15">
        <v>178.2</v>
      </c>
      <c r="S18" s="15">
        <v>267.3</v>
      </c>
      <c r="T18" s="15">
        <v>702.5</v>
      </c>
      <c r="U18" s="15">
        <v>843</v>
      </c>
      <c r="V18" s="15">
        <v>794.5</v>
      </c>
      <c r="W18" s="17">
        <v>993</v>
      </c>
      <c r="X18" s="22">
        <v>1737</v>
      </c>
      <c r="Y18" s="22">
        <v>2171.25</v>
      </c>
    </row>
    <row r="19" spans="1:25">
      <c r="A19" s="14">
        <v>17</v>
      </c>
      <c r="B19" s="14">
        <v>513</v>
      </c>
      <c r="C19" s="14" t="s">
        <v>121</v>
      </c>
      <c r="D19" s="14" t="s">
        <v>209</v>
      </c>
      <c r="E19" s="14" t="s">
        <v>103</v>
      </c>
      <c r="F19" s="15">
        <v>20</v>
      </c>
      <c r="G19" s="15">
        <v>27</v>
      </c>
      <c r="H19" s="15">
        <v>13</v>
      </c>
      <c r="I19" s="21">
        <v>14</v>
      </c>
      <c r="J19" s="21">
        <v>78</v>
      </c>
      <c r="K19" s="21">
        <v>89</v>
      </c>
      <c r="L19" s="21">
        <v>3</v>
      </c>
      <c r="M19" s="21">
        <v>4</v>
      </c>
      <c r="N19" s="21">
        <v>1</v>
      </c>
      <c r="O19" s="21">
        <v>2</v>
      </c>
      <c r="P19" s="21">
        <v>1</v>
      </c>
      <c r="Q19" s="21">
        <v>3</v>
      </c>
      <c r="R19" s="15">
        <v>198</v>
      </c>
      <c r="S19" s="15">
        <v>297</v>
      </c>
      <c r="T19" s="15">
        <v>168</v>
      </c>
      <c r="U19" s="15">
        <v>252</v>
      </c>
      <c r="V19" s="15">
        <v>762.5</v>
      </c>
      <c r="W19" s="17">
        <v>953</v>
      </c>
      <c r="X19" s="22">
        <v>792</v>
      </c>
      <c r="Y19" s="22">
        <v>1108.8</v>
      </c>
    </row>
    <row r="20" spans="1:25">
      <c r="A20" s="14">
        <v>18</v>
      </c>
      <c r="B20" s="14">
        <v>546</v>
      </c>
      <c r="C20" s="14" t="s">
        <v>122</v>
      </c>
      <c r="D20" s="14" t="s">
        <v>209</v>
      </c>
      <c r="E20" s="14" t="s">
        <v>107</v>
      </c>
      <c r="F20" s="15">
        <v>27</v>
      </c>
      <c r="G20" s="15">
        <v>34</v>
      </c>
      <c r="H20" s="15">
        <v>80</v>
      </c>
      <c r="I20" s="21">
        <v>87</v>
      </c>
      <c r="J20" s="21">
        <v>144</v>
      </c>
      <c r="K20" s="21">
        <v>148</v>
      </c>
      <c r="L20" s="21">
        <v>2</v>
      </c>
      <c r="M20" s="21">
        <v>3</v>
      </c>
      <c r="N20" s="21">
        <v>3</v>
      </c>
      <c r="O20" s="21">
        <v>4</v>
      </c>
      <c r="P20" s="21">
        <v>8</v>
      </c>
      <c r="Q20" s="21">
        <v>12</v>
      </c>
      <c r="R20" s="15">
        <v>1188</v>
      </c>
      <c r="S20" s="15">
        <v>1544.4</v>
      </c>
      <c r="T20" s="15">
        <v>168</v>
      </c>
      <c r="U20" s="15">
        <v>252</v>
      </c>
      <c r="V20" s="15">
        <v>1760.04</v>
      </c>
      <c r="W20" s="15">
        <v>1936</v>
      </c>
      <c r="X20" s="22">
        <v>2108</v>
      </c>
      <c r="Y20" s="22">
        <v>2635</v>
      </c>
    </row>
    <row r="21" spans="1:25">
      <c r="A21" s="14">
        <v>19</v>
      </c>
      <c r="B21" s="14">
        <v>746</v>
      </c>
      <c r="C21" s="14" t="s">
        <v>123</v>
      </c>
      <c r="D21" s="14" t="s">
        <v>211</v>
      </c>
      <c r="E21" s="14" t="s">
        <v>105</v>
      </c>
      <c r="F21" s="15">
        <v>17</v>
      </c>
      <c r="G21" s="15">
        <v>22</v>
      </c>
      <c r="H21" s="15">
        <v>15</v>
      </c>
      <c r="I21" s="21">
        <v>17</v>
      </c>
      <c r="J21" s="21">
        <v>47</v>
      </c>
      <c r="K21" s="21">
        <v>53</v>
      </c>
      <c r="L21" s="21">
        <v>2</v>
      </c>
      <c r="M21" s="21">
        <v>3</v>
      </c>
      <c r="N21" s="21">
        <v>1</v>
      </c>
      <c r="O21" s="21">
        <v>2</v>
      </c>
      <c r="P21" s="21">
        <v>1</v>
      </c>
      <c r="Q21" s="21">
        <v>3</v>
      </c>
      <c r="R21" s="17">
        <v>150</v>
      </c>
      <c r="S21" s="15">
        <v>225</v>
      </c>
      <c r="T21" s="15">
        <v>84.5</v>
      </c>
      <c r="U21" s="15">
        <v>169</v>
      </c>
      <c r="V21" s="15">
        <v>922.12</v>
      </c>
      <c r="W21" s="17">
        <v>1153</v>
      </c>
      <c r="X21" s="22">
        <v>1235</v>
      </c>
      <c r="Y21" s="22">
        <v>1543.75</v>
      </c>
    </row>
    <row r="22" spans="1:25">
      <c r="A22" s="14">
        <v>20</v>
      </c>
      <c r="B22" s="14">
        <v>515</v>
      </c>
      <c r="C22" s="14" t="s">
        <v>124</v>
      </c>
      <c r="D22" s="14" t="s">
        <v>210</v>
      </c>
      <c r="E22" s="14" t="s">
        <v>118</v>
      </c>
      <c r="F22" s="15">
        <v>17</v>
      </c>
      <c r="G22" s="15">
        <v>23</v>
      </c>
      <c r="H22" s="15">
        <v>75</v>
      </c>
      <c r="I22" s="21">
        <v>82</v>
      </c>
      <c r="J22" s="21">
        <v>63</v>
      </c>
      <c r="K22" s="21">
        <v>73</v>
      </c>
      <c r="L22" s="21">
        <v>2</v>
      </c>
      <c r="M22" s="21">
        <v>3</v>
      </c>
      <c r="N22" s="21">
        <v>1</v>
      </c>
      <c r="O22" s="21">
        <v>2</v>
      </c>
      <c r="P22" s="21">
        <v>5</v>
      </c>
      <c r="Q22" s="21">
        <v>8</v>
      </c>
      <c r="R22" s="15">
        <v>734</v>
      </c>
      <c r="S22" s="15">
        <v>1027.5999999999999</v>
      </c>
      <c r="T22" s="15">
        <v>84.5</v>
      </c>
      <c r="U22" s="15">
        <v>169</v>
      </c>
      <c r="V22" s="15">
        <v>411</v>
      </c>
      <c r="W22" s="15">
        <v>575</v>
      </c>
      <c r="X22" s="22">
        <v>2730</v>
      </c>
      <c r="Y22" s="22">
        <v>3412.5</v>
      </c>
    </row>
    <row r="23" spans="1:25">
      <c r="A23" s="14">
        <v>21</v>
      </c>
      <c r="B23" s="14">
        <v>730</v>
      </c>
      <c r="C23" s="14" t="s">
        <v>125</v>
      </c>
      <c r="D23" s="14" t="s">
        <v>209</v>
      </c>
      <c r="E23" s="14" t="s">
        <v>103</v>
      </c>
      <c r="F23" s="15">
        <v>27</v>
      </c>
      <c r="G23" s="15">
        <v>34</v>
      </c>
      <c r="H23" s="15">
        <v>28</v>
      </c>
      <c r="I23" s="21">
        <v>33</v>
      </c>
      <c r="J23" s="21">
        <v>43</v>
      </c>
      <c r="K23" s="21">
        <v>50</v>
      </c>
      <c r="L23" s="21">
        <v>1</v>
      </c>
      <c r="M23" s="21">
        <v>1</v>
      </c>
      <c r="N23" s="21">
        <v>2</v>
      </c>
      <c r="O23" s="21">
        <v>3</v>
      </c>
      <c r="P23" s="21">
        <v>3</v>
      </c>
      <c r="Q23" s="21">
        <v>5</v>
      </c>
      <c r="R23" s="17">
        <v>300</v>
      </c>
      <c r="S23" s="15">
        <v>450</v>
      </c>
      <c r="T23" s="15">
        <v>444.51</v>
      </c>
      <c r="U23" s="15">
        <v>666.8</v>
      </c>
      <c r="V23" s="15">
        <v>657.5</v>
      </c>
      <c r="W23" s="17">
        <v>822</v>
      </c>
      <c r="X23" s="22">
        <v>3800</v>
      </c>
      <c r="Y23" s="22">
        <v>4750</v>
      </c>
    </row>
    <row r="24" spans="1:25">
      <c r="A24" s="14">
        <v>22</v>
      </c>
      <c r="B24" s="14">
        <v>308</v>
      </c>
      <c r="C24" s="14" t="s">
        <v>126</v>
      </c>
      <c r="D24" s="14" t="s">
        <v>209</v>
      </c>
      <c r="E24" s="14" t="s">
        <v>118</v>
      </c>
      <c r="F24" s="15">
        <v>27</v>
      </c>
      <c r="G24" s="15">
        <v>34</v>
      </c>
      <c r="H24" s="15">
        <v>28</v>
      </c>
      <c r="I24" s="21">
        <v>33</v>
      </c>
      <c r="J24" s="21">
        <v>31</v>
      </c>
      <c r="K24" s="21">
        <v>35</v>
      </c>
      <c r="L24" s="21">
        <v>1</v>
      </c>
      <c r="M24" s="21">
        <v>1</v>
      </c>
      <c r="N24" s="21">
        <v>1</v>
      </c>
      <c r="O24" s="21">
        <v>2</v>
      </c>
      <c r="P24" s="21">
        <v>6</v>
      </c>
      <c r="Q24" s="21">
        <v>9</v>
      </c>
      <c r="R24" s="15">
        <v>408</v>
      </c>
      <c r="S24" s="15">
        <v>612</v>
      </c>
      <c r="T24" s="15">
        <v>168</v>
      </c>
      <c r="U24" s="15">
        <v>252</v>
      </c>
      <c r="V24" s="15">
        <v>624</v>
      </c>
      <c r="W24" s="17">
        <v>780</v>
      </c>
      <c r="X24" s="22">
        <v>4408</v>
      </c>
      <c r="Y24" s="22">
        <v>5510</v>
      </c>
    </row>
    <row r="25" spans="1:25">
      <c r="A25" s="14">
        <v>23</v>
      </c>
      <c r="B25" s="14">
        <v>517</v>
      </c>
      <c r="C25" s="14" t="s">
        <v>127</v>
      </c>
      <c r="D25" s="14" t="s">
        <v>208</v>
      </c>
      <c r="E25" s="14" t="s">
        <v>118</v>
      </c>
      <c r="F25" s="15">
        <v>27</v>
      </c>
      <c r="G25" s="15">
        <v>35</v>
      </c>
      <c r="H25" s="15">
        <v>53</v>
      </c>
      <c r="I25" s="21">
        <v>60</v>
      </c>
      <c r="J25" s="21">
        <v>41</v>
      </c>
      <c r="K25" s="21">
        <v>47</v>
      </c>
      <c r="L25" s="21">
        <v>1</v>
      </c>
      <c r="M25" s="21">
        <v>1</v>
      </c>
      <c r="N25" s="21">
        <v>1</v>
      </c>
      <c r="O25" s="21">
        <v>2</v>
      </c>
      <c r="P25" s="21">
        <v>1</v>
      </c>
      <c r="Q25" s="21">
        <v>3</v>
      </c>
      <c r="R25" s="15">
        <v>380.1</v>
      </c>
      <c r="S25" s="15">
        <v>570.15</v>
      </c>
      <c r="T25" s="15">
        <v>86</v>
      </c>
      <c r="U25" s="15">
        <v>172</v>
      </c>
      <c r="V25" s="15">
        <v>848.65</v>
      </c>
      <c r="W25" s="17">
        <v>1061</v>
      </c>
      <c r="X25" s="22">
        <v>2230</v>
      </c>
      <c r="Y25" s="22">
        <v>2787.5</v>
      </c>
    </row>
    <row r="26" spans="1:25">
      <c r="A26" s="14">
        <v>24</v>
      </c>
      <c r="B26" s="14">
        <v>585</v>
      </c>
      <c r="C26" s="14" t="s">
        <v>128</v>
      </c>
      <c r="D26" s="14" t="s">
        <v>209</v>
      </c>
      <c r="E26" s="14" t="s">
        <v>103</v>
      </c>
      <c r="F26" s="15">
        <v>27</v>
      </c>
      <c r="G26" s="15">
        <v>34</v>
      </c>
      <c r="H26" s="15">
        <v>55</v>
      </c>
      <c r="I26" s="21">
        <v>63</v>
      </c>
      <c r="J26" s="21">
        <v>55</v>
      </c>
      <c r="K26" s="21">
        <v>63</v>
      </c>
      <c r="L26" s="21">
        <v>2</v>
      </c>
      <c r="M26" s="21">
        <v>3</v>
      </c>
      <c r="N26" s="21">
        <v>1</v>
      </c>
      <c r="O26" s="21">
        <v>2</v>
      </c>
      <c r="P26" s="21">
        <v>11</v>
      </c>
      <c r="Q26" s="21">
        <v>17</v>
      </c>
      <c r="R26" s="15">
        <v>1222.9000000000001</v>
      </c>
      <c r="S26" s="15">
        <v>1589.77</v>
      </c>
      <c r="T26" s="15">
        <v>168</v>
      </c>
      <c r="U26" s="15">
        <v>252</v>
      </c>
      <c r="V26" s="15">
        <v>682</v>
      </c>
      <c r="W26" s="17">
        <v>853</v>
      </c>
      <c r="X26" s="22">
        <v>1823.01</v>
      </c>
      <c r="Y26" s="22">
        <v>2278.7600000000002</v>
      </c>
    </row>
    <row r="27" spans="1:25">
      <c r="A27" s="14">
        <v>25</v>
      </c>
      <c r="B27" s="14">
        <v>385</v>
      </c>
      <c r="C27" s="14" t="s">
        <v>129</v>
      </c>
      <c r="D27" s="14" t="s">
        <v>208</v>
      </c>
      <c r="E27" s="14" t="s">
        <v>105</v>
      </c>
      <c r="F27" s="15">
        <v>27</v>
      </c>
      <c r="G27" s="15">
        <v>35</v>
      </c>
      <c r="H27" s="15">
        <v>14</v>
      </c>
      <c r="I27" s="21">
        <v>15</v>
      </c>
      <c r="J27" s="21">
        <v>36</v>
      </c>
      <c r="K27" s="21">
        <v>41</v>
      </c>
      <c r="L27" s="21">
        <v>1</v>
      </c>
      <c r="M27" s="21">
        <v>1</v>
      </c>
      <c r="N27" s="21">
        <v>1</v>
      </c>
      <c r="O27" s="21">
        <v>2</v>
      </c>
      <c r="P27" s="21">
        <v>11</v>
      </c>
      <c r="Q27" s="21">
        <v>17</v>
      </c>
      <c r="R27" s="15">
        <v>168.3</v>
      </c>
      <c r="S27" s="15">
        <v>252.45</v>
      </c>
      <c r="T27" s="15">
        <v>84.5</v>
      </c>
      <c r="U27" s="15">
        <v>169</v>
      </c>
      <c r="V27" s="15">
        <v>446</v>
      </c>
      <c r="W27" s="15">
        <v>624</v>
      </c>
      <c r="X27" s="22">
        <v>665</v>
      </c>
      <c r="Y27" s="22">
        <v>931</v>
      </c>
    </row>
    <row r="28" spans="1:25">
      <c r="A28" s="14">
        <v>26</v>
      </c>
      <c r="B28" s="14">
        <v>744</v>
      </c>
      <c r="C28" s="14" t="s">
        <v>130</v>
      </c>
      <c r="D28" s="14" t="s">
        <v>209</v>
      </c>
      <c r="E28" s="14" t="s">
        <v>118</v>
      </c>
      <c r="F28" s="15">
        <v>20</v>
      </c>
      <c r="G28" s="15">
        <v>27</v>
      </c>
      <c r="H28" s="15">
        <v>31</v>
      </c>
      <c r="I28" s="21">
        <v>35</v>
      </c>
      <c r="J28" s="21">
        <v>50</v>
      </c>
      <c r="K28" s="21">
        <v>57</v>
      </c>
      <c r="L28" s="21">
        <v>4</v>
      </c>
      <c r="M28" s="21">
        <v>5</v>
      </c>
      <c r="N28" s="21">
        <v>1</v>
      </c>
      <c r="O28" s="21">
        <v>2</v>
      </c>
      <c r="P28" s="21">
        <v>6</v>
      </c>
      <c r="Q28" s="21">
        <v>9</v>
      </c>
      <c r="R28" s="17">
        <v>300</v>
      </c>
      <c r="S28" s="15">
        <v>450</v>
      </c>
      <c r="T28" s="15">
        <v>168</v>
      </c>
      <c r="U28" s="15">
        <v>252</v>
      </c>
      <c r="V28" s="15">
        <v>240.5</v>
      </c>
      <c r="W28" s="15">
        <v>337</v>
      </c>
      <c r="X28" s="22">
        <v>2336.8000000000002</v>
      </c>
      <c r="Y28" s="22">
        <v>2921</v>
      </c>
    </row>
    <row r="29" spans="1:25">
      <c r="A29" s="14">
        <v>27</v>
      </c>
      <c r="B29" s="14">
        <v>724</v>
      </c>
      <c r="C29" s="14" t="s">
        <v>131</v>
      </c>
      <c r="D29" s="14" t="s">
        <v>209</v>
      </c>
      <c r="E29" s="14" t="s">
        <v>107</v>
      </c>
      <c r="F29" s="15">
        <v>20</v>
      </c>
      <c r="G29" s="15">
        <v>27</v>
      </c>
      <c r="H29" s="15">
        <v>78</v>
      </c>
      <c r="I29" s="21">
        <v>85</v>
      </c>
      <c r="J29" s="21">
        <v>50</v>
      </c>
      <c r="K29" s="21">
        <v>57</v>
      </c>
      <c r="L29" s="21">
        <v>2</v>
      </c>
      <c r="M29" s="21">
        <v>3</v>
      </c>
      <c r="N29" s="21">
        <v>1</v>
      </c>
      <c r="O29" s="21">
        <v>2</v>
      </c>
      <c r="P29" s="21">
        <v>8</v>
      </c>
      <c r="Q29" s="21">
        <v>12</v>
      </c>
      <c r="R29" s="15">
        <v>366.3</v>
      </c>
      <c r="S29" s="15">
        <v>549.45000000000005</v>
      </c>
      <c r="T29" s="15">
        <v>84.5</v>
      </c>
      <c r="U29" s="15">
        <v>169</v>
      </c>
      <c r="V29" s="15">
        <v>910.58</v>
      </c>
      <c r="W29" s="17">
        <v>1138</v>
      </c>
      <c r="X29" s="22">
        <v>1565</v>
      </c>
      <c r="Y29" s="22">
        <v>1956.25</v>
      </c>
    </row>
    <row r="30" spans="1:25">
      <c r="A30" s="14">
        <v>28</v>
      </c>
      <c r="B30" s="14">
        <v>391</v>
      </c>
      <c r="C30" s="14" t="s">
        <v>132</v>
      </c>
      <c r="D30" s="14" t="s">
        <v>210</v>
      </c>
      <c r="E30" s="14" t="s">
        <v>118</v>
      </c>
      <c r="F30" s="15">
        <v>17</v>
      </c>
      <c r="G30" s="15">
        <v>23</v>
      </c>
      <c r="H30" s="15">
        <v>65</v>
      </c>
      <c r="I30" s="21">
        <v>75</v>
      </c>
      <c r="J30" s="21">
        <v>74</v>
      </c>
      <c r="K30" s="21">
        <v>84</v>
      </c>
      <c r="L30" s="21">
        <v>1</v>
      </c>
      <c r="M30" s="21">
        <v>1</v>
      </c>
      <c r="N30" s="21">
        <v>1</v>
      </c>
      <c r="O30" s="21">
        <v>2</v>
      </c>
      <c r="P30" s="21">
        <v>1</v>
      </c>
      <c r="Q30" s="21">
        <v>3</v>
      </c>
      <c r="R30" s="17">
        <v>150</v>
      </c>
      <c r="S30" s="15">
        <v>225</v>
      </c>
      <c r="T30" s="15">
        <v>84.5</v>
      </c>
      <c r="U30" s="15">
        <v>169</v>
      </c>
      <c r="V30" s="15">
        <v>1706.58</v>
      </c>
      <c r="W30" s="15">
        <v>1877</v>
      </c>
      <c r="X30" s="22">
        <v>285</v>
      </c>
      <c r="Y30" s="22">
        <v>399</v>
      </c>
    </row>
    <row r="31" spans="1:25">
      <c r="A31" s="14">
        <v>29</v>
      </c>
      <c r="B31" s="14">
        <v>709</v>
      </c>
      <c r="C31" s="14" t="s">
        <v>133</v>
      </c>
      <c r="D31" s="14" t="s">
        <v>210</v>
      </c>
      <c r="E31" s="14" t="s">
        <v>103</v>
      </c>
      <c r="F31" s="15">
        <v>17</v>
      </c>
      <c r="G31" s="15">
        <v>23</v>
      </c>
      <c r="H31" s="15">
        <v>19</v>
      </c>
      <c r="I31" s="21">
        <v>22</v>
      </c>
      <c r="J31" s="21">
        <v>53</v>
      </c>
      <c r="K31" s="21">
        <v>61</v>
      </c>
      <c r="L31" s="21">
        <v>2</v>
      </c>
      <c r="M31" s="21">
        <v>3</v>
      </c>
      <c r="N31" s="21">
        <v>1</v>
      </c>
      <c r="O31" s="21">
        <v>2</v>
      </c>
      <c r="P31" s="21">
        <v>17</v>
      </c>
      <c r="Q31" s="21">
        <v>22</v>
      </c>
      <c r="R31" s="15">
        <v>168.3</v>
      </c>
      <c r="S31" s="15">
        <v>252.45</v>
      </c>
      <c r="T31" s="15">
        <v>84.5</v>
      </c>
      <c r="U31" s="15">
        <v>169</v>
      </c>
      <c r="V31" s="15">
        <v>1164</v>
      </c>
      <c r="W31" s="15">
        <v>1280</v>
      </c>
      <c r="X31" s="22">
        <v>1455</v>
      </c>
      <c r="Y31" s="22">
        <v>1818.75</v>
      </c>
    </row>
    <row r="32" spans="1:25">
      <c r="A32" s="14">
        <v>30</v>
      </c>
      <c r="B32" s="14">
        <v>355</v>
      </c>
      <c r="C32" s="14" t="s">
        <v>134</v>
      </c>
      <c r="D32" s="14" t="s">
        <v>209</v>
      </c>
      <c r="E32" s="14" t="s">
        <v>118</v>
      </c>
      <c r="F32" s="15">
        <v>20</v>
      </c>
      <c r="G32" s="15">
        <v>27</v>
      </c>
      <c r="H32" s="15">
        <v>42</v>
      </c>
      <c r="I32" s="21">
        <v>49</v>
      </c>
      <c r="J32" s="21">
        <v>61</v>
      </c>
      <c r="K32" s="21">
        <v>71</v>
      </c>
      <c r="L32" s="21">
        <v>1</v>
      </c>
      <c r="M32" s="21">
        <v>1</v>
      </c>
      <c r="N32" s="21">
        <v>5</v>
      </c>
      <c r="O32" s="21">
        <v>7</v>
      </c>
      <c r="P32" s="21">
        <v>4</v>
      </c>
      <c r="Q32" s="21">
        <v>6</v>
      </c>
      <c r="R32" s="17">
        <v>300</v>
      </c>
      <c r="S32" s="15">
        <v>450</v>
      </c>
      <c r="T32" s="15">
        <v>535.01</v>
      </c>
      <c r="U32" s="15">
        <v>642</v>
      </c>
      <c r="V32" s="15">
        <v>408</v>
      </c>
      <c r="W32" s="15">
        <v>571</v>
      </c>
      <c r="X32" s="22">
        <v>3969.2</v>
      </c>
      <c r="Y32" s="22">
        <v>4961.5</v>
      </c>
    </row>
    <row r="33" spans="1:25">
      <c r="A33" s="14">
        <v>31</v>
      </c>
      <c r="B33" s="14">
        <v>349</v>
      </c>
      <c r="C33" s="14" t="s">
        <v>135</v>
      </c>
      <c r="D33" s="14" t="s">
        <v>210</v>
      </c>
      <c r="E33" s="14" t="s">
        <v>118</v>
      </c>
      <c r="F33" s="15">
        <v>17</v>
      </c>
      <c r="G33" s="15">
        <v>23</v>
      </c>
      <c r="H33" s="15">
        <v>64</v>
      </c>
      <c r="I33" s="21">
        <v>73</v>
      </c>
      <c r="J33" s="21">
        <v>47</v>
      </c>
      <c r="K33" s="21">
        <v>53</v>
      </c>
      <c r="L33" s="21">
        <v>2</v>
      </c>
      <c r="M33" s="21">
        <v>3</v>
      </c>
      <c r="N33" s="21">
        <v>1</v>
      </c>
      <c r="O33" s="21">
        <v>2</v>
      </c>
      <c r="P33" s="21">
        <v>11</v>
      </c>
      <c r="Q33" s="21">
        <v>17</v>
      </c>
      <c r="R33" s="15">
        <v>396</v>
      </c>
      <c r="S33" s="15">
        <v>594</v>
      </c>
      <c r="T33" s="15">
        <v>540.01</v>
      </c>
      <c r="U33" s="15">
        <v>648</v>
      </c>
      <c r="V33" s="15">
        <v>274</v>
      </c>
      <c r="W33" s="15">
        <v>384</v>
      </c>
      <c r="X33" s="22">
        <v>285</v>
      </c>
      <c r="Y33" s="22">
        <v>399</v>
      </c>
    </row>
    <row r="34" spans="1:25">
      <c r="A34" s="14">
        <v>32</v>
      </c>
      <c r="B34" s="14">
        <v>742</v>
      </c>
      <c r="C34" s="14" t="s">
        <v>136</v>
      </c>
      <c r="D34" s="14" t="s">
        <v>209</v>
      </c>
      <c r="E34" s="14" t="s">
        <v>118</v>
      </c>
      <c r="F34" s="15">
        <v>27</v>
      </c>
      <c r="G34" s="15">
        <v>34</v>
      </c>
      <c r="H34" s="15">
        <v>55</v>
      </c>
      <c r="I34" s="21">
        <v>63</v>
      </c>
      <c r="J34" s="21">
        <v>30</v>
      </c>
      <c r="K34" s="21">
        <v>33</v>
      </c>
      <c r="L34" s="21">
        <v>1</v>
      </c>
      <c r="M34" s="21">
        <v>1</v>
      </c>
      <c r="N34" s="21">
        <v>1</v>
      </c>
      <c r="O34" s="21">
        <v>2</v>
      </c>
      <c r="P34" s="21">
        <v>7</v>
      </c>
      <c r="Q34" s="21">
        <v>11</v>
      </c>
      <c r="R34" s="17">
        <v>300</v>
      </c>
      <c r="S34" s="15">
        <v>450</v>
      </c>
      <c r="T34" s="15">
        <v>168</v>
      </c>
      <c r="U34" s="15">
        <v>252</v>
      </c>
      <c r="V34" s="15">
        <v>969.5</v>
      </c>
      <c r="W34" s="17">
        <v>1212</v>
      </c>
      <c r="X34" s="22">
        <v>953</v>
      </c>
      <c r="Y34" s="22">
        <v>1334.2</v>
      </c>
    </row>
    <row r="35" spans="1:25">
      <c r="A35" s="14">
        <v>33</v>
      </c>
      <c r="B35" s="14">
        <v>721</v>
      </c>
      <c r="C35" s="14" t="s">
        <v>137</v>
      </c>
      <c r="D35" s="14" t="s">
        <v>211</v>
      </c>
      <c r="E35" s="14" t="s">
        <v>105</v>
      </c>
      <c r="F35" s="15">
        <v>17</v>
      </c>
      <c r="G35" s="15">
        <v>22</v>
      </c>
      <c r="H35" s="15">
        <v>36</v>
      </c>
      <c r="I35" s="21">
        <v>41</v>
      </c>
      <c r="J35" s="21">
        <v>44</v>
      </c>
      <c r="K35" s="21">
        <v>50</v>
      </c>
      <c r="L35" s="21">
        <v>2</v>
      </c>
      <c r="M35" s="21">
        <v>3</v>
      </c>
      <c r="N35" s="21">
        <v>1</v>
      </c>
      <c r="O35" s="21">
        <v>2</v>
      </c>
      <c r="P35" s="21">
        <v>7</v>
      </c>
      <c r="Q35" s="21">
        <v>11</v>
      </c>
      <c r="R35" s="17">
        <v>150</v>
      </c>
      <c r="S35" s="15">
        <v>225</v>
      </c>
      <c r="T35" s="15">
        <v>84.5</v>
      </c>
      <c r="U35" s="15">
        <v>169</v>
      </c>
      <c r="V35" s="15">
        <v>303.5</v>
      </c>
      <c r="W35" s="15">
        <v>425</v>
      </c>
      <c r="X35" s="22">
        <v>1140</v>
      </c>
      <c r="Y35" s="22">
        <v>1425</v>
      </c>
    </row>
    <row r="36" spans="1:25">
      <c r="A36" s="14">
        <v>34</v>
      </c>
      <c r="B36" s="14">
        <v>598</v>
      </c>
      <c r="C36" s="14" t="s">
        <v>138</v>
      </c>
      <c r="D36" s="14" t="s">
        <v>210</v>
      </c>
      <c r="E36" s="14" t="s">
        <v>107</v>
      </c>
      <c r="F36" s="15">
        <v>17</v>
      </c>
      <c r="G36" s="15">
        <v>23</v>
      </c>
      <c r="H36" s="15">
        <v>78</v>
      </c>
      <c r="I36" s="21">
        <v>85</v>
      </c>
      <c r="J36" s="21">
        <v>74</v>
      </c>
      <c r="K36" s="21">
        <v>84</v>
      </c>
      <c r="L36" s="21">
        <v>3</v>
      </c>
      <c r="M36" s="21">
        <v>4</v>
      </c>
      <c r="N36" s="21">
        <v>2</v>
      </c>
      <c r="O36" s="21">
        <v>3</v>
      </c>
      <c r="P36" s="21">
        <v>8</v>
      </c>
      <c r="Q36" s="21">
        <v>12</v>
      </c>
      <c r="R36" s="17">
        <v>150</v>
      </c>
      <c r="S36" s="15">
        <v>225</v>
      </c>
      <c r="T36" s="15">
        <v>84.5</v>
      </c>
      <c r="U36" s="15">
        <v>169</v>
      </c>
      <c r="V36" s="15">
        <v>507</v>
      </c>
      <c r="W36" s="17">
        <v>634</v>
      </c>
      <c r="X36" s="22">
        <v>959</v>
      </c>
      <c r="Y36" s="22">
        <v>1342.6</v>
      </c>
    </row>
    <row r="37" spans="1:25">
      <c r="A37" s="14">
        <v>35</v>
      </c>
      <c r="B37" s="14">
        <v>367</v>
      </c>
      <c r="C37" s="14" t="s">
        <v>139</v>
      </c>
      <c r="D37" s="14" t="s">
        <v>211</v>
      </c>
      <c r="E37" s="14" t="s">
        <v>140</v>
      </c>
      <c r="F37" s="15">
        <v>17</v>
      </c>
      <c r="G37" s="15">
        <v>22</v>
      </c>
      <c r="H37" s="15">
        <v>24</v>
      </c>
      <c r="I37" s="21">
        <v>28</v>
      </c>
      <c r="J37" s="21">
        <v>61</v>
      </c>
      <c r="K37" s="21">
        <v>71</v>
      </c>
      <c r="L37" s="21">
        <v>1</v>
      </c>
      <c r="M37" s="21">
        <v>1</v>
      </c>
      <c r="N37" s="21">
        <v>1</v>
      </c>
      <c r="O37" s="21">
        <v>2</v>
      </c>
      <c r="P37" s="21">
        <v>9</v>
      </c>
      <c r="Q37" s="21">
        <v>14</v>
      </c>
      <c r="R37" s="15">
        <v>132</v>
      </c>
      <c r="S37" s="15">
        <v>198</v>
      </c>
      <c r="T37" s="15">
        <v>84.5</v>
      </c>
      <c r="U37" s="15">
        <v>169</v>
      </c>
      <c r="V37" s="15">
        <v>536</v>
      </c>
      <c r="W37" s="17">
        <v>670</v>
      </c>
      <c r="X37" s="22">
        <v>665</v>
      </c>
      <c r="Y37" s="22">
        <v>931</v>
      </c>
    </row>
    <row r="38" spans="1:25">
      <c r="A38" s="14">
        <v>36</v>
      </c>
      <c r="B38" s="14">
        <v>399</v>
      </c>
      <c r="C38" s="14" t="s">
        <v>141</v>
      </c>
      <c r="D38" s="14" t="s">
        <v>210</v>
      </c>
      <c r="E38" s="14" t="s">
        <v>107</v>
      </c>
      <c r="F38" s="15">
        <v>17</v>
      </c>
      <c r="G38" s="15">
        <v>23</v>
      </c>
      <c r="H38" s="15">
        <v>62</v>
      </c>
      <c r="I38" s="21">
        <v>71</v>
      </c>
      <c r="J38" s="21">
        <v>53</v>
      </c>
      <c r="K38" s="21">
        <v>61</v>
      </c>
      <c r="L38" s="21">
        <v>5</v>
      </c>
      <c r="M38" s="21">
        <v>7</v>
      </c>
      <c r="N38" s="21">
        <v>1</v>
      </c>
      <c r="O38" s="21">
        <v>2</v>
      </c>
      <c r="P38" s="21">
        <v>10</v>
      </c>
      <c r="Q38" s="21">
        <v>15</v>
      </c>
      <c r="R38" s="15">
        <v>396</v>
      </c>
      <c r="S38" s="15">
        <v>594</v>
      </c>
      <c r="T38" s="15">
        <v>84.5</v>
      </c>
      <c r="U38" s="15">
        <v>169</v>
      </c>
      <c r="V38" s="15">
        <v>551</v>
      </c>
      <c r="W38" s="17">
        <v>689</v>
      </c>
      <c r="X38" s="22">
        <v>1447</v>
      </c>
      <c r="Y38" s="22">
        <v>1808.75</v>
      </c>
    </row>
    <row r="39" spans="1:25">
      <c r="A39" s="14">
        <v>37</v>
      </c>
      <c r="B39" s="14">
        <v>379</v>
      </c>
      <c r="C39" s="14" t="s">
        <v>142</v>
      </c>
      <c r="D39" s="14" t="s">
        <v>210</v>
      </c>
      <c r="E39" s="14" t="s">
        <v>103</v>
      </c>
      <c r="F39" s="15">
        <v>17</v>
      </c>
      <c r="G39" s="15">
        <v>23</v>
      </c>
      <c r="H39" s="15">
        <v>30</v>
      </c>
      <c r="I39" s="21">
        <v>35</v>
      </c>
      <c r="J39" s="21">
        <v>47</v>
      </c>
      <c r="K39" s="21">
        <v>53</v>
      </c>
      <c r="L39" s="21">
        <v>2</v>
      </c>
      <c r="M39" s="21">
        <v>3</v>
      </c>
      <c r="N39" s="21">
        <v>1</v>
      </c>
      <c r="O39" s="21">
        <v>2</v>
      </c>
      <c r="P39" s="21">
        <v>5</v>
      </c>
      <c r="Q39" s="21">
        <v>8</v>
      </c>
      <c r="R39" s="15">
        <v>858</v>
      </c>
      <c r="S39" s="15">
        <v>1201.2</v>
      </c>
      <c r="T39" s="15">
        <v>84.5</v>
      </c>
      <c r="U39" s="15">
        <v>169</v>
      </c>
      <c r="V39" s="15">
        <v>441.5</v>
      </c>
      <c r="W39" s="15">
        <v>618</v>
      </c>
      <c r="X39" s="22">
        <v>1755</v>
      </c>
      <c r="Y39" s="22">
        <v>2193.75</v>
      </c>
    </row>
    <row r="40" spans="1:25">
      <c r="A40" s="14">
        <v>38</v>
      </c>
      <c r="B40" s="14">
        <v>511</v>
      </c>
      <c r="C40" s="14" t="s">
        <v>143</v>
      </c>
      <c r="D40" s="14" t="s">
        <v>212</v>
      </c>
      <c r="E40" s="14" t="s">
        <v>118</v>
      </c>
      <c r="F40" s="15">
        <v>17</v>
      </c>
      <c r="G40" s="15">
        <v>22</v>
      </c>
      <c r="H40" s="15">
        <v>35</v>
      </c>
      <c r="I40" s="21">
        <v>40</v>
      </c>
      <c r="J40" s="21">
        <v>34</v>
      </c>
      <c r="K40" s="21">
        <v>38</v>
      </c>
      <c r="L40" s="21">
        <v>2</v>
      </c>
      <c r="M40" s="21">
        <v>3</v>
      </c>
      <c r="N40" s="21">
        <v>1</v>
      </c>
      <c r="O40" s="21">
        <v>2</v>
      </c>
      <c r="P40" s="21">
        <v>7</v>
      </c>
      <c r="Q40" s="21">
        <v>11</v>
      </c>
      <c r="R40" s="15">
        <v>257</v>
      </c>
      <c r="S40" s="15">
        <v>385.5</v>
      </c>
      <c r="T40" s="15">
        <v>84.5</v>
      </c>
      <c r="U40" s="15">
        <v>169</v>
      </c>
      <c r="V40" s="15">
        <v>1004.5</v>
      </c>
      <c r="W40" s="15">
        <v>1105</v>
      </c>
      <c r="X40" s="22">
        <v>2078.6799999999998</v>
      </c>
      <c r="Y40" s="22">
        <v>2598.35</v>
      </c>
    </row>
    <row r="41" spans="1:25">
      <c r="A41" s="14">
        <v>39</v>
      </c>
      <c r="B41" s="14">
        <v>54</v>
      </c>
      <c r="C41" s="14" t="s">
        <v>144</v>
      </c>
      <c r="D41" s="14" t="s">
        <v>210</v>
      </c>
      <c r="E41" s="14" t="s">
        <v>140</v>
      </c>
      <c r="F41" s="15">
        <v>17</v>
      </c>
      <c r="G41" s="15">
        <v>23</v>
      </c>
      <c r="H41" s="15">
        <v>33</v>
      </c>
      <c r="I41" s="21">
        <v>38</v>
      </c>
      <c r="J41" s="21">
        <v>63</v>
      </c>
      <c r="K41" s="21">
        <v>73</v>
      </c>
      <c r="L41" s="21">
        <v>2</v>
      </c>
      <c r="M41" s="21">
        <v>3</v>
      </c>
      <c r="N41" s="21">
        <v>1</v>
      </c>
      <c r="O41" s="21">
        <v>2</v>
      </c>
      <c r="P41" s="21">
        <v>23</v>
      </c>
      <c r="Q41" s="21">
        <v>30</v>
      </c>
      <c r="R41" s="15">
        <v>780</v>
      </c>
      <c r="S41" s="15">
        <v>1092</v>
      </c>
      <c r="T41" s="15">
        <v>84.5</v>
      </c>
      <c r="U41" s="15">
        <v>169</v>
      </c>
      <c r="V41" s="15">
        <v>685</v>
      </c>
      <c r="W41" s="17">
        <v>856</v>
      </c>
      <c r="X41" s="22">
        <v>6337</v>
      </c>
      <c r="Y41" s="22">
        <v>6970.7</v>
      </c>
    </row>
    <row r="42" spans="1:25">
      <c r="A42" s="14">
        <v>40</v>
      </c>
      <c r="B42" s="14">
        <v>52</v>
      </c>
      <c r="C42" s="14" t="s">
        <v>145</v>
      </c>
      <c r="D42" s="14" t="s">
        <v>210</v>
      </c>
      <c r="E42" s="14" t="s">
        <v>140</v>
      </c>
      <c r="F42" s="15">
        <v>17</v>
      </c>
      <c r="G42" s="15">
        <v>23</v>
      </c>
      <c r="H42" s="15">
        <v>35</v>
      </c>
      <c r="I42" s="21">
        <v>40</v>
      </c>
      <c r="J42" s="21">
        <v>36</v>
      </c>
      <c r="K42" s="21">
        <v>41</v>
      </c>
      <c r="L42" s="21">
        <v>2</v>
      </c>
      <c r="M42" s="21">
        <v>3</v>
      </c>
      <c r="N42" s="21">
        <v>1</v>
      </c>
      <c r="O42" s="21">
        <v>2</v>
      </c>
      <c r="P42" s="21">
        <v>14</v>
      </c>
      <c r="Q42" s="21">
        <v>18</v>
      </c>
      <c r="R42" s="15">
        <v>136</v>
      </c>
      <c r="S42" s="15">
        <v>204</v>
      </c>
      <c r="T42" s="15">
        <v>84.5</v>
      </c>
      <c r="U42" s="15">
        <v>169</v>
      </c>
      <c r="V42" s="15">
        <v>935.01</v>
      </c>
      <c r="W42" s="17">
        <v>1169</v>
      </c>
      <c r="X42" s="22">
        <v>2573.7600000000002</v>
      </c>
      <c r="Y42" s="22">
        <v>3217.2</v>
      </c>
    </row>
    <row r="43" spans="1:25">
      <c r="A43" s="14">
        <v>41</v>
      </c>
      <c r="B43" s="14">
        <v>573</v>
      </c>
      <c r="C43" s="14" t="s">
        <v>146</v>
      </c>
      <c r="D43" s="14" t="s">
        <v>212</v>
      </c>
      <c r="E43" s="14" t="s">
        <v>107</v>
      </c>
      <c r="F43" s="15">
        <v>6</v>
      </c>
      <c r="G43" s="15">
        <v>11</v>
      </c>
      <c r="H43" s="15">
        <v>41</v>
      </c>
      <c r="I43" s="21">
        <v>47</v>
      </c>
      <c r="J43" s="21">
        <v>60</v>
      </c>
      <c r="K43" s="21">
        <v>69</v>
      </c>
      <c r="L43" s="21">
        <v>2</v>
      </c>
      <c r="M43" s="21">
        <v>3</v>
      </c>
      <c r="N43" s="21">
        <v>1</v>
      </c>
      <c r="O43" s="21">
        <v>2</v>
      </c>
      <c r="P43" s="21">
        <v>2</v>
      </c>
      <c r="Q43" s="21">
        <v>4</v>
      </c>
      <c r="R43" s="17">
        <v>150</v>
      </c>
      <c r="S43" s="15">
        <v>225</v>
      </c>
      <c r="T43" s="15">
        <v>84.5</v>
      </c>
      <c r="U43" s="15">
        <v>169</v>
      </c>
      <c r="V43" s="15">
        <v>784.44</v>
      </c>
      <c r="W43" s="17">
        <v>981</v>
      </c>
      <c r="X43" s="22">
        <v>389.01</v>
      </c>
      <c r="Y43" s="22">
        <v>544.61</v>
      </c>
    </row>
    <row r="44" spans="1:25">
      <c r="A44" s="14">
        <v>42</v>
      </c>
      <c r="B44" s="14">
        <v>745</v>
      </c>
      <c r="C44" s="14" t="s">
        <v>147</v>
      </c>
      <c r="D44" s="14" t="s">
        <v>212</v>
      </c>
      <c r="E44" s="14" t="s">
        <v>103</v>
      </c>
      <c r="F44" s="15">
        <v>17</v>
      </c>
      <c r="G44" s="15">
        <v>22</v>
      </c>
      <c r="H44" s="15">
        <v>45</v>
      </c>
      <c r="I44" s="21">
        <v>52</v>
      </c>
      <c r="J44" s="21">
        <v>67</v>
      </c>
      <c r="K44" s="21">
        <v>78</v>
      </c>
      <c r="L44" s="21">
        <v>2</v>
      </c>
      <c r="M44" s="21">
        <v>3</v>
      </c>
      <c r="N44" s="21">
        <v>1</v>
      </c>
      <c r="O44" s="21">
        <v>2</v>
      </c>
      <c r="P44" s="21">
        <v>1</v>
      </c>
      <c r="Q44" s="21">
        <v>3</v>
      </c>
      <c r="R44" s="17">
        <v>150</v>
      </c>
      <c r="S44" s="15">
        <v>225</v>
      </c>
      <c r="T44" s="15">
        <v>84.5</v>
      </c>
      <c r="U44" s="15">
        <v>169</v>
      </c>
      <c r="V44" s="15">
        <v>651.5</v>
      </c>
      <c r="W44" s="17">
        <v>814</v>
      </c>
      <c r="X44" s="22">
        <v>652</v>
      </c>
      <c r="Y44" s="22">
        <v>912.8</v>
      </c>
    </row>
    <row r="45" spans="1:25">
      <c r="A45" s="14">
        <v>43</v>
      </c>
      <c r="B45" s="14">
        <v>377</v>
      </c>
      <c r="C45" s="14" t="s">
        <v>148</v>
      </c>
      <c r="D45" s="14" t="s">
        <v>210</v>
      </c>
      <c r="E45" s="14" t="s">
        <v>107</v>
      </c>
      <c r="F45" s="15">
        <v>17</v>
      </c>
      <c r="G45" s="15">
        <v>23</v>
      </c>
      <c r="H45" s="15">
        <v>77</v>
      </c>
      <c r="I45" s="21">
        <v>84</v>
      </c>
      <c r="J45" s="21">
        <v>80</v>
      </c>
      <c r="K45" s="21">
        <v>91</v>
      </c>
      <c r="L45" s="21">
        <v>2</v>
      </c>
      <c r="M45" s="21">
        <v>3</v>
      </c>
      <c r="N45" s="21">
        <v>4</v>
      </c>
      <c r="O45" s="21">
        <v>6</v>
      </c>
      <c r="P45" s="21">
        <v>5</v>
      </c>
      <c r="Q45" s="21">
        <v>8</v>
      </c>
      <c r="R45" s="15">
        <v>390</v>
      </c>
      <c r="S45" s="15">
        <v>585</v>
      </c>
      <c r="T45" s="15">
        <v>84.5</v>
      </c>
      <c r="U45" s="15">
        <v>169</v>
      </c>
      <c r="V45" s="15">
        <v>851</v>
      </c>
      <c r="W45" s="17">
        <v>1064</v>
      </c>
      <c r="X45" s="22">
        <v>1357</v>
      </c>
      <c r="Y45" s="22">
        <v>1696.25</v>
      </c>
    </row>
    <row r="46" spans="1:25">
      <c r="A46" s="14">
        <v>44</v>
      </c>
      <c r="B46" s="14">
        <v>743</v>
      </c>
      <c r="C46" s="14" t="s">
        <v>149</v>
      </c>
      <c r="D46" s="14" t="s">
        <v>213</v>
      </c>
      <c r="E46" s="14" t="s">
        <v>107</v>
      </c>
      <c r="F46" s="15">
        <v>6</v>
      </c>
      <c r="G46" s="15">
        <v>9</v>
      </c>
      <c r="H46" s="15">
        <v>36</v>
      </c>
      <c r="I46" s="21">
        <v>41</v>
      </c>
      <c r="J46" s="21">
        <v>27</v>
      </c>
      <c r="K46" s="21">
        <v>29</v>
      </c>
      <c r="L46" s="21">
        <v>3</v>
      </c>
      <c r="M46" s="21">
        <v>4</v>
      </c>
      <c r="N46" s="21">
        <v>1</v>
      </c>
      <c r="O46" s="21">
        <v>2</v>
      </c>
      <c r="P46" s="21">
        <v>1</v>
      </c>
      <c r="Q46" s="21">
        <v>3</v>
      </c>
      <c r="R46" s="15">
        <v>100</v>
      </c>
      <c r="S46" s="15">
        <v>150</v>
      </c>
      <c r="T46" s="15">
        <v>84.5</v>
      </c>
      <c r="U46" s="15">
        <v>169</v>
      </c>
      <c r="V46" s="15">
        <v>545</v>
      </c>
      <c r="W46" s="17">
        <v>681</v>
      </c>
      <c r="X46" s="22">
        <v>1720</v>
      </c>
      <c r="Y46" s="22">
        <v>2150</v>
      </c>
    </row>
    <row r="47" spans="1:25">
      <c r="A47" s="14">
        <v>45</v>
      </c>
      <c r="B47" s="14">
        <v>347</v>
      </c>
      <c r="C47" s="14" t="s">
        <v>150</v>
      </c>
      <c r="D47" s="14" t="s">
        <v>211</v>
      </c>
      <c r="E47" s="14" t="s">
        <v>103</v>
      </c>
      <c r="F47" s="15">
        <v>17</v>
      </c>
      <c r="G47" s="15">
        <v>22</v>
      </c>
      <c r="H47" s="15">
        <v>15</v>
      </c>
      <c r="I47" s="21">
        <v>17</v>
      </c>
      <c r="J47" s="21">
        <v>55</v>
      </c>
      <c r="K47" s="21">
        <v>63</v>
      </c>
      <c r="L47" s="21">
        <v>6</v>
      </c>
      <c r="M47" s="21">
        <v>8</v>
      </c>
      <c r="N47" s="21">
        <v>1</v>
      </c>
      <c r="O47" s="21">
        <v>2</v>
      </c>
      <c r="P47" s="21">
        <v>6</v>
      </c>
      <c r="Q47" s="21">
        <v>9</v>
      </c>
      <c r="R47" s="17">
        <v>150</v>
      </c>
      <c r="S47" s="15">
        <v>225</v>
      </c>
      <c r="T47" s="15">
        <v>84.5</v>
      </c>
      <c r="U47" s="15">
        <v>169</v>
      </c>
      <c r="V47" s="15">
        <v>838.5</v>
      </c>
      <c r="W47" s="17">
        <v>1048</v>
      </c>
      <c r="X47" s="22">
        <v>744.9</v>
      </c>
      <c r="Y47" s="22">
        <v>1042.8599999999999</v>
      </c>
    </row>
    <row r="48" spans="1:25">
      <c r="A48" s="14">
        <v>46</v>
      </c>
      <c r="B48" s="14">
        <v>717</v>
      </c>
      <c r="C48" s="14" t="s">
        <v>151</v>
      </c>
      <c r="D48" s="14" t="s">
        <v>211</v>
      </c>
      <c r="E48" s="14" t="s">
        <v>105</v>
      </c>
      <c r="F48" s="15">
        <v>6</v>
      </c>
      <c r="G48" s="15">
        <v>11</v>
      </c>
      <c r="H48" s="15">
        <v>23</v>
      </c>
      <c r="I48" s="21">
        <v>27</v>
      </c>
      <c r="J48" s="21">
        <v>29</v>
      </c>
      <c r="K48" s="21">
        <v>32</v>
      </c>
      <c r="L48" s="21">
        <v>1</v>
      </c>
      <c r="M48" s="21">
        <v>1</v>
      </c>
      <c r="N48" s="21">
        <v>1</v>
      </c>
      <c r="O48" s="21">
        <v>2</v>
      </c>
      <c r="P48" s="21">
        <v>2</v>
      </c>
      <c r="Q48" s="21">
        <v>4</v>
      </c>
      <c r="R48" s="17">
        <v>150</v>
      </c>
      <c r="S48" s="15">
        <v>225</v>
      </c>
      <c r="T48" s="15">
        <v>84.5</v>
      </c>
      <c r="U48" s="15">
        <v>169</v>
      </c>
      <c r="V48" s="15">
        <v>832.67</v>
      </c>
      <c r="W48" s="17">
        <v>1041</v>
      </c>
      <c r="X48" s="22">
        <v>240</v>
      </c>
      <c r="Y48" s="22">
        <v>336</v>
      </c>
    </row>
    <row r="49" spans="1:25">
      <c r="A49" s="14">
        <v>47</v>
      </c>
      <c r="B49" s="14">
        <v>587</v>
      </c>
      <c r="C49" s="14" t="s">
        <v>152</v>
      </c>
      <c r="D49" s="14" t="s">
        <v>210</v>
      </c>
      <c r="E49" s="14" t="s">
        <v>140</v>
      </c>
      <c r="F49" s="15">
        <v>17</v>
      </c>
      <c r="G49" s="15">
        <v>23</v>
      </c>
      <c r="H49" s="15">
        <v>35</v>
      </c>
      <c r="I49" s="21">
        <v>40</v>
      </c>
      <c r="J49" s="21">
        <v>47</v>
      </c>
      <c r="K49" s="21">
        <v>53</v>
      </c>
      <c r="L49" s="21">
        <v>2</v>
      </c>
      <c r="M49" s="21">
        <v>3</v>
      </c>
      <c r="N49" s="21">
        <v>1</v>
      </c>
      <c r="O49" s="21">
        <v>2</v>
      </c>
      <c r="P49" s="21">
        <v>15</v>
      </c>
      <c r="Q49" s="21">
        <v>20</v>
      </c>
      <c r="R49" s="15">
        <v>2410</v>
      </c>
      <c r="S49" s="15">
        <v>2892</v>
      </c>
      <c r="T49" s="15">
        <v>256.51</v>
      </c>
      <c r="U49" s="15">
        <v>384.8</v>
      </c>
      <c r="V49" s="15">
        <v>753.5</v>
      </c>
      <c r="W49" s="17">
        <v>942</v>
      </c>
      <c r="X49" s="22">
        <v>977</v>
      </c>
      <c r="Y49" s="22">
        <v>1367.8</v>
      </c>
    </row>
    <row r="50" spans="1:25">
      <c r="A50" s="14">
        <v>48</v>
      </c>
      <c r="B50" s="14">
        <v>747</v>
      </c>
      <c r="C50" s="14" t="s">
        <v>153</v>
      </c>
      <c r="D50" s="14" t="s">
        <v>213</v>
      </c>
      <c r="E50" s="14" t="s">
        <v>118</v>
      </c>
      <c r="F50" s="15">
        <v>6</v>
      </c>
      <c r="G50" s="15">
        <v>9</v>
      </c>
      <c r="H50" s="15">
        <v>10</v>
      </c>
      <c r="I50" s="21">
        <v>10</v>
      </c>
      <c r="J50" s="21">
        <v>27</v>
      </c>
      <c r="K50" s="21">
        <v>29</v>
      </c>
      <c r="L50" s="21">
        <v>1</v>
      </c>
      <c r="M50" s="21">
        <v>1</v>
      </c>
      <c r="N50" s="21">
        <v>2</v>
      </c>
      <c r="O50" s="21">
        <v>3</v>
      </c>
      <c r="P50" s="21">
        <v>10</v>
      </c>
      <c r="Q50" s="21">
        <v>15</v>
      </c>
      <c r="R50" s="15">
        <v>910.5</v>
      </c>
      <c r="S50" s="15">
        <v>1274.7</v>
      </c>
      <c r="T50" s="15">
        <v>84.5</v>
      </c>
      <c r="U50" s="15">
        <v>169</v>
      </c>
      <c r="V50" s="15">
        <v>508.5</v>
      </c>
      <c r="W50" s="17">
        <v>636</v>
      </c>
      <c r="X50" s="22">
        <v>763</v>
      </c>
      <c r="Y50" s="22">
        <v>1068.2</v>
      </c>
    </row>
    <row r="51" spans="1:25">
      <c r="A51" s="14">
        <v>49</v>
      </c>
      <c r="B51" s="14">
        <v>591</v>
      </c>
      <c r="C51" s="14" t="s">
        <v>154</v>
      </c>
      <c r="D51" s="14" t="s">
        <v>211</v>
      </c>
      <c r="E51" s="14" t="s">
        <v>105</v>
      </c>
      <c r="F51" s="15">
        <v>17</v>
      </c>
      <c r="G51" s="15">
        <v>22</v>
      </c>
      <c r="H51" s="15">
        <v>65</v>
      </c>
      <c r="I51" s="21">
        <v>75</v>
      </c>
      <c r="J51" s="21">
        <v>53</v>
      </c>
      <c r="K51" s="21">
        <v>61</v>
      </c>
      <c r="L51" s="21">
        <v>2</v>
      </c>
      <c r="M51" s="21">
        <v>3</v>
      </c>
      <c r="N51" s="21">
        <v>1</v>
      </c>
      <c r="O51" s="21">
        <v>2</v>
      </c>
      <c r="P51" s="21">
        <v>3</v>
      </c>
      <c r="Q51" s="21">
        <v>5</v>
      </c>
      <c r="R51" s="15">
        <v>168.3</v>
      </c>
      <c r="S51" s="15">
        <v>252.45</v>
      </c>
      <c r="T51" s="15">
        <v>84.5</v>
      </c>
      <c r="U51" s="15">
        <v>169</v>
      </c>
      <c r="V51" s="15">
        <v>583.45000000000005</v>
      </c>
      <c r="W51" s="17">
        <v>729</v>
      </c>
      <c r="X51" s="22">
        <v>1235</v>
      </c>
      <c r="Y51" s="22">
        <v>1543.75</v>
      </c>
    </row>
    <row r="52" spans="1:25">
      <c r="A52" s="14">
        <v>50</v>
      </c>
      <c r="B52" s="14">
        <v>727</v>
      </c>
      <c r="C52" s="14" t="s">
        <v>155</v>
      </c>
      <c r="D52" s="14" t="s">
        <v>212</v>
      </c>
      <c r="E52" s="14" t="s">
        <v>103</v>
      </c>
      <c r="F52" s="15">
        <v>6</v>
      </c>
      <c r="G52" s="15">
        <v>11</v>
      </c>
      <c r="H52" s="15">
        <v>12</v>
      </c>
      <c r="I52" s="21">
        <v>13</v>
      </c>
      <c r="J52" s="21">
        <v>32</v>
      </c>
      <c r="K52" s="21">
        <v>36</v>
      </c>
      <c r="L52" s="21">
        <v>1</v>
      </c>
      <c r="M52" s="21">
        <v>1</v>
      </c>
      <c r="N52" s="21">
        <v>3</v>
      </c>
      <c r="O52" s="21">
        <v>4</v>
      </c>
      <c r="P52" s="21">
        <v>1</v>
      </c>
      <c r="Q52" s="21">
        <v>3</v>
      </c>
      <c r="R52" s="17">
        <v>150</v>
      </c>
      <c r="S52" s="15">
        <v>225</v>
      </c>
      <c r="T52" s="15">
        <v>1339.52</v>
      </c>
      <c r="U52" s="15">
        <v>1540.4</v>
      </c>
      <c r="V52" s="15">
        <v>479.5</v>
      </c>
      <c r="W52" s="15">
        <v>671</v>
      </c>
      <c r="X52" s="22">
        <v>1054</v>
      </c>
      <c r="Y52" s="22">
        <v>1317.5</v>
      </c>
    </row>
    <row r="53" spans="1:25">
      <c r="A53" s="14">
        <v>51</v>
      </c>
      <c r="B53" s="14">
        <v>748</v>
      </c>
      <c r="C53" s="14" t="s">
        <v>156</v>
      </c>
      <c r="D53" s="14" t="s">
        <v>214</v>
      </c>
      <c r="E53" s="14" t="s">
        <v>105</v>
      </c>
      <c r="F53" s="15">
        <v>6</v>
      </c>
      <c r="G53" s="15">
        <v>9</v>
      </c>
      <c r="H53" s="15">
        <v>21</v>
      </c>
      <c r="I53" s="21">
        <v>24</v>
      </c>
      <c r="J53" s="21">
        <v>14</v>
      </c>
      <c r="K53" s="21">
        <v>13</v>
      </c>
      <c r="L53" s="21">
        <v>2</v>
      </c>
      <c r="M53" s="21">
        <v>3</v>
      </c>
      <c r="N53" s="21">
        <v>1</v>
      </c>
      <c r="O53" s="21">
        <v>2</v>
      </c>
      <c r="P53" s="21">
        <v>7</v>
      </c>
      <c r="Q53" s="21">
        <v>11</v>
      </c>
      <c r="R53" s="15">
        <v>264</v>
      </c>
      <c r="S53" s="15">
        <v>396</v>
      </c>
      <c r="T53" s="15">
        <v>169</v>
      </c>
      <c r="U53" s="15">
        <v>253.5</v>
      </c>
      <c r="V53" s="15">
        <v>983.54</v>
      </c>
      <c r="W53" s="17">
        <v>1229</v>
      </c>
      <c r="X53" s="22">
        <v>752</v>
      </c>
      <c r="Y53" s="22">
        <v>1052.8</v>
      </c>
    </row>
    <row r="54" spans="1:25">
      <c r="A54" s="14">
        <v>52</v>
      </c>
      <c r="B54" s="14">
        <v>584</v>
      </c>
      <c r="C54" s="14" t="s">
        <v>157</v>
      </c>
      <c r="D54" s="14" t="s">
        <v>213</v>
      </c>
      <c r="E54" s="14" t="s">
        <v>107</v>
      </c>
      <c r="F54" s="15">
        <v>6</v>
      </c>
      <c r="G54" s="15">
        <v>9</v>
      </c>
      <c r="H54" s="15">
        <v>11</v>
      </c>
      <c r="I54" s="21">
        <v>12</v>
      </c>
      <c r="J54" s="21">
        <v>39</v>
      </c>
      <c r="K54" s="21">
        <v>45</v>
      </c>
      <c r="L54" s="21">
        <v>3</v>
      </c>
      <c r="M54" s="21">
        <v>4</v>
      </c>
      <c r="N54" s="21">
        <v>1</v>
      </c>
      <c r="O54" s="21">
        <v>2</v>
      </c>
      <c r="P54" s="21">
        <v>10</v>
      </c>
      <c r="Q54" s="21">
        <v>15</v>
      </c>
      <c r="R54" s="15">
        <v>270</v>
      </c>
      <c r="S54" s="15">
        <v>405</v>
      </c>
      <c r="T54" s="15">
        <v>360.01</v>
      </c>
      <c r="U54" s="15">
        <v>540</v>
      </c>
      <c r="V54" s="15">
        <v>732</v>
      </c>
      <c r="W54" s="17">
        <v>915</v>
      </c>
      <c r="X54" s="22">
        <v>1556</v>
      </c>
      <c r="Y54" s="22">
        <v>1945</v>
      </c>
    </row>
    <row r="55" spans="1:25">
      <c r="A55" s="14">
        <v>53</v>
      </c>
      <c r="B55" s="14">
        <v>329</v>
      </c>
      <c r="C55" s="14" t="s">
        <v>158</v>
      </c>
      <c r="D55" s="14" t="s">
        <v>209</v>
      </c>
      <c r="E55" s="14" t="s">
        <v>140</v>
      </c>
      <c r="F55" s="15">
        <v>20</v>
      </c>
      <c r="G55" s="15">
        <v>27</v>
      </c>
      <c r="H55" s="15">
        <v>18</v>
      </c>
      <c r="I55" s="21">
        <v>20</v>
      </c>
      <c r="J55" s="21">
        <v>37</v>
      </c>
      <c r="K55" s="21">
        <v>42</v>
      </c>
      <c r="L55" s="21">
        <v>4</v>
      </c>
      <c r="M55" s="21">
        <v>5</v>
      </c>
      <c r="N55" s="21">
        <v>1</v>
      </c>
      <c r="O55" s="21">
        <v>2</v>
      </c>
      <c r="P55" s="21">
        <v>26</v>
      </c>
      <c r="Q55" s="21">
        <v>34</v>
      </c>
      <c r="R55" s="15">
        <v>600.6</v>
      </c>
      <c r="S55" s="15">
        <v>840.84</v>
      </c>
      <c r="T55" s="15">
        <v>616.79999999999995</v>
      </c>
      <c r="U55" s="15">
        <v>740.2</v>
      </c>
      <c r="V55" s="15">
        <v>418.5</v>
      </c>
      <c r="W55" s="15">
        <v>586</v>
      </c>
      <c r="X55" s="22">
        <v>3976</v>
      </c>
      <c r="Y55" s="22">
        <v>4970</v>
      </c>
    </row>
    <row r="56" spans="1:25">
      <c r="A56" s="14">
        <v>54</v>
      </c>
      <c r="B56" s="14">
        <v>737</v>
      </c>
      <c r="C56" s="14" t="s">
        <v>159</v>
      </c>
      <c r="D56" s="14" t="s">
        <v>212</v>
      </c>
      <c r="E56" s="14" t="s">
        <v>107</v>
      </c>
      <c r="F56" s="15">
        <v>17</v>
      </c>
      <c r="G56" s="15">
        <v>22</v>
      </c>
      <c r="H56" s="15">
        <v>35</v>
      </c>
      <c r="I56" s="21">
        <v>40</v>
      </c>
      <c r="J56" s="21">
        <v>76</v>
      </c>
      <c r="K56" s="21">
        <v>86</v>
      </c>
      <c r="L56" s="21">
        <v>4</v>
      </c>
      <c r="M56" s="21">
        <v>5</v>
      </c>
      <c r="N56" s="21">
        <v>6</v>
      </c>
      <c r="O56" s="21">
        <v>9</v>
      </c>
      <c r="P56" s="21">
        <v>6</v>
      </c>
      <c r="Q56" s="21">
        <v>9</v>
      </c>
      <c r="R56" s="15">
        <v>198</v>
      </c>
      <c r="S56" s="15">
        <v>297</v>
      </c>
      <c r="T56" s="15">
        <v>86</v>
      </c>
      <c r="U56" s="15">
        <v>172</v>
      </c>
      <c r="V56" s="15">
        <v>306</v>
      </c>
      <c r="W56" s="15">
        <v>428</v>
      </c>
      <c r="X56" s="22">
        <v>660.13</v>
      </c>
      <c r="Y56" s="22">
        <v>924.18</v>
      </c>
    </row>
    <row r="57" spans="1:25">
      <c r="A57" s="14">
        <v>55</v>
      </c>
      <c r="B57" s="14">
        <v>754</v>
      </c>
      <c r="C57" s="14" t="s">
        <v>160</v>
      </c>
      <c r="D57" s="14" t="s">
        <v>213</v>
      </c>
      <c r="E57" s="14" t="s">
        <v>140</v>
      </c>
      <c r="F57" s="15">
        <v>12</v>
      </c>
      <c r="G57" s="15">
        <v>15</v>
      </c>
      <c r="H57" s="15">
        <v>9</v>
      </c>
      <c r="I57" s="21">
        <v>9</v>
      </c>
      <c r="J57" s="21">
        <v>20</v>
      </c>
      <c r="K57" s="21">
        <v>20</v>
      </c>
      <c r="L57" s="21">
        <v>1</v>
      </c>
      <c r="M57" s="21">
        <v>1</v>
      </c>
      <c r="N57" s="21">
        <v>1</v>
      </c>
      <c r="O57" s="21">
        <v>2</v>
      </c>
      <c r="P57" s="21">
        <v>1</v>
      </c>
      <c r="Q57" s="21">
        <v>3</v>
      </c>
      <c r="R57" s="15">
        <v>660</v>
      </c>
      <c r="S57" s="15">
        <v>924</v>
      </c>
      <c r="T57" s="15">
        <v>84.5</v>
      </c>
      <c r="U57" s="15">
        <v>169</v>
      </c>
      <c r="V57" s="15">
        <v>28.25</v>
      </c>
      <c r="W57" s="15">
        <v>57</v>
      </c>
      <c r="X57" s="22">
        <v>160</v>
      </c>
      <c r="Y57" s="22">
        <v>224</v>
      </c>
    </row>
    <row r="58" spans="1:25">
      <c r="A58" s="14">
        <v>56</v>
      </c>
      <c r="B58" s="14">
        <v>733</v>
      </c>
      <c r="C58" s="14" t="s">
        <v>161</v>
      </c>
      <c r="D58" s="14" t="s">
        <v>213</v>
      </c>
      <c r="E58" s="14" t="s">
        <v>107</v>
      </c>
      <c r="F58" s="15">
        <v>6</v>
      </c>
      <c r="G58" s="15">
        <v>9</v>
      </c>
      <c r="H58" s="15">
        <v>7</v>
      </c>
      <c r="I58" s="21">
        <v>7</v>
      </c>
      <c r="J58" s="21">
        <v>21</v>
      </c>
      <c r="K58" s="21">
        <v>22</v>
      </c>
      <c r="L58" s="21">
        <v>1</v>
      </c>
      <c r="M58" s="21">
        <v>1</v>
      </c>
      <c r="N58" s="21">
        <v>1</v>
      </c>
      <c r="O58" s="21">
        <v>2</v>
      </c>
      <c r="P58" s="21">
        <v>2</v>
      </c>
      <c r="Q58" s="21">
        <v>4</v>
      </c>
      <c r="R58" s="15">
        <v>100</v>
      </c>
      <c r="S58" s="15">
        <v>150</v>
      </c>
      <c r="T58" s="15">
        <v>84.5</v>
      </c>
      <c r="U58" s="15">
        <v>169</v>
      </c>
      <c r="V58" s="15">
        <v>68.5</v>
      </c>
      <c r="W58" s="15">
        <v>103</v>
      </c>
      <c r="X58" s="22">
        <v>1101</v>
      </c>
      <c r="Y58" s="22">
        <v>1376.25</v>
      </c>
    </row>
    <row r="59" spans="1:25">
      <c r="A59" s="14">
        <v>57</v>
      </c>
      <c r="B59" s="14">
        <v>704</v>
      </c>
      <c r="C59" s="14" t="s">
        <v>162</v>
      </c>
      <c r="D59" s="14" t="s">
        <v>212</v>
      </c>
      <c r="E59" s="14" t="s">
        <v>140</v>
      </c>
      <c r="F59" s="15">
        <v>17</v>
      </c>
      <c r="G59" s="15">
        <v>22</v>
      </c>
      <c r="H59" s="15">
        <v>20</v>
      </c>
      <c r="I59" s="21">
        <v>23</v>
      </c>
      <c r="J59" s="21">
        <v>31</v>
      </c>
      <c r="K59" s="21">
        <v>35</v>
      </c>
      <c r="L59" s="21">
        <v>2</v>
      </c>
      <c r="M59" s="21">
        <v>3</v>
      </c>
      <c r="N59" s="21">
        <v>3</v>
      </c>
      <c r="O59" s="21">
        <v>4</v>
      </c>
      <c r="P59" s="21">
        <v>1</v>
      </c>
      <c r="Q59" s="21">
        <v>3</v>
      </c>
      <c r="R59" s="15">
        <v>1386</v>
      </c>
      <c r="S59" s="15">
        <v>1801.8</v>
      </c>
      <c r="T59" s="15">
        <v>360.01</v>
      </c>
      <c r="U59" s="15">
        <v>540</v>
      </c>
      <c r="V59" s="15">
        <v>1142.4100000000001</v>
      </c>
      <c r="W59" s="15">
        <v>1257</v>
      </c>
      <c r="X59" s="22">
        <v>1140</v>
      </c>
      <c r="Y59" s="22">
        <v>1425</v>
      </c>
    </row>
    <row r="60" spans="1:25">
      <c r="A60" s="14">
        <v>58</v>
      </c>
      <c r="B60" s="14">
        <v>371</v>
      </c>
      <c r="C60" s="14" t="s">
        <v>163</v>
      </c>
      <c r="D60" s="14" t="s">
        <v>213</v>
      </c>
      <c r="E60" s="14" t="s">
        <v>105</v>
      </c>
      <c r="F60" s="15">
        <v>6</v>
      </c>
      <c r="G60" s="15">
        <v>9</v>
      </c>
      <c r="H60" s="15">
        <v>11</v>
      </c>
      <c r="I60" s="21">
        <v>12</v>
      </c>
      <c r="J60" s="21">
        <v>24</v>
      </c>
      <c r="K60" s="21">
        <v>26</v>
      </c>
      <c r="L60" s="21">
        <v>1</v>
      </c>
      <c r="M60" s="21">
        <v>1</v>
      </c>
      <c r="N60" s="21">
        <v>1</v>
      </c>
      <c r="O60" s="21">
        <v>2</v>
      </c>
      <c r="P60" s="21">
        <v>4</v>
      </c>
      <c r="Q60" s="21">
        <v>6</v>
      </c>
      <c r="R60" s="15">
        <v>100</v>
      </c>
      <c r="S60" s="15">
        <v>150</v>
      </c>
      <c r="T60" s="15">
        <v>84.5</v>
      </c>
      <c r="U60" s="15">
        <v>169</v>
      </c>
      <c r="V60" s="15">
        <v>488.5</v>
      </c>
      <c r="W60" s="15">
        <v>684</v>
      </c>
      <c r="X60" s="22">
        <v>1235</v>
      </c>
      <c r="Y60" s="22">
        <v>1543.75</v>
      </c>
    </row>
    <row r="61" spans="1:25">
      <c r="A61" s="14">
        <v>59</v>
      </c>
      <c r="B61" s="14">
        <v>740</v>
      </c>
      <c r="C61" s="14" t="s">
        <v>164</v>
      </c>
      <c r="D61" s="14" t="s">
        <v>214</v>
      </c>
      <c r="E61" s="14" t="s">
        <v>107</v>
      </c>
      <c r="F61" s="15">
        <v>6</v>
      </c>
      <c r="G61" s="15">
        <v>9</v>
      </c>
      <c r="H61" s="15">
        <v>31</v>
      </c>
      <c r="I61" s="21">
        <v>35</v>
      </c>
      <c r="J61" s="21">
        <v>31</v>
      </c>
      <c r="K61" s="21">
        <v>35</v>
      </c>
      <c r="L61" s="21">
        <v>4</v>
      </c>
      <c r="M61" s="21">
        <v>5</v>
      </c>
      <c r="N61" s="21">
        <v>1</v>
      </c>
      <c r="O61" s="21">
        <v>2</v>
      </c>
      <c r="P61" s="21">
        <v>2</v>
      </c>
      <c r="Q61" s="21">
        <v>4</v>
      </c>
      <c r="R61" s="15">
        <v>198</v>
      </c>
      <c r="S61" s="15">
        <v>297</v>
      </c>
      <c r="T61" s="15">
        <v>1338.04</v>
      </c>
      <c r="U61" s="15">
        <v>1538.7</v>
      </c>
      <c r="V61" s="15">
        <v>756.5</v>
      </c>
      <c r="W61" s="17">
        <v>946</v>
      </c>
      <c r="X61" s="22">
        <v>4103</v>
      </c>
      <c r="Y61" s="22">
        <v>5128.75</v>
      </c>
    </row>
    <row r="62" spans="1:25">
      <c r="A62" s="14">
        <v>60</v>
      </c>
      <c r="B62" s="14">
        <v>539</v>
      </c>
      <c r="C62" s="14" t="s">
        <v>165</v>
      </c>
      <c r="D62" s="14" t="s">
        <v>213</v>
      </c>
      <c r="E62" s="14" t="s">
        <v>105</v>
      </c>
      <c r="F62" s="15">
        <v>6</v>
      </c>
      <c r="G62" s="15">
        <v>9</v>
      </c>
      <c r="H62" s="15">
        <v>10</v>
      </c>
      <c r="I62" s="21">
        <v>10</v>
      </c>
      <c r="J62" s="21">
        <v>18</v>
      </c>
      <c r="K62" s="21">
        <v>18</v>
      </c>
      <c r="L62" s="21">
        <v>1</v>
      </c>
      <c r="M62" s="21">
        <v>1</v>
      </c>
      <c r="N62" s="21">
        <v>1</v>
      </c>
      <c r="O62" s="21">
        <v>2</v>
      </c>
      <c r="P62" s="21">
        <v>4</v>
      </c>
      <c r="Q62" s="21">
        <v>6</v>
      </c>
      <c r="R62" s="15">
        <v>264</v>
      </c>
      <c r="S62" s="15">
        <v>396</v>
      </c>
      <c r="T62" s="15">
        <v>84.5</v>
      </c>
      <c r="U62" s="15">
        <v>169</v>
      </c>
      <c r="V62" s="15">
        <v>554</v>
      </c>
      <c r="W62" s="17">
        <v>693</v>
      </c>
      <c r="X62" s="22">
        <v>849.72</v>
      </c>
      <c r="Y62" s="22">
        <v>1189.6099999999999</v>
      </c>
    </row>
    <row r="63" spans="1:25">
      <c r="A63" s="14">
        <v>61</v>
      </c>
      <c r="B63" s="14">
        <v>339</v>
      </c>
      <c r="C63" s="14" t="s">
        <v>166</v>
      </c>
      <c r="D63" s="14" t="s">
        <v>211</v>
      </c>
      <c r="E63" s="14" t="s">
        <v>103</v>
      </c>
      <c r="F63" s="15">
        <v>17</v>
      </c>
      <c r="G63" s="15">
        <v>22</v>
      </c>
      <c r="H63" s="15">
        <v>12</v>
      </c>
      <c r="I63" s="21">
        <v>13</v>
      </c>
      <c r="J63" s="21">
        <v>29</v>
      </c>
      <c r="K63" s="21">
        <v>32</v>
      </c>
      <c r="L63" s="21">
        <v>3</v>
      </c>
      <c r="M63" s="21">
        <v>4</v>
      </c>
      <c r="N63" s="21">
        <v>1</v>
      </c>
      <c r="O63" s="21">
        <v>2</v>
      </c>
      <c r="P63" s="21">
        <v>7</v>
      </c>
      <c r="Q63" s="21">
        <v>11</v>
      </c>
      <c r="R63" s="17">
        <v>150</v>
      </c>
      <c r="S63" s="15">
        <v>225</v>
      </c>
      <c r="T63" s="15">
        <v>446.01</v>
      </c>
      <c r="U63" s="15">
        <v>669</v>
      </c>
      <c r="V63" s="15">
        <v>1311.99</v>
      </c>
      <c r="W63" s="15">
        <v>1443</v>
      </c>
      <c r="X63" s="22">
        <v>2574</v>
      </c>
      <c r="Y63" s="22">
        <v>3217.5</v>
      </c>
    </row>
    <row r="64" spans="1:25">
      <c r="A64" s="14">
        <v>62</v>
      </c>
      <c r="B64" s="14">
        <v>572</v>
      </c>
      <c r="C64" s="14" t="s">
        <v>167</v>
      </c>
      <c r="D64" s="14" t="s">
        <v>210</v>
      </c>
      <c r="E64" s="14" t="s">
        <v>118</v>
      </c>
      <c r="F64" s="15">
        <v>17</v>
      </c>
      <c r="G64" s="15">
        <v>23</v>
      </c>
      <c r="H64" s="15">
        <v>24</v>
      </c>
      <c r="I64" s="21">
        <v>28</v>
      </c>
      <c r="J64" s="21">
        <v>48</v>
      </c>
      <c r="K64" s="21">
        <v>55</v>
      </c>
      <c r="L64" s="21">
        <v>2</v>
      </c>
      <c r="M64" s="21">
        <v>3</v>
      </c>
      <c r="N64" s="21">
        <v>1</v>
      </c>
      <c r="O64" s="21">
        <v>2</v>
      </c>
      <c r="P64" s="21">
        <v>11</v>
      </c>
      <c r="Q64" s="21">
        <v>17</v>
      </c>
      <c r="R64" s="15">
        <v>2100.96</v>
      </c>
      <c r="S64" s="15">
        <v>2521.15</v>
      </c>
      <c r="T64" s="15">
        <v>540.03</v>
      </c>
      <c r="U64" s="15">
        <v>648</v>
      </c>
      <c r="V64" s="15">
        <v>541.72</v>
      </c>
      <c r="W64" s="17">
        <v>677</v>
      </c>
      <c r="X64" s="22">
        <v>1277.47</v>
      </c>
      <c r="Y64" s="22">
        <v>1596.84</v>
      </c>
    </row>
    <row r="65" spans="1:25">
      <c r="A65" s="14">
        <v>63</v>
      </c>
      <c r="B65" s="14">
        <v>720</v>
      </c>
      <c r="C65" s="14" t="s">
        <v>168</v>
      </c>
      <c r="D65" s="14" t="s">
        <v>214</v>
      </c>
      <c r="E65" s="14" t="s">
        <v>105</v>
      </c>
      <c r="F65" s="15">
        <v>6</v>
      </c>
      <c r="G65" s="15">
        <v>9</v>
      </c>
      <c r="H65" s="15">
        <v>20</v>
      </c>
      <c r="I65" s="21">
        <v>23</v>
      </c>
      <c r="J65" s="21">
        <v>8</v>
      </c>
      <c r="K65" s="21">
        <v>5</v>
      </c>
      <c r="L65" s="21">
        <v>1</v>
      </c>
      <c r="M65" s="21">
        <v>1</v>
      </c>
      <c r="N65" s="21">
        <v>1</v>
      </c>
      <c r="O65" s="21">
        <v>2</v>
      </c>
      <c r="P65" s="21">
        <v>1</v>
      </c>
      <c r="Q65" s="21">
        <v>3</v>
      </c>
      <c r="R65" s="15">
        <v>284</v>
      </c>
      <c r="S65" s="15">
        <v>426</v>
      </c>
      <c r="T65" s="15">
        <v>84.5</v>
      </c>
      <c r="U65" s="15">
        <v>169</v>
      </c>
      <c r="V65" s="15">
        <v>511.78</v>
      </c>
      <c r="W65" s="17">
        <v>640</v>
      </c>
      <c r="X65" s="22">
        <v>1833</v>
      </c>
      <c r="Y65" s="22">
        <v>2291.25</v>
      </c>
    </row>
    <row r="66" spans="1:25">
      <c r="A66" s="14">
        <v>64</v>
      </c>
      <c r="B66" s="14">
        <v>594</v>
      </c>
      <c r="C66" s="14" t="s">
        <v>169</v>
      </c>
      <c r="D66" s="14" t="s">
        <v>214</v>
      </c>
      <c r="E66" s="14" t="s">
        <v>105</v>
      </c>
      <c r="F66" s="15">
        <v>6</v>
      </c>
      <c r="G66" s="15">
        <v>9</v>
      </c>
      <c r="H66" s="15">
        <v>18</v>
      </c>
      <c r="I66" s="21">
        <v>20</v>
      </c>
      <c r="J66" s="21">
        <v>18</v>
      </c>
      <c r="K66" s="21">
        <v>18</v>
      </c>
      <c r="L66" s="21">
        <v>1</v>
      </c>
      <c r="M66" s="21">
        <v>1</v>
      </c>
      <c r="N66" s="21">
        <v>1</v>
      </c>
      <c r="O66" s="21">
        <v>2</v>
      </c>
      <c r="P66" s="21">
        <v>3</v>
      </c>
      <c r="Q66" s="21">
        <v>5</v>
      </c>
      <c r="R66" s="15">
        <v>264</v>
      </c>
      <c r="S66" s="15">
        <v>396</v>
      </c>
      <c r="T66" s="15">
        <v>258.01</v>
      </c>
      <c r="U66" s="15">
        <v>387</v>
      </c>
      <c r="V66" s="15">
        <v>260.5</v>
      </c>
      <c r="W66" s="15">
        <v>365</v>
      </c>
      <c r="X66" s="22">
        <v>3040</v>
      </c>
      <c r="Y66" s="22">
        <v>3800</v>
      </c>
    </row>
    <row r="67" spans="1:25">
      <c r="A67" s="14">
        <v>65</v>
      </c>
      <c r="B67" s="14">
        <v>56</v>
      </c>
      <c r="C67" s="14" t="s">
        <v>170</v>
      </c>
      <c r="D67" s="14" t="s">
        <v>213</v>
      </c>
      <c r="E67" s="14" t="s">
        <v>140</v>
      </c>
      <c r="F67" s="15">
        <v>6</v>
      </c>
      <c r="G67" s="15">
        <v>9</v>
      </c>
      <c r="H67" s="15">
        <v>36</v>
      </c>
      <c r="I67" s="21">
        <v>41</v>
      </c>
      <c r="J67" s="21">
        <v>29</v>
      </c>
      <c r="K67" s="21">
        <v>32</v>
      </c>
      <c r="L67" s="21">
        <v>1</v>
      </c>
      <c r="M67" s="21">
        <v>1</v>
      </c>
      <c r="N67" s="21">
        <v>1</v>
      </c>
      <c r="O67" s="21">
        <v>2</v>
      </c>
      <c r="P67" s="21">
        <v>10</v>
      </c>
      <c r="Q67" s="21">
        <v>15</v>
      </c>
      <c r="R67" s="15">
        <v>66</v>
      </c>
      <c r="S67" s="15">
        <v>99</v>
      </c>
      <c r="T67" s="15">
        <v>148.75</v>
      </c>
      <c r="U67" s="15">
        <v>223.1</v>
      </c>
      <c r="V67" s="15">
        <v>204</v>
      </c>
      <c r="W67" s="15">
        <v>286</v>
      </c>
      <c r="X67" s="22">
        <v>5719.01</v>
      </c>
      <c r="Y67" s="22">
        <v>6290.91</v>
      </c>
    </row>
    <row r="68" spans="1:25">
      <c r="A68" s="14">
        <v>66</v>
      </c>
      <c r="B68" s="14">
        <v>351</v>
      </c>
      <c r="C68" s="14" t="s">
        <v>171</v>
      </c>
      <c r="D68" s="14" t="s">
        <v>210</v>
      </c>
      <c r="E68" s="14" t="s">
        <v>140</v>
      </c>
      <c r="F68" s="15">
        <v>17</v>
      </c>
      <c r="G68" s="15">
        <v>23</v>
      </c>
      <c r="H68" s="15">
        <v>21</v>
      </c>
      <c r="I68" s="21">
        <v>24</v>
      </c>
      <c r="J68" s="21">
        <v>23</v>
      </c>
      <c r="K68" s="21">
        <v>24</v>
      </c>
      <c r="L68" s="21">
        <v>7</v>
      </c>
      <c r="M68" s="21">
        <v>9</v>
      </c>
      <c r="N68" s="21">
        <v>1</v>
      </c>
      <c r="O68" s="21">
        <v>2</v>
      </c>
      <c r="P68" s="21">
        <v>4</v>
      </c>
      <c r="Q68" s="21">
        <v>6</v>
      </c>
      <c r="R68" s="17">
        <v>150</v>
      </c>
      <c r="S68" s="15">
        <v>225</v>
      </c>
      <c r="T68" s="15">
        <v>1800.05</v>
      </c>
      <c r="U68" s="15">
        <v>1980.1</v>
      </c>
      <c r="V68" s="15">
        <v>274</v>
      </c>
      <c r="W68" s="15">
        <v>384</v>
      </c>
      <c r="X68" s="22">
        <v>374</v>
      </c>
      <c r="Y68" s="22">
        <v>523.6</v>
      </c>
    </row>
    <row r="69" spans="1:25">
      <c r="A69" s="14">
        <v>67</v>
      </c>
      <c r="B69" s="14">
        <v>549</v>
      </c>
      <c r="C69" s="14" t="s">
        <v>172</v>
      </c>
      <c r="D69" s="14" t="s">
        <v>213</v>
      </c>
      <c r="E69" s="14" t="s">
        <v>105</v>
      </c>
      <c r="F69" s="15">
        <v>6</v>
      </c>
      <c r="G69" s="15">
        <v>9</v>
      </c>
      <c r="H69" s="15">
        <v>23</v>
      </c>
      <c r="I69" s="21">
        <v>27</v>
      </c>
      <c r="J69" s="21">
        <v>19</v>
      </c>
      <c r="K69" s="21">
        <v>19</v>
      </c>
      <c r="L69" s="21">
        <v>1</v>
      </c>
      <c r="M69" s="21">
        <v>1</v>
      </c>
      <c r="N69" s="21">
        <v>1</v>
      </c>
      <c r="O69" s="21">
        <v>2</v>
      </c>
      <c r="P69" s="21">
        <v>5</v>
      </c>
      <c r="Q69" s="21">
        <v>8</v>
      </c>
      <c r="R69" s="15">
        <v>100</v>
      </c>
      <c r="S69" s="15">
        <v>150</v>
      </c>
      <c r="T69" s="15">
        <v>84.5</v>
      </c>
      <c r="U69" s="15">
        <v>169</v>
      </c>
      <c r="V69" s="15">
        <v>431</v>
      </c>
      <c r="W69" s="15">
        <v>603</v>
      </c>
      <c r="X69" s="22">
        <v>2660</v>
      </c>
      <c r="Y69" s="22">
        <v>3325</v>
      </c>
    </row>
    <row r="70" spans="1:25">
      <c r="A70" s="14">
        <v>68</v>
      </c>
      <c r="B70" s="14">
        <v>545</v>
      </c>
      <c r="C70" s="14" t="s">
        <v>173</v>
      </c>
      <c r="D70" s="14" t="s">
        <v>214</v>
      </c>
      <c r="E70" s="14" t="s">
        <v>107</v>
      </c>
      <c r="F70" s="15">
        <v>6</v>
      </c>
      <c r="G70" s="15">
        <v>9</v>
      </c>
      <c r="H70" s="15">
        <v>41</v>
      </c>
      <c r="I70" s="21">
        <v>47</v>
      </c>
      <c r="J70" s="21">
        <v>25</v>
      </c>
      <c r="K70" s="21">
        <v>27</v>
      </c>
      <c r="L70" s="21">
        <v>1</v>
      </c>
      <c r="M70" s="21">
        <v>1</v>
      </c>
      <c r="N70" s="21">
        <v>2</v>
      </c>
      <c r="O70" s="21">
        <v>3</v>
      </c>
      <c r="P70" s="21">
        <v>3</v>
      </c>
      <c r="Q70" s="21">
        <v>5</v>
      </c>
      <c r="R70" s="15">
        <v>100</v>
      </c>
      <c r="S70" s="15">
        <v>150</v>
      </c>
      <c r="T70" s="15">
        <v>84.5</v>
      </c>
      <c r="U70" s="15">
        <v>169</v>
      </c>
      <c r="V70" s="15">
        <v>140</v>
      </c>
      <c r="W70" s="15">
        <v>196</v>
      </c>
      <c r="X70" s="22">
        <v>3828.89</v>
      </c>
      <c r="Y70" s="22">
        <v>4786.1099999999997</v>
      </c>
    </row>
    <row r="71" spans="1:25">
      <c r="A71" s="14">
        <v>69</v>
      </c>
      <c r="B71" s="14">
        <v>706</v>
      </c>
      <c r="C71" s="14" t="s">
        <v>174</v>
      </c>
      <c r="D71" s="14" t="s">
        <v>214</v>
      </c>
      <c r="E71" s="14" t="s">
        <v>140</v>
      </c>
      <c r="F71" s="15">
        <v>6</v>
      </c>
      <c r="G71" s="15">
        <v>9</v>
      </c>
      <c r="H71" s="15">
        <v>9</v>
      </c>
      <c r="I71" s="21">
        <v>9</v>
      </c>
      <c r="J71" s="21">
        <v>29</v>
      </c>
      <c r="K71" s="21">
        <v>32</v>
      </c>
      <c r="L71" s="21">
        <v>1</v>
      </c>
      <c r="M71" s="21">
        <v>1</v>
      </c>
      <c r="N71" s="21">
        <v>2</v>
      </c>
      <c r="O71" s="21">
        <v>3</v>
      </c>
      <c r="P71" s="21">
        <v>9</v>
      </c>
      <c r="Q71" s="21">
        <v>14</v>
      </c>
      <c r="R71" s="15">
        <v>198</v>
      </c>
      <c r="S71" s="15">
        <v>297</v>
      </c>
      <c r="T71" s="15">
        <v>84.5</v>
      </c>
      <c r="U71" s="15">
        <v>169</v>
      </c>
      <c r="V71" s="15">
        <v>896.5</v>
      </c>
      <c r="W71" s="17">
        <v>1121</v>
      </c>
      <c r="X71" s="22">
        <v>950</v>
      </c>
      <c r="Y71" s="22">
        <v>1330</v>
      </c>
    </row>
    <row r="72" spans="1:25">
      <c r="A72" s="14">
        <v>70</v>
      </c>
      <c r="B72" s="14">
        <v>716</v>
      </c>
      <c r="C72" s="14" t="s">
        <v>175</v>
      </c>
      <c r="D72" s="14" t="s">
        <v>213</v>
      </c>
      <c r="E72" s="14" t="s">
        <v>105</v>
      </c>
      <c r="F72" s="15">
        <v>6</v>
      </c>
      <c r="G72" s="15">
        <v>9</v>
      </c>
      <c r="H72" s="15">
        <v>11</v>
      </c>
      <c r="I72" s="21">
        <v>12</v>
      </c>
      <c r="J72" s="21">
        <v>23</v>
      </c>
      <c r="K72" s="21">
        <v>24</v>
      </c>
      <c r="L72" s="21">
        <v>1</v>
      </c>
      <c r="M72" s="21">
        <v>1</v>
      </c>
      <c r="N72" s="21">
        <v>2</v>
      </c>
      <c r="O72" s="21">
        <v>3</v>
      </c>
      <c r="P72" s="21">
        <v>3</v>
      </c>
      <c r="Q72" s="21">
        <v>5</v>
      </c>
      <c r="R72" s="15">
        <v>528.01</v>
      </c>
      <c r="S72" s="15">
        <v>739.21</v>
      </c>
      <c r="T72" s="15">
        <v>84.5</v>
      </c>
      <c r="U72" s="15">
        <v>169</v>
      </c>
      <c r="V72" s="15">
        <v>239</v>
      </c>
      <c r="W72" s="15">
        <v>335</v>
      </c>
      <c r="X72" s="22">
        <v>1850</v>
      </c>
      <c r="Y72" s="22">
        <v>2312.5</v>
      </c>
    </row>
    <row r="73" spans="1:25">
      <c r="A73" s="16">
        <v>71</v>
      </c>
      <c r="B73" s="16">
        <v>752</v>
      </c>
      <c r="C73" s="16" t="s">
        <v>176</v>
      </c>
      <c r="D73" s="16" t="s">
        <v>214</v>
      </c>
      <c r="E73" s="16" t="s">
        <v>103</v>
      </c>
      <c r="F73" s="17">
        <v>6</v>
      </c>
      <c r="G73" s="15">
        <v>9</v>
      </c>
      <c r="H73" s="15">
        <v>9</v>
      </c>
      <c r="I73" s="21">
        <v>9</v>
      </c>
      <c r="J73" s="21">
        <v>16</v>
      </c>
      <c r="K73" s="21">
        <v>15</v>
      </c>
      <c r="L73" s="21">
        <v>1</v>
      </c>
      <c r="M73" s="21">
        <v>1</v>
      </c>
      <c r="N73" s="21">
        <v>1</v>
      </c>
      <c r="O73" s="21">
        <v>2</v>
      </c>
      <c r="P73" s="21">
        <v>4</v>
      </c>
      <c r="Q73" s="21">
        <v>6</v>
      </c>
      <c r="R73" s="15">
        <v>53.35</v>
      </c>
      <c r="S73" s="15">
        <v>80.03</v>
      </c>
      <c r="T73" s="15">
        <v>84.5</v>
      </c>
      <c r="U73" s="15">
        <v>169</v>
      </c>
      <c r="V73" s="15">
        <v>167.5</v>
      </c>
      <c r="W73" s="15">
        <v>235</v>
      </c>
      <c r="X73" s="22">
        <v>954</v>
      </c>
      <c r="Y73" s="22">
        <v>1335.6</v>
      </c>
    </row>
    <row r="74" spans="1:25">
      <c r="A74" s="14">
        <v>72</v>
      </c>
      <c r="B74" s="14">
        <v>741</v>
      </c>
      <c r="C74" s="14" t="s">
        <v>177</v>
      </c>
      <c r="D74" s="14" t="s">
        <v>214</v>
      </c>
      <c r="E74" s="14" t="s">
        <v>103</v>
      </c>
      <c r="F74" s="15">
        <v>6</v>
      </c>
      <c r="G74" s="15">
        <v>9</v>
      </c>
      <c r="H74" s="15">
        <v>21</v>
      </c>
      <c r="I74" s="21">
        <v>23</v>
      </c>
      <c r="J74" s="21">
        <v>27</v>
      </c>
      <c r="K74" s="21">
        <v>29</v>
      </c>
      <c r="L74" s="21">
        <v>1</v>
      </c>
      <c r="M74" s="21">
        <v>1</v>
      </c>
      <c r="N74" s="21">
        <v>2</v>
      </c>
      <c r="O74" s="21">
        <v>3</v>
      </c>
      <c r="P74" s="21">
        <v>2</v>
      </c>
      <c r="Q74" s="21">
        <v>4</v>
      </c>
      <c r="R74" s="15">
        <v>100</v>
      </c>
      <c r="S74" s="15">
        <v>150</v>
      </c>
      <c r="T74" s="15">
        <v>84.5</v>
      </c>
      <c r="U74" s="15">
        <v>169</v>
      </c>
      <c r="V74" s="15">
        <v>385</v>
      </c>
      <c r="W74" s="15">
        <v>539</v>
      </c>
      <c r="X74" s="22">
        <v>285</v>
      </c>
      <c r="Y74" s="22">
        <v>399</v>
      </c>
    </row>
    <row r="75" spans="1:25">
      <c r="A75" s="14">
        <v>73</v>
      </c>
      <c r="B75" s="14">
        <v>710</v>
      </c>
      <c r="C75" s="14" t="s">
        <v>178</v>
      </c>
      <c r="D75" s="14" t="s">
        <v>214</v>
      </c>
      <c r="E75" s="14" t="s">
        <v>140</v>
      </c>
      <c r="F75" s="15">
        <v>6</v>
      </c>
      <c r="G75" s="15">
        <v>9</v>
      </c>
      <c r="H75" s="15">
        <v>14</v>
      </c>
      <c r="I75" s="21">
        <v>15</v>
      </c>
      <c r="J75" s="21">
        <v>44</v>
      </c>
      <c r="K75" s="21">
        <v>50</v>
      </c>
      <c r="L75" s="21">
        <v>1</v>
      </c>
      <c r="M75" s="21">
        <v>1</v>
      </c>
      <c r="N75" s="21">
        <v>1</v>
      </c>
      <c r="O75" s="21">
        <v>2</v>
      </c>
      <c r="P75" s="21">
        <v>1</v>
      </c>
      <c r="Q75" s="21">
        <v>3</v>
      </c>
      <c r="R75" s="15">
        <v>66</v>
      </c>
      <c r="S75" s="15">
        <v>99</v>
      </c>
      <c r="T75" s="15">
        <v>84.5</v>
      </c>
      <c r="U75" s="15">
        <v>169</v>
      </c>
      <c r="V75" s="15">
        <v>551</v>
      </c>
      <c r="W75" s="17">
        <v>689</v>
      </c>
      <c r="X75" s="22">
        <v>1460.34</v>
      </c>
      <c r="Y75" s="22">
        <v>1825.43</v>
      </c>
    </row>
    <row r="76" spans="1:25">
      <c r="A76" s="14">
        <v>74</v>
      </c>
      <c r="B76" s="14">
        <v>732</v>
      </c>
      <c r="C76" s="14" t="s">
        <v>179</v>
      </c>
      <c r="D76" s="14" t="s">
        <v>213</v>
      </c>
      <c r="E76" s="14" t="s">
        <v>105</v>
      </c>
      <c r="F76" s="15">
        <v>6</v>
      </c>
      <c r="G76" s="15">
        <v>9</v>
      </c>
      <c r="H76" s="15">
        <v>16</v>
      </c>
      <c r="I76" s="21">
        <v>18</v>
      </c>
      <c r="J76" s="21">
        <v>44</v>
      </c>
      <c r="K76" s="21">
        <v>50</v>
      </c>
      <c r="L76" s="21">
        <v>1</v>
      </c>
      <c r="M76" s="21">
        <v>1</v>
      </c>
      <c r="N76" s="21">
        <v>1</v>
      </c>
      <c r="O76" s="21">
        <v>2</v>
      </c>
      <c r="P76" s="21">
        <v>1</v>
      </c>
      <c r="Q76" s="21">
        <v>3</v>
      </c>
      <c r="R76" s="15">
        <v>558</v>
      </c>
      <c r="S76" s="15">
        <v>781.2</v>
      </c>
      <c r="T76" s="15">
        <v>952.02</v>
      </c>
      <c r="U76" s="15">
        <v>1142.4000000000001</v>
      </c>
      <c r="V76" s="15">
        <v>415.5</v>
      </c>
      <c r="W76" s="15">
        <v>582</v>
      </c>
      <c r="X76" s="22">
        <v>3236</v>
      </c>
      <c r="Y76" s="22">
        <v>4045</v>
      </c>
    </row>
    <row r="77" spans="1:25">
      <c r="A77" s="14">
        <v>75</v>
      </c>
      <c r="B77" s="14">
        <v>357</v>
      </c>
      <c r="C77" s="14" t="s">
        <v>180</v>
      </c>
      <c r="D77" s="14" t="s">
        <v>210</v>
      </c>
      <c r="E77" s="14" t="s">
        <v>103</v>
      </c>
      <c r="F77" s="15">
        <v>17</v>
      </c>
      <c r="G77" s="15">
        <v>23</v>
      </c>
      <c r="H77" s="15">
        <v>25</v>
      </c>
      <c r="I77" s="21">
        <v>29</v>
      </c>
      <c r="J77" s="21">
        <v>55</v>
      </c>
      <c r="K77" s="21">
        <v>63</v>
      </c>
      <c r="L77" s="21">
        <v>1</v>
      </c>
      <c r="M77" s="21">
        <v>1</v>
      </c>
      <c r="N77" s="21">
        <v>1</v>
      </c>
      <c r="O77" s="21">
        <v>2</v>
      </c>
      <c r="P77" s="21">
        <v>17</v>
      </c>
      <c r="Q77" s="21">
        <v>22</v>
      </c>
      <c r="R77" s="15">
        <v>432.3</v>
      </c>
      <c r="S77" s="15">
        <v>648.45000000000005</v>
      </c>
      <c r="T77" s="15">
        <v>84.5</v>
      </c>
      <c r="U77" s="15">
        <v>169</v>
      </c>
      <c r="V77" s="15">
        <v>703.7</v>
      </c>
      <c r="W77" s="17">
        <v>880</v>
      </c>
      <c r="X77" s="22">
        <v>1235</v>
      </c>
      <c r="Y77" s="22">
        <v>1543.75</v>
      </c>
    </row>
    <row r="78" spans="1:25">
      <c r="A78" s="14">
        <v>76</v>
      </c>
      <c r="B78" s="14">
        <v>570</v>
      </c>
      <c r="C78" s="14" t="s">
        <v>181</v>
      </c>
      <c r="D78" s="14" t="s">
        <v>212</v>
      </c>
      <c r="E78" s="14" t="s">
        <v>103</v>
      </c>
      <c r="F78" s="15">
        <v>6</v>
      </c>
      <c r="G78" s="15">
        <v>11</v>
      </c>
      <c r="H78" s="15">
        <v>15</v>
      </c>
      <c r="I78" s="21">
        <v>17</v>
      </c>
      <c r="J78" s="21">
        <v>45</v>
      </c>
      <c r="K78" s="21">
        <v>51</v>
      </c>
      <c r="L78" s="21">
        <v>2</v>
      </c>
      <c r="M78" s="21">
        <v>3</v>
      </c>
      <c r="N78" s="21">
        <v>1</v>
      </c>
      <c r="O78" s="21">
        <v>2</v>
      </c>
      <c r="P78" s="21">
        <v>4</v>
      </c>
      <c r="Q78" s="21">
        <v>6</v>
      </c>
      <c r="R78" s="17">
        <v>150</v>
      </c>
      <c r="S78" s="15">
        <v>225</v>
      </c>
      <c r="T78" s="15">
        <v>84.5</v>
      </c>
      <c r="U78" s="15">
        <v>169</v>
      </c>
      <c r="V78" s="15">
        <v>240.5</v>
      </c>
      <c r="W78" s="15">
        <v>337</v>
      </c>
      <c r="X78" s="22">
        <v>380</v>
      </c>
      <c r="Y78" s="22">
        <v>532</v>
      </c>
    </row>
    <row r="79" spans="1:25">
      <c r="A79" s="14">
        <v>77</v>
      </c>
      <c r="B79" s="14">
        <v>738</v>
      </c>
      <c r="C79" s="14" t="s">
        <v>182</v>
      </c>
      <c r="D79" s="14" t="s">
        <v>213</v>
      </c>
      <c r="E79" s="14" t="s">
        <v>140</v>
      </c>
      <c r="F79" s="15">
        <v>6</v>
      </c>
      <c r="G79" s="15">
        <v>9</v>
      </c>
      <c r="H79" s="15">
        <v>28</v>
      </c>
      <c r="I79" s="21">
        <v>33</v>
      </c>
      <c r="J79" s="21">
        <v>48</v>
      </c>
      <c r="K79" s="21">
        <v>55</v>
      </c>
      <c r="L79" s="21">
        <v>1</v>
      </c>
      <c r="M79" s="21">
        <v>1</v>
      </c>
      <c r="N79" s="21">
        <v>1</v>
      </c>
      <c r="O79" s="21">
        <v>2</v>
      </c>
      <c r="P79" s="21">
        <v>6</v>
      </c>
      <c r="Q79" s="21">
        <v>9</v>
      </c>
      <c r="R79" s="15">
        <v>100</v>
      </c>
      <c r="S79" s="15">
        <v>150</v>
      </c>
      <c r="T79" s="15">
        <v>84.5</v>
      </c>
      <c r="U79" s="15">
        <v>169</v>
      </c>
      <c r="V79" s="15">
        <v>543.5</v>
      </c>
      <c r="W79" s="17">
        <v>679</v>
      </c>
      <c r="X79" s="22">
        <v>570</v>
      </c>
      <c r="Y79" s="22">
        <v>798</v>
      </c>
    </row>
    <row r="80" spans="1:25">
      <c r="A80" s="14">
        <v>78</v>
      </c>
      <c r="B80" s="14">
        <v>723</v>
      </c>
      <c r="C80" s="14" t="s">
        <v>183</v>
      </c>
      <c r="D80" s="14" t="s">
        <v>214</v>
      </c>
      <c r="E80" s="14" t="s">
        <v>118</v>
      </c>
      <c r="F80" s="15">
        <v>6</v>
      </c>
      <c r="G80" s="15">
        <v>9</v>
      </c>
      <c r="H80" s="15">
        <v>25</v>
      </c>
      <c r="I80" s="21">
        <v>29</v>
      </c>
      <c r="J80" s="21">
        <v>29</v>
      </c>
      <c r="K80" s="21">
        <v>32</v>
      </c>
      <c r="L80" s="21">
        <v>1</v>
      </c>
      <c r="M80" s="21">
        <v>1</v>
      </c>
      <c r="N80" s="21">
        <v>1</v>
      </c>
      <c r="O80" s="21">
        <v>2</v>
      </c>
      <c r="P80" s="21">
        <v>2</v>
      </c>
      <c r="Q80" s="21">
        <v>4</v>
      </c>
      <c r="R80" s="15">
        <v>132</v>
      </c>
      <c r="S80" s="15">
        <v>198</v>
      </c>
      <c r="T80" s="15">
        <v>84.5</v>
      </c>
      <c r="U80" s="15">
        <v>169</v>
      </c>
      <c r="V80" s="15">
        <v>1109.5</v>
      </c>
      <c r="W80" s="15">
        <v>1220</v>
      </c>
      <c r="X80" s="22">
        <v>882</v>
      </c>
      <c r="Y80" s="22">
        <v>1234.8</v>
      </c>
    </row>
    <row r="81" spans="1:25">
      <c r="A81" s="14">
        <v>79</v>
      </c>
      <c r="B81" s="14">
        <v>755</v>
      </c>
      <c r="C81" s="14" t="s">
        <v>184</v>
      </c>
      <c r="D81" s="14" t="s">
        <v>214</v>
      </c>
      <c r="E81" s="14" t="s">
        <v>140</v>
      </c>
      <c r="F81" s="15">
        <v>6</v>
      </c>
      <c r="G81" s="15">
        <v>9</v>
      </c>
      <c r="H81" s="15">
        <v>9</v>
      </c>
      <c r="I81" s="21">
        <v>9</v>
      </c>
      <c r="J81" s="21">
        <v>11</v>
      </c>
      <c r="K81" s="21">
        <v>9</v>
      </c>
      <c r="L81" s="21">
        <v>1</v>
      </c>
      <c r="M81" s="21">
        <v>1</v>
      </c>
      <c r="N81" s="21">
        <v>1</v>
      </c>
      <c r="O81" s="21">
        <v>2</v>
      </c>
      <c r="P81" s="21">
        <v>1</v>
      </c>
      <c r="Q81" s="21">
        <v>3</v>
      </c>
      <c r="R81" s="15">
        <v>132</v>
      </c>
      <c r="S81" s="15">
        <v>198</v>
      </c>
      <c r="T81" s="15">
        <v>84.5</v>
      </c>
      <c r="U81" s="15">
        <v>169</v>
      </c>
      <c r="V81" s="15">
        <v>385</v>
      </c>
      <c r="W81" s="15">
        <v>539</v>
      </c>
      <c r="X81" s="22">
        <v>160</v>
      </c>
      <c r="Y81" s="22">
        <v>224</v>
      </c>
    </row>
    <row r="82" spans="1:25" s="2" customFormat="1">
      <c r="A82" s="16">
        <v>80</v>
      </c>
      <c r="B82" s="16">
        <v>753</v>
      </c>
      <c r="C82" s="16" t="s">
        <v>185</v>
      </c>
      <c r="D82" s="16" t="s">
        <v>214</v>
      </c>
      <c r="E82" s="16" t="s">
        <v>107</v>
      </c>
      <c r="F82" s="17">
        <v>6</v>
      </c>
      <c r="G82" s="17">
        <v>9</v>
      </c>
      <c r="H82" s="15">
        <v>9</v>
      </c>
      <c r="I82" s="21">
        <v>9</v>
      </c>
      <c r="J82" s="21">
        <v>11</v>
      </c>
      <c r="K82" s="21">
        <v>9</v>
      </c>
      <c r="L82" s="21">
        <v>1</v>
      </c>
      <c r="M82" s="21">
        <v>1</v>
      </c>
      <c r="N82" s="21">
        <v>1</v>
      </c>
      <c r="O82" s="21">
        <v>2</v>
      </c>
      <c r="P82" s="21">
        <v>1</v>
      </c>
      <c r="Q82" s="21">
        <v>3</v>
      </c>
      <c r="R82" s="15">
        <v>234.3</v>
      </c>
      <c r="S82" s="15">
        <v>351.45</v>
      </c>
      <c r="T82" s="15">
        <v>84.5</v>
      </c>
      <c r="U82" s="15">
        <v>169</v>
      </c>
      <c r="V82" s="15">
        <v>385</v>
      </c>
      <c r="W82" s="15">
        <v>539</v>
      </c>
      <c r="X82" s="22">
        <v>160</v>
      </c>
      <c r="Y82" s="22">
        <v>224</v>
      </c>
    </row>
    <row r="83" spans="1:25">
      <c r="A83" s="14">
        <v>81</v>
      </c>
      <c r="B83" s="24">
        <v>101453</v>
      </c>
      <c r="C83" s="14" t="s">
        <v>186</v>
      </c>
      <c r="D83" s="14" t="s">
        <v>211</v>
      </c>
      <c r="E83" s="14" t="s">
        <v>187</v>
      </c>
      <c r="F83" s="15">
        <v>6</v>
      </c>
      <c r="G83" s="15">
        <v>11</v>
      </c>
      <c r="H83" s="15">
        <v>15</v>
      </c>
      <c r="I83" s="21">
        <v>17</v>
      </c>
      <c r="J83" s="21">
        <v>29</v>
      </c>
      <c r="K83" s="21">
        <v>32</v>
      </c>
      <c r="L83" s="21">
        <v>2</v>
      </c>
      <c r="M83" s="21">
        <v>3</v>
      </c>
      <c r="N83" s="21">
        <v>1</v>
      </c>
      <c r="O83" s="21">
        <v>2</v>
      </c>
      <c r="P83" s="21">
        <v>8</v>
      </c>
      <c r="Q83" s="21">
        <v>12</v>
      </c>
      <c r="R83" s="15">
        <v>66</v>
      </c>
      <c r="S83" s="15">
        <v>99</v>
      </c>
      <c r="T83" s="15">
        <v>344.01</v>
      </c>
      <c r="U83" s="15">
        <v>516</v>
      </c>
      <c r="V83" s="15">
        <v>689</v>
      </c>
      <c r="W83" s="17">
        <v>861</v>
      </c>
      <c r="X83" s="22">
        <v>380</v>
      </c>
      <c r="Y83" s="22">
        <v>532</v>
      </c>
    </row>
    <row r="84" spans="1:25">
      <c r="A84" s="14">
        <v>82</v>
      </c>
      <c r="B84" s="14">
        <v>718</v>
      </c>
      <c r="C84" s="14" t="s">
        <v>188</v>
      </c>
      <c r="D84" s="14" t="s">
        <v>214</v>
      </c>
      <c r="E84" s="14" t="s">
        <v>118</v>
      </c>
      <c r="F84" s="15">
        <v>6</v>
      </c>
      <c r="G84" s="15">
        <v>9</v>
      </c>
      <c r="H84" s="15">
        <v>12</v>
      </c>
      <c r="I84" s="21">
        <v>13</v>
      </c>
      <c r="J84" s="21">
        <v>23</v>
      </c>
      <c r="K84" s="21">
        <v>24</v>
      </c>
      <c r="L84" s="21">
        <v>1</v>
      </c>
      <c r="M84" s="21">
        <v>1</v>
      </c>
      <c r="N84" s="21">
        <v>1</v>
      </c>
      <c r="O84" s="21">
        <v>2</v>
      </c>
      <c r="P84" s="21">
        <v>1</v>
      </c>
      <c r="Q84" s="21">
        <v>3</v>
      </c>
      <c r="R84" s="15">
        <v>57.73</v>
      </c>
      <c r="S84" s="15">
        <v>86.6</v>
      </c>
      <c r="T84" s="15">
        <v>84.5</v>
      </c>
      <c r="U84" s="15">
        <v>169</v>
      </c>
      <c r="V84" s="15">
        <v>134</v>
      </c>
      <c r="W84" s="15">
        <v>188</v>
      </c>
      <c r="X84" s="22">
        <v>1048</v>
      </c>
      <c r="Y84" s="22">
        <v>1310</v>
      </c>
    </row>
    <row r="85" spans="1:25">
      <c r="A85" s="14">
        <v>83</v>
      </c>
      <c r="B85" s="14">
        <v>713</v>
      </c>
      <c r="C85" s="14" t="s">
        <v>189</v>
      </c>
      <c r="D85" s="14" t="s">
        <v>214</v>
      </c>
      <c r="E85" s="14" t="s">
        <v>140</v>
      </c>
      <c r="F85" s="15">
        <v>6</v>
      </c>
      <c r="G85" s="15">
        <v>9</v>
      </c>
      <c r="H85" s="15">
        <v>14</v>
      </c>
      <c r="I85" s="21">
        <v>15</v>
      </c>
      <c r="J85" s="21">
        <v>20</v>
      </c>
      <c r="K85" s="21">
        <v>20</v>
      </c>
      <c r="L85" s="21">
        <v>1</v>
      </c>
      <c r="M85" s="21">
        <v>1</v>
      </c>
      <c r="N85" s="21">
        <v>1</v>
      </c>
      <c r="O85" s="21">
        <v>2</v>
      </c>
      <c r="P85" s="21">
        <v>1</v>
      </c>
      <c r="Q85" s="21">
        <v>3</v>
      </c>
      <c r="R85" s="15">
        <v>78</v>
      </c>
      <c r="S85" s="15">
        <v>117</v>
      </c>
      <c r="T85" s="15">
        <v>84.5</v>
      </c>
      <c r="U85" s="15">
        <v>169</v>
      </c>
      <c r="V85" s="15">
        <v>884.36</v>
      </c>
      <c r="W85" s="17">
        <v>1105</v>
      </c>
      <c r="X85" s="22">
        <v>1239</v>
      </c>
      <c r="Y85" s="22">
        <v>1548.75</v>
      </c>
    </row>
    <row r="86" spans="1:25">
      <c r="A86" s="14">
        <v>84</v>
      </c>
      <c r="B86" s="14">
        <v>311</v>
      </c>
      <c r="C86" s="14" t="s">
        <v>190</v>
      </c>
      <c r="D86" s="14" t="s">
        <v>212</v>
      </c>
      <c r="E86" s="14" t="s">
        <v>103</v>
      </c>
      <c r="F86" s="15">
        <v>24</v>
      </c>
      <c r="G86" s="15">
        <v>29</v>
      </c>
      <c r="H86" s="15">
        <v>15</v>
      </c>
      <c r="I86" s="21">
        <v>17</v>
      </c>
      <c r="J86" s="21">
        <v>6</v>
      </c>
      <c r="K86" s="21">
        <v>3</v>
      </c>
      <c r="L86" s="21">
        <v>2</v>
      </c>
      <c r="M86" s="21">
        <v>3</v>
      </c>
      <c r="N86" s="21">
        <v>1</v>
      </c>
      <c r="O86" s="21">
        <v>2</v>
      </c>
      <c r="P86" s="21">
        <v>3</v>
      </c>
      <c r="Q86" s="21">
        <v>5</v>
      </c>
      <c r="R86" s="17">
        <v>150</v>
      </c>
      <c r="S86" s="15">
        <v>225</v>
      </c>
      <c r="T86" s="15">
        <v>84.5</v>
      </c>
      <c r="U86" s="15">
        <v>169</v>
      </c>
      <c r="V86" s="15">
        <v>620.91999999999996</v>
      </c>
      <c r="W86" s="17">
        <v>776</v>
      </c>
      <c r="X86" s="22">
        <v>3551</v>
      </c>
      <c r="Y86" s="22">
        <v>4438.75</v>
      </c>
    </row>
    <row r="87" spans="1:25">
      <c r="A87" s="14">
        <v>85</v>
      </c>
      <c r="B87" s="24">
        <v>102565</v>
      </c>
      <c r="C87" s="14" t="s">
        <v>191</v>
      </c>
      <c r="D87" s="14" t="s">
        <v>211</v>
      </c>
      <c r="E87" s="14" t="s">
        <v>103</v>
      </c>
      <c r="F87" s="15">
        <v>6</v>
      </c>
      <c r="G87" s="15">
        <v>11</v>
      </c>
      <c r="H87" s="15">
        <v>15</v>
      </c>
      <c r="I87" s="21">
        <v>17</v>
      </c>
      <c r="J87" s="21">
        <v>29</v>
      </c>
      <c r="K87" s="21">
        <v>32</v>
      </c>
      <c r="L87" s="21">
        <v>2</v>
      </c>
      <c r="M87" s="21">
        <v>3</v>
      </c>
      <c r="N87" s="21">
        <v>1</v>
      </c>
      <c r="O87" s="21">
        <v>2</v>
      </c>
      <c r="P87" s="21">
        <v>3</v>
      </c>
      <c r="Q87" s="21">
        <v>5</v>
      </c>
      <c r="R87" s="15">
        <v>632.29999999999995</v>
      </c>
      <c r="S87" s="15">
        <v>885.22</v>
      </c>
      <c r="T87" s="15">
        <v>84.5</v>
      </c>
      <c r="U87" s="15">
        <v>169</v>
      </c>
      <c r="V87" s="15">
        <v>689</v>
      </c>
      <c r="W87" s="17">
        <v>861</v>
      </c>
      <c r="X87" s="22">
        <v>380</v>
      </c>
      <c r="Y87" s="22">
        <v>532</v>
      </c>
    </row>
    <row r="88" spans="1:25">
      <c r="A88" s="14">
        <v>86</v>
      </c>
      <c r="B88" s="24">
        <v>102564</v>
      </c>
      <c r="C88" s="14" t="s">
        <v>192</v>
      </c>
      <c r="D88" s="14" t="s">
        <v>214</v>
      </c>
      <c r="E88" s="14" t="s">
        <v>187</v>
      </c>
      <c r="F88" s="15">
        <v>6</v>
      </c>
      <c r="G88" s="15">
        <v>9</v>
      </c>
      <c r="H88" s="15">
        <v>9</v>
      </c>
      <c r="I88" s="21">
        <v>9</v>
      </c>
      <c r="J88" s="21">
        <v>16</v>
      </c>
      <c r="K88" s="21">
        <v>15</v>
      </c>
      <c r="L88" s="21">
        <v>1</v>
      </c>
      <c r="M88" s="21">
        <v>1</v>
      </c>
      <c r="N88" s="21">
        <v>1</v>
      </c>
      <c r="O88" s="21">
        <v>2</v>
      </c>
      <c r="P88" s="21">
        <v>2</v>
      </c>
      <c r="Q88" s="21">
        <v>4</v>
      </c>
      <c r="R88" s="15">
        <v>100</v>
      </c>
      <c r="S88" s="15">
        <v>150</v>
      </c>
      <c r="T88" s="15">
        <v>355.01</v>
      </c>
      <c r="U88" s="15">
        <v>532.5</v>
      </c>
      <c r="V88" s="15">
        <v>476</v>
      </c>
      <c r="W88" s="15">
        <v>666</v>
      </c>
      <c r="X88" s="22">
        <v>160</v>
      </c>
      <c r="Y88" s="22">
        <v>224</v>
      </c>
    </row>
    <row r="89" spans="1:25">
      <c r="A89" s="14">
        <v>87</v>
      </c>
      <c r="B89" s="24">
        <v>102567</v>
      </c>
      <c r="C89" s="14" t="s">
        <v>193</v>
      </c>
      <c r="D89" s="14" t="s">
        <v>211</v>
      </c>
      <c r="E89" s="14" t="s">
        <v>194</v>
      </c>
      <c r="F89" s="15">
        <v>6</v>
      </c>
      <c r="G89" s="15">
        <v>11</v>
      </c>
      <c r="H89" s="15">
        <v>15</v>
      </c>
      <c r="I89" s="21">
        <v>17</v>
      </c>
      <c r="J89" s="21">
        <v>29</v>
      </c>
      <c r="K89" s="21">
        <v>32</v>
      </c>
      <c r="L89" s="21">
        <v>2</v>
      </c>
      <c r="M89" s="21">
        <v>3</v>
      </c>
      <c r="N89" s="21">
        <v>1</v>
      </c>
      <c r="O89" s="21">
        <v>2</v>
      </c>
      <c r="P89" s="21">
        <v>3</v>
      </c>
      <c r="Q89" s="21">
        <v>5</v>
      </c>
      <c r="R89" s="15">
        <v>564.29999999999995</v>
      </c>
      <c r="S89" s="15">
        <v>790.02</v>
      </c>
      <c r="T89" s="15">
        <v>84.5</v>
      </c>
      <c r="U89" s="15">
        <v>169</v>
      </c>
      <c r="V89" s="15">
        <v>689</v>
      </c>
      <c r="W89" s="17">
        <v>861</v>
      </c>
      <c r="X89" s="22">
        <v>380</v>
      </c>
      <c r="Y89" s="22">
        <v>532</v>
      </c>
    </row>
    <row r="90" spans="1:25">
      <c r="A90" s="14">
        <v>88</v>
      </c>
      <c r="B90" s="24">
        <v>102935</v>
      </c>
      <c r="C90" s="14" t="s">
        <v>195</v>
      </c>
      <c r="D90" s="14" t="s">
        <v>211</v>
      </c>
      <c r="E90" s="14" t="s">
        <v>118</v>
      </c>
      <c r="F90" s="15">
        <v>6</v>
      </c>
      <c r="G90" s="15">
        <v>11</v>
      </c>
      <c r="H90" s="15">
        <v>15</v>
      </c>
      <c r="I90" s="21">
        <v>17</v>
      </c>
      <c r="J90" s="21">
        <v>29</v>
      </c>
      <c r="K90" s="21">
        <v>32</v>
      </c>
      <c r="L90" s="21">
        <v>2</v>
      </c>
      <c r="M90" s="21">
        <v>3</v>
      </c>
      <c r="N90" s="21">
        <v>1</v>
      </c>
      <c r="O90" s="21">
        <v>2</v>
      </c>
      <c r="P90" s="21">
        <v>4</v>
      </c>
      <c r="Q90" s="21">
        <v>6</v>
      </c>
      <c r="R90" s="15">
        <v>68</v>
      </c>
      <c r="S90" s="15">
        <v>102</v>
      </c>
      <c r="T90" s="15">
        <v>84.5</v>
      </c>
      <c r="U90" s="15">
        <v>169</v>
      </c>
      <c r="V90" s="15">
        <v>689</v>
      </c>
      <c r="W90" s="17">
        <v>861</v>
      </c>
      <c r="X90" s="22">
        <v>380</v>
      </c>
      <c r="Y90" s="22">
        <v>532</v>
      </c>
    </row>
    <row r="91" spans="1:25">
      <c r="A91" s="14">
        <v>89</v>
      </c>
      <c r="B91" s="24">
        <v>103198</v>
      </c>
      <c r="C91" s="14" t="s">
        <v>196</v>
      </c>
      <c r="D91" s="14" t="s">
        <v>211</v>
      </c>
      <c r="E91" s="14" t="s">
        <v>103</v>
      </c>
      <c r="F91" s="15">
        <v>6</v>
      </c>
      <c r="G91" s="15">
        <v>11</v>
      </c>
      <c r="H91" s="15">
        <v>15</v>
      </c>
      <c r="I91" s="21">
        <v>17</v>
      </c>
      <c r="J91" s="21">
        <v>29</v>
      </c>
      <c r="K91" s="21">
        <v>32</v>
      </c>
      <c r="L91" s="21">
        <v>2</v>
      </c>
      <c r="M91" s="21">
        <v>3</v>
      </c>
      <c r="N91" s="21">
        <v>2</v>
      </c>
      <c r="O91" s="21">
        <v>3</v>
      </c>
      <c r="P91" s="21">
        <v>5</v>
      </c>
      <c r="Q91" s="21">
        <v>8</v>
      </c>
      <c r="R91" s="17">
        <v>150</v>
      </c>
      <c r="S91" s="15">
        <v>225</v>
      </c>
      <c r="T91" s="15">
        <v>1164.51</v>
      </c>
      <c r="U91" s="15">
        <v>1339.2</v>
      </c>
      <c r="V91" s="15">
        <v>689</v>
      </c>
      <c r="W91" s="17">
        <v>861</v>
      </c>
      <c r="X91" s="22">
        <v>380</v>
      </c>
      <c r="Y91" s="22">
        <v>532</v>
      </c>
    </row>
    <row r="92" spans="1:25">
      <c r="A92" s="14">
        <v>90</v>
      </c>
      <c r="B92" s="24">
        <v>103199</v>
      </c>
      <c r="C92" s="14" t="s">
        <v>197</v>
      </c>
      <c r="D92" s="14" t="s">
        <v>211</v>
      </c>
      <c r="E92" s="14" t="s">
        <v>103</v>
      </c>
      <c r="F92" s="15">
        <v>6</v>
      </c>
      <c r="G92" s="15">
        <v>11</v>
      </c>
      <c r="H92" s="15">
        <v>15</v>
      </c>
      <c r="I92" s="21">
        <v>17</v>
      </c>
      <c r="J92" s="21">
        <v>29</v>
      </c>
      <c r="K92" s="21">
        <v>32</v>
      </c>
      <c r="L92" s="21">
        <v>2</v>
      </c>
      <c r="M92" s="21">
        <v>3</v>
      </c>
      <c r="N92" s="21">
        <v>1</v>
      </c>
      <c r="O92" s="21">
        <v>2</v>
      </c>
      <c r="P92" s="21">
        <v>1</v>
      </c>
      <c r="Q92" s="21">
        <v>3</v>
      </c>
      <c r="R92" s="15">
        <v>68</v>
      </c>
      <c r="S92" s="15">
        <v>102</v>
      </c>
      <c r="T92" s="15">
        <v>84.5</v>
      </c>
      <c r="U92" s="15">
        <v>169</v>
      </c>
      <c r="V92" s="15">
        <v>689</v>
      </c>
      <c r="W92" s="17">
        <v>861</v>
      </c>
      <c r="X92" s="22">
        <v>380</v>
      </c>
      <c r="Y92" s="22">
        <v>532</v>
      </c>
    </row>
    <row r="93" spans="1:25">
      <c r="A93" s="14">
        <v>91</v>
      </c>
      <c r="B93" s="24">
        <v>102934</v>
      </c>
      <c r="C93" s="14" t="s">
        <v>198</v>
      </c>
      <c r="D93" s="14" t="s">
        <v>208</v>
      </c>
      <c r="E93" s="14" t="s">
        <v>103</v>
      </c>
      <c r="F93" s="15">
        <v>24</v>
      </c>
      <c r="G93" s="15">
        <v>32</v>
      </c>
      <c r="H93" s="15">
        <v>42</v>
      </c>
      <c r="I93" s="21">
        <v>49</v>
      </c>
      <c r="J93" s="21">
        <v>30</v>
      </c>
      <c r="K93" s="21">
        <v>33</v>
      </c>
      <c r="L93" s="21">
        <v>2</v>
      </c>
      <c r="M93" s="21">
        <v>3</v>
      </c>
      <c r="N93" s="21">
        <v>4</v>
      </c>
      <c r="O93" s="21">
        <v>6</v>
      </c>
      <c r="P93" s="21">
        <v>18</v>
      </c>
      <c r="Q93" s="21">
        <v>23</v>
      </c>
      <c r="R93" s="17">
        <v>300</v>
      </c>
      <c r="S93" s="15">
        <v>450</v>
      </c>
      <c r="T93" s="15">
        <v>168</v>
      </c>
      <c r="U93" s="15">
        <v>252</v>
      </c>
      <c r="V93" s="15">
        <v>830</v>
      </c>
      <c r="W93" s="15">
        <v>980</v>
      </c>
      <c r="X93" s="22">
        <v>1826</v>
      </c>
      <c r="Y93" s="22">
        <v>2282.5</v>
      </c>
    </row>
    <row r="94" spans="1:25">
      <c r="A94" s="14">
        <v>92</v>
      </c>
      <c r="B94" s="24">
        <v>102478</v>
      </c>
      <c r="C94" s="14" t="s">
        <v>199</v>
      </c>
      <c r="D94" s="14" t="s">
        <v>213</v>
      </c>
      <c r="E94" s="14" t="s">
        <v>118</v>
      </c>
      <c r="F94" s="15">
        <v>6</v>
      </c>
      <c r="G94" s="15">
        <v>9</v>
      </c>
      <c r="H94" s="15">
        <v>9</v>
      </c>
      <c r="I94" s="21">
        <v>9</v>
      </c>
      <c r="J94" s="21">
        <v>16</v>
      </c>
      <c r="K94" s="21">
        <v>15</v>
      </c>
      <c r="L94" s="21">
        <v>1</v>
      </c>
      <c r="M94" s="21">
        <v>1</v>
      </c>
      <c r="N94" s="21">
        <v>1</v>
      </c>
      <c r="O94" s="21">
        <v>2</v>
      </c>
      <c r="P94" s="21">
        <v>1</v>
      </c>
      <c r="Q94" s="21">
        <v>3</v>
      </c>
      <c r="R94" s="15">
        <v>100</v>
      </c>
      <c r="S94" s="15">
        <v>150</v>
      </c>
      <c r="T94" s="15">
        <v>84.5</v>
      </c>
      <c r="U94" s="15">
        <v>169</v>
      </c>
      <c r="V94" s="15">
        <v>204</v>
      </c>
      <c r="W94" s="15">
        <v>286</v>
      </c>
      <c r="X94" s="22">
        <v>160</v>
      </c>
      <c r="Y94" s="22">
        <v>224</v>
      </c>
    </row>
    <row r="95" spans="1:25">
      <c r="A95" s="14">
        <v>93</v>
      </c>
      <c r="B95" s="24">
        <v>102479</v>
      </c>
      <c r="C95" s="14" t="s">
        <v>200</v>
      </c>
      <c r="D95" s="14" t="s">
        <v>211</v>
      </c>
      <c r="E95" s="14" t="s">
        <v>118</v>
      </c>
      <c r="F95" s="15">
        <v>6</v>
      </c>
      <c r="G95" s="15">
        <v>11</v>
      </c>
      <c r="H95" s="15">
        <v>15</v>
      </c>
      <c r="I95" s="21">
        <v>17</v>
      </c>
      <c r="J95" s="21">
        <v>29</v>
      </c>
      <c r="K95" s="21">
        <v>32</v>
      </c>
      <c r="L95" s="21">
        <v>2</v>
      </c>
      <c r="M95" s="21">
        <v>3</v>
      </c>
      <c r="N95" s="21">
        <v>1</v>
      </c>
      <c r="O95" s="21">
        <v>2</v>
      </c>
      <c r="P95" s="21">
        <v>10</v>
      </c>
      <c r="Q95" s="21">
        <v>15</v>
      </c>
      <c r="R95" s="15">
        <v>168.3</v>
      </c>
      <c r="S95" s="15">
        <v>252.45</v>
      </c>
      <c r="T95" s="15">
        <v>84.5</v>
      </c>
      <c r="U95" s="15">
        <v>169</v>
      </c>
      <c r="V95" s="15">
        <v>689</v>
      </c>
      <c r="W95" s="17">
        <v>861</v>
      </c>
      <c r="X95" s="22">
        <v>380</v>
      </c>
      <c r="Y95" s="22">
        <v>532</v>
      </c>
    </row>
    <row r="96" spans="1:25">
      <c r="A96" s="14">
        <v>94</v>
      </c>
      <c r="B96" s="24">
        <v>103639</v>
      </c>
      <c r="C96" s="14" t="s">
        <v>201</v>
      </c>
      <c r="D96" s="14" t="s">
        <v>211</v>
      </c>
      <c r="E96" s="14" t="s">
        <v>107</v>
      </c>
      <c r="F96" s="15">
        <v>6</v>
      </c>
      <c r="G96" s="15">
        <v>11</v>
      </c>
      <c r="H96" s="15">
        <v>15</v>
      </c>
      <c r="I96" s="21">
        <v>17</v>
      </c>
      <c r="J96" s="21">
        <v>29</v>
      </c>
      <c r="K96" s="21">
        <v>32</v>
      </c>
      <c r="L96" s="21">
        <v>2</v>
      </c>
      <c r="M96" s="21">
        <v>3</v>
      </c>
      <c r="N96" s="21">
        <v>1</v>
      </c>
      <c r="O96" s="21">
        <v>2</v>
      </c>
      <c r="P96" s="21">
        <v>2</v>
      </c>
      <c r="Q96" s="21">
        <v>4</v>
      </c>
      <c r="R96" s="17">
        <v>150</v>
      </c>
      <c r="S96" s="15">
        <v>225</v>
      </c>
      <c r="T96" s="15">
        <v>84.5</v>
      </c>
      <c r="U96" s="15">
        <v>169</v>
      </c>
      <c r="V96" s="15">
        <v>689</v>
      </c>
      <c r="W96" s="17">
        <v>861</v>
      </c>
      <c r="X96" s="22">
        <v>380</v>
      </c>
      <c r="Y96" s="22">
        <v>532</v>
      </c>
    </row>
    <row r="97" spans="1:25" s="3" customFormat="1">
      <c r="A97" s="25"/>
      <c r="B97" s="10" t="s">
        <v>202</v>
      </c>
      <c r="C97" s="25"/>
      <c r="D97" s="10"/>
      <c r="E97" s="25"/>
      <c r="F97" s="26">
        <v>1520</v>
      </c>
      <c r="G97" s="26">
        <v>2023</v>
      </c>
      <c r="H97" s="15">
        <v>3330</v>
      </c>
      <c r="I97" s="21">
        <v>3720</v>
      </c>
      <c r="J97" s="21">
        <v>4560</v>
      </c>
      <c r="K97" s="21">
        <v>5074</v>
      </c>
      <c r="L97" s="21">
        <v>305</v>
      </c>
      <c r="M97" s="21">
        <v>390</v>
      </c>
      <c r="N97" s="21">
        <v>131</v>
      </c>
      <c r="O97" s="21">
        <v>232</v>
      </c>
      <c r="P97" s="21">
        <v>715</v>
      </c>
      <c r="Q97" s="21">
        <v>1041</v>
      </c>
      <c r="R97" s="21">
        <v>40952.85</v>
      </c>
      <c r="S97" s="21">
        <v>55909.87</v>
      </c>
      <c r="T97" s="21">
        <v>35205.79</v>
      </c>
      <c r="U97" s="21">
        <v>45306.8</v>
      </c>
      <c r="V97" s="21">
        <v>68964.83</v>
      </c>
      <c r="W97" s="26">
        <v>84144</v>
      </c>
      <c r="X97" s="28">
        <v>201484.94</v>
      </c>
      <c r="Y97" s="28">
        <v>242398.49</v>
      </c>
    </row>
    <row r="99" spans="1:25" s="1" customFormat="1" ht="42" customHeight="1">
      <c r="A99" s="113" t="s">
        <v>215</v>
      </c>
      <c r="B99" s="113"/>
      <c r="C99" s="113"/>
      <c r="D99" s="114"/>
      <c r="E99" s="113"/>
      <c r="F99" s="113"/>
      <c r="G99" s="113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6"/>
      <c r="X99" s="8"/>
      <c r="Y99" s="8"/>
    </row>
  </sheetData>
  <mergeCells count="2">
    <mergeCell ref="A1:C1"/>
    <mergeCell ref="A99:G99"/>
  </mergeCells>
  <phoneticPr fontId="15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1"/>
  <sheetViews>
    <sheetView tabSelected="1" workbookViewId="0">
      <selection activeCell="A6" sqref="A6"/>
    </sheetView>
  </sheetViews>
  <sheetFormatPr defaultRowHeight="13.5"/>
  <cols>
    <col min="1" max="1" width="16.25" customWidth="1"/>
    <col min="2" max="2" width="29.25" customWidth="1"/>
    <col min="3" max="3" width="13.375" customWidth="1"/>
    <col min="4" max="4" width="25.5" customWidth="1"/>
  </cols>
  <sheetData>
    <row r="1" spans="1:4" ht="18.75">
      <c r="A1" s="81" t="s">
        <v>216</v>
      </c>
      <c r="B1" s="81" t="s">
        <v>217</v>
      </c>
      <c r="C1" s="81" t="s">
        <v>218</v>
      </c>
      <c r="D1" s="81" t="s">
        <v>219</v>
      </c>
    </row>
    <row r="2" spans="1:4" ht="18.75">
      <c r="A2" s="82">
        <v>42955</v>
      </c>
      <c r="B2" s="120" t="s">
        <v>220</v>
      </c>
      <c r="C2" s="81">
        <v>6</v>
      </c>
      <c r="D2" s="81" t="s">
        <v>223</v>
      </c>
    </row>
    <row r="3" spans="1:4" ht="18.75">
      <c r="A3" s="82">
        <v>173834</v>
      </c>
      <c r="B3" s="120" t="s">
        <v>221</v>
      </c>
      <c r="C3" s="81">
        <v>10</v>
      </c>
      <c r="D3" s="81" t="s">
        <v>224</v>
      </c>
    </row>
    <row r="4" spans="1:4" ht="18.75">
      <c r="A4" s="82">
        <v>63223</v>
      </c>
      <c r="B4" s="120" t="s">
        <v>222</v>
      </c>
      <c r="C4" s="81">
        <v>20</v>
      </c>
      <c r="D4" s="81" t="s">
        <v>224</v>
      </c>
    </row>
    <row r="5" spans="1:4" ht="18.75">
      <c r="A5" s="82">
        <v>80605</v>
      </c>
      <c r="B5" s="120" t="s">
        <v>222</v>
      </c>
      <c r="C5" s="81">
        <v>20</v>
      </c>
      <c r="D5" s="81" t="s">
        <v>225</v>
      </c>
    </row>
    <row r="6" spans="1:4" ht="18.75">
      <c r="A6" s="82"/>
      <c r="B6" s="82"/>
      <c r="C6" s="81"/>
      <c r="D6" s="81"/>
    </row>
    <row r="7" spans="1:4" ht="18.75">
      <c r="A7" s="82"/>
      <c r="B7" s="82"/>
      <c r="C7" s="81"/>
      <c r="D7" s="81"/>
    </row>
    <row r="8" spans="1:4" ht="18.75">
      <c r="A8" s="82"/>
      <c r="B8" s="81"/>
      <c r="C8" s="81"/>
      <c r="D8" s="81"/>
    </row>
    <row r="9" spans="1:4" ht="18.75">
      <c r="A9" s="82"/>
      <c r="B9" s="81"/>
      <c r="C9" s="81"/>
      <c r="D9" s="81"/>
    </row>
    <row r="10" spans="1:4" ht="18.75">
      <c r="A10" s="82"/>
      <c r="B10" s="81"/>
      <c r="C10" s="81"/>
      <c r="D10" s="81"/>
    </row>
    <row r="11" spans="1:4" ht="18.75">
      <c r="A11" s="82"/>
      <c r="B11" s="81"/>
      <c r="C11" s="81"/>
      <c r="D11" s="81"/>
    </row>
    <row r="12" spans="1:4" ht="18.75">
      <c r="A12" s="82"/>
      <c r="B12" s="81"/>
      <c r="C12" s="81"/>
      <c r="D12" s="81"/>
    </row>
    <row r="14" spans="1:4" ht="18.75">
      <c r="A14" s="82"/>
      <c r="B14" s="81"/>
      <c r="C14" s="81"/>
      <c r="D14" s="81"/>
    </row>
    <row r="15" spans="1:4" ht="18.75">
      <c r="A15" s="82"/>
      <c r="B15" s="81"/>
      <c r="C15" s="81"/>
      <c r="D15" s="81"/>
    </row>
    <row r="16" spans="1:4" ht="18.75">
      <c r="A16" s="82"/>
      <c r="B16" s="81"/>
      <c r="C16" s="81"/>
      <c r="D16" s="81"/>
    </row>
    <row r="17" spans="1:4" ht="18.75">
      <c r="A17" s="82"/>
      <c r="B17" s="81"/>
      <c r="C17" s="81"/>
      <c r="D17" s="81"/>
    </row>
    <row r="18" spans="1:4" ht="18.75">
      <c r="A18" s="82"/>
      <c r="C18" s="81"/>
      <c r="D18" s="81"/>
    </row>
    <row r="19" spans="1:4" ht="18.75">
      <c r="A19" s="82"/>
      <c r="B19" s="81"/>
      <c r="C19" s="81"/>
      <c r="D19" s="81"/>
    </row>
    <row r="20" spans="1:4" ht="18.75">
      <c r="A20" s="82"/>
      <c r="B20" s="81"/>
      <c r="C20" s="81"/>
      <c r="D20" s="81"/>
    </row>
    <row r="21" spans="1:4" ht="18.75">
      <c r="A21" s="82"/>
      <c r="B21" s="81"/>
      <c r="C21" s="81"/>
      <c r="D21" s="81"/>
    </row>
  </sheetData>
  <phoneticPr fontId="15" type="noConversion"/>
  <pageMargins left="0.7" right="0.7" top="0.75" bottom="0.75" header="0.3" footer="0.3"/>
  <pageSetup paperSize="9" orientation="portrait" horizontalDpi="17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政策明细表（原始表）</vt:lpstr>
      <vt:lpstr>政策明细表 (2)</vt:lpstr>
      <vt:lpstr>任务明细表</vt:lpstr>
      <vt:lpstr>任务明细表 (2)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2018-09-27T06:07:00Z</dcterms:created>
  <dcterms:modified xsi:type="dcterms:W3CDTF">2018-10-22T02:55:00Z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  <property fmtid="{D5CDD505-2E9C-101B-9397-08002B2CF9AE}" pid="3" name="KSOReadingLayout">
    <vt:bool>true</vt:bool>
  </property>
</Properties>
</file>