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<sst xmlns="http://schemas.openxmlformats.org/spreadsheetml/2006/main" count="38">
  <si>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</si>
  <si>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</si>
  <si>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</si>
  <si>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</si>
  <si>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</si>
  <si>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</si>
  <si>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</si>
  <si>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</si>
  <si>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</si>
  <si>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</si>
  <si>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</si>
  <si>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</si>
  <si>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</si>
  <si>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</si>
  <si>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</si>
  <si>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</si>
  <si>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</si>
  <si>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</si>
  <si>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</si>
  <si>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</si>
  <si>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</si>
  <si>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</si>
  <si>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</si>
  <si>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</si>
  <si>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</si>
  <si>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</si>
  <si>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</si>
  <si>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</si>
  <si>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</si>
  <si>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</si>
  <si>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龙潭西路店</t>
  </si>
  <si>
    <t>东南片区</t>
  </si>
  <si>
    <t>31.59%</t>
  </si>
  <si>
    <t>1000元</t>
  </si>
  <si>
    <t>农业银行</t>
  </si>
  <si>
    <t>50米</t>
  </si>
  <si>
    <t>步行</t>
  </si>
  <si>
    <t>0.5-1个小时无</t>
  </si>
</sst>
</file>

<file path=xl/styles.xml><?xml version="1.0" encoding="utf-8"?>
<styleSheet xmlns="http://schemas.openxmlformats.org/spreadsheetml/2006/main">
  <numFmts count="6">
    <numFmt numFmtId="176" formatCode="0.0%"/>
    <numFmt numFmtId="42" formatCode="_ &quot;￥&quot;* #,##0_ ;_ &quot;￥&quot;* \-#,##0_ ;_ &quot;￥&quot;* &quot;-&quot;_ ;_ @_ 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4"/>
  <sheetViews>
    <sheetView tabSelected="1" workbookViewId="0">
      <selection activeCell="AA4" sqref="AA4"/>
    </sheetView>
  </sheetViews>
  <sheetFormatPr defaultColWidth="9" defaultRowHeight="14.25" outlineLevelRow="3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9" style="3"/>
    <col min="24" max="24" width="9.375" style="3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4031</v>
      </c>
      <c r="D4" s="8">
        <f>C4*1.2</f>
        <v>4837.2</v>
      </c>
      <c r="E4" s="8">
        <v>3062</v>
      </c>
      <c r="F4" s="9">
        <v>3800</v>
      </c>
      <c r="G4" s="10">
        <f>F4</f>
        <v>3800</v>
      </c>
      <c r="H4" s="11">
        <f>G4*30</f>
        <v>114000</v>
      </c>
      <c r="I4" s="12">
        <f>(G4-C4)/C4</f>
        <v>-0.0573058794343835</v>
      </c>
      <c r="J4" s="13" t="s">
        <v>32</v>
      </c>
      <c r="K4" s="14">
        <v>0.0307261290913791</v>
      </c>
      <c r="L4" s="8">
        <f>H4*K4</f>
        <v>3502.77871641722</v>
      </c>
      <c r="M4" s="12">
        <v>0.124559219085132</v>
      </c>
      <c r="N4" s="8">
        <f>M4*H4</f>
        <v>14199.750975705</v>
      </c>
      <c r="O4" s="8">
        <v>73.46</v>
      </c>
      <c r="P4" s="7">
        <f>H4/O4</f>
        <v>1551.86496052273</v>
      </c>
      <c r="Q4" s="15">
        <f>G4*1.06</f>
        <v>4028</v>
      </c>
      <c r="R4" s="11">
        <f>Q4*30</f>
        <v>120840</v>
      </c>
      <c r="S4" s="8">
        <f>R4*J4</f>
        <v>38173.356</v>
      </c>
      <c r="T4" s="11">
        <f>G4*1.12</f>
        <v>4256</v>
      </c>
      <c r="U4" s="11">
        <f>T4*30</f>
        <v>127680</v>
      </c>
      <c r="V4" s="8">
        <f>U4*J4</f>
        <v>40334.112</v>
      </c>
      <c r="W4" s="16" t="s">
        <v>33</v>
      </c>
      <c r="X4" s="16" t="s">
        <v>34</v>
      </c>
      <c r="Y4" s="16" t="s">
        <v>35</v>
      </c>
      <c r="Z4" s="17" t="s">
        <v>36</v>
      </c>
      <c r="AA4" s="18" t="s">
        <v>37</v>
      </c>
      <c r="AB4" s="18"/>
      <c r="AC4" s="18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2017-08-16T00:09:59Z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