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东南片区金牌品种需求表" sheetId="1" r:id="rId1"/>
  </sheets>
  <calcPr calcId="144525" concurrentCalc="0"/>
</workbook>
</file>

<file path=xl/sharedStrings.xml><?xml version="1.0" encoding="utf-8"?>
<sst xmlns="http://schemas.openxmlformats.org/spreadsheetml/2006/main" count="28">
  <si>
    <t>附件二：</t>
  </si>
  <si>
    <t>太极大药房储值卡领用清单</t>
  </si>
  <si>
    <t>日期：</t>
  </si>
  <si>
    <t>序号</t>
  </si>
  <si>
    <t>门店名称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</si>
  <si>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</si>
  <si>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</si>
  <si>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</si>
  <si>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</si>
  <si>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</si>
  <si>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</si>
  <si>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</si>
  <si>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</si>
  <si>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</si>
  <si>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</si>
  <si>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</si>
  <si>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</si>
  <si>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华泰店</t>
  </si>
  <si>
    <t>毛静静</t>
  </si>
  <si>
    <t>龙潭西路店</t>
  </si>
  <si>
    <t>易永红</t>
  </si>
  <si>
    <t>万宇店</t>
  </si>
  <si>
    <t>王晗</t>
  </si>
  <si>
    <t>新乐中街店</t>
  </si>
  <si>
    <t>张建</t>
  </si>
  <si>
    <t>万科店</t>
  </si>
  <si>
    <t>杨琴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</si>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</sst>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O14" sqref="O14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5</v>
      </c>
      <c r="D4" s="10" t="s">
        <v>6</v>
      </c>
      <c r="E4" s="11"/>
      <c r="F4" s="12"/>
      <c r="G4" s="10" t="s">
        <v>7</v>
      </c>
      <c r="H4" s="11"/>
      <c r="I4" s="12"/>
      <c r="J4" s="19" t="s">
        <v>8</v>
      </c>
      <c r="K4" s="20"/>
      <c r="L4" s="21" t="s">
        <v>9</v>
      </c>
      <c r="M4" s="22"/>
    </row>
    <row r="5" ht="30" customHeight="1" spans="1:13">
      <c r="A5" s="13"/>
      <c r="B5" s="13"/>
      <c r="C5" s="13"/>
      <c r="D5" s="13" t="s">
        <v>10</v>
      </c>
      <c r="E5" s="13" t="s">
        <v>11</v>
      </c>
      <c r="F5" s="13" t="s">
        <v>12</v>
      </c>
      <c r="G5" s="13" t="s">
        <v>10</v>
      </c>
      <c r="H5" s="13" t="s">
        <v>11</v>
      </c>
      <c r="I5" s="13" t="s">
        <v>12</v>
      </c>
      <c r="J5" s="23" t="s">
        <v>13</v>
      </c>
      <c r="K5" s="23" t="s">
        <v>14</v>
      </c>
      <c r="L5" s="24" t="s">
        <v>15</v>
      </c>
      <c r="M5" s="24" t="s">
        <v>16</v>
      </c>
    </row>
    <row r="6" customFormat="1" ht="30" customHeight="1" spans="1:13">
      <c r="A6" s="14">
        <v>1</v>
      </c>
      <c r="B6" s="15" t="s">
        <v>17</v>
      </c>
      <c r="C6" s="16" t="s">
        <v>18</v>
      </c>
      <c r="D6" s="16">
        <v>0</v>
      </c>
      <c r="E6" s="16">
        <v>465</v>
      </c>
      <c r="F6" s="16">
        <f>D6*E6</f>
        <v>0</v>
      </c>
      <c r="G6" s="16">
        <v>30</v>
      </c>
      <c r="H6" s="16">
        <v>900</v>
      </c>
      <c r="I6" s="16">
        <f>G6*H6</f>
        <v>27000</v>
      </c>
      <c r="J6" s="16">
        <f>F6+I6</f>
        <v>27000</v>
      </c>
      <c r="K6" s="16">
        <f t="shared" ref="K6:K16" si="0">D6*L6+G6*M6</f>
        <v>3000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 t="s">
        <v>19</v>
      </c>
      <c r="C7" s="16" t="s">
        <v>20</v>
      </c>
      <c r="D7" s="16">
        <v>20</v>
      </c>
      <c r="E7" s="16">
        <v>465</v>
      </c>
      <c r="F7" s="16">
        <f t="shared" ref="F7:F15" si="1">D7*E7</f>
        <v>9300</v>
      </c>
      <c r="G7" s="16">
        <v>10</v>
      </c>
      <c r="H7" s="16">
        <v>900</v>
      </c>
      <c r="I7" s="16">
        <f t="shared" ref="I7:I15" si="2">G7*H7</f>
        <v>9000</v>
      </c>
      <c r="J7" s="16">
        <f t="shared" ref="J7:J16" si="3">F7+I7</f>
        <v>18300</v>
      </c>
      <c r="K7" s="16">
        <f t="shared" si="0"/>
        <v>1700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 t="s">
        <v>21</v>
      </c>
      <c r="C8" s="16" t="s">
        <v>22</v>
      </c>
      <c r="D8" s="16">
        <v>0</v>
      </c>
      <c r="E8" s="16">
        <v>465</v>
      </c>
      <c r="F8" s="16">
        <f t="shared" si="1"/>
        <v>0</v>
      </c>
      <c r="G8" s="16">
        <v>5</v>
      </c>
      <c r="H8" s="16">
        <v>900</v>
      </c>
      <c r="I8" s="16">
        <f t="shared" si="2"/>
        <v>4500</v>
      </c>
      <c r="J8" s="16">
        <f t="shared" si="3"/>
        <v>4500</v>
      </c>
      <c r="K8" s="16">
        <f t="shared" si="0"/>
        <v>500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 t="s">
        <v>23</v>
      </c>
      <c r="C9" s="16" t="s">
        <v>24</v>
      </c>
      <c r="D9" s="16">
        <v>20</v>
      </c>
      <c r="E9" s="16">
        <v>465</v>
      </c>
      <c r="F9" s="16">
        <f t="shared" si="1"/>
        <v>9300</v>
      </c>
      <c r="G9" s="16">
        <v>20</v>
      </c>
      <c r="H9" s="16">
        <v>900</v>
      </c>
      <c r="I9" s="16">
        <f t="shared" si="2"/>
        <v>18000</v>
      </c>
      <c r="J9" s="16">
        <f t="shared" si="3"/>
        <v>27300</v>
      </c>
      <c r="K9" s="16">
        <f t="shared" si="0"/>
        <v>2700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 t="s">
        <v>25</v>
      </c>
      <c r="C10" s="16" t="s">
        <v>26</v>
      </c>
      <c r="D10" s="16">
        <v>20</v>
      </c>
      <c r="E10" s="16">
        <v>465</v>
      </c>
      <c r="F10" s="16">
        <f t="shared" si="1"/>
        <v>9300</v>
      </c>
      <c r="G10" s="16">
        <v>20</v>
      </c>
      <c r="H10" s="16">
        <v>900</v>
      </c>
      <c r="I10" s="16">
        <f t="shared" si="2"/>
        <v>18000</v>
      </c>
      <c r="J10" s="16">
        <f t="shared" si="3"/>
        <v>27300</v>
      </c>
      <c r="K10" s="16">
        <f t="shared" si="0"/>
        <v>2700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27</v>
      </c>
      <c r="C16" s="17"/>
      <c r="D16" s="17">
        <f>SUM(D6:D15)</f>
        <v>60</v>
      </c>
      <c r="E16" s="14">
        <v>465</v>
      </c>
      <c r="F16" s="14">
        <f t="shared" ref="F16" si="4">D16*E16</f>
        <v>27900</v>
      </c>
      <c r="G16" s="17">
        <f>SUM(G6:G15)</f>
        <v>85</v>
      </c>
      <c r="H16" s="14">
        <v>900</v>
      </c>
      <c r="I16" s="14">
        <f t="shared" ref="I16" si="5">G16*H16</f>
        <v>76500</v>
      </c>
      <c r="J16" s="16">
        <f t="shared" si="3"/>
        <v>104400</v>
      </c>
      <c r="K16" s="16">
        <f t="shared" si="0"/>
        <v>10600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东南片区金牌品种需求表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2017-03-11T16:24:08Z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