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片区会议格式" sheetId="1" r:id="rId1"/>
    <sheet name="会员发展情况" sheetId="2" r:id="rId2"/>
    <sheet name="Sheet3" sheetId="3" r:id="rId3"/>
  </sheets>
  <definedNames>
    <definedName name="_xlnm._FilterDatabase" localSheetId="1" hidden="1">会员发展情况!$A$2:$O$85</definedName>
  </definedNames>
  <calcPr calcId="114210"/>
</workbook>
</file>

<file path=xl/calcChain.xml><?xml version="1.0" encoding="utf-8"?>
<calcChain xmlns="http://schemas.openxmlformats.org/spreadsheetml/2006/main">
  <c r="J25" i="1"/>
  <c r="G25"/>
  <c r="F25"/>
  <c r="D25"/>
  <c r="C25"/>
  <c r="H24"/>
  <c r="E24"/>
  <c r="D23"/>
  <c r="K6"/>
  <c r="K7"/>
  <c r="K8"/>
  <c r="K9"/>
  <c r="K10"/>
  <c r="K11"/>
  <c r="K12"/>
  <c r="K13"/>
  <c r="K14"/>
  <c r="K15"/>
  <c r="K16"/>
  <c r="K17"/>
  <c r="K18"/>
  <c r="K19"/>
  <c r="K20"/>
  <c r="K5"/>
  <c r="H6"/>
  <c r="H7"/>
  <c r="H8"/>
  <c r="H9"/>
  <c r="H10"/>
  <c r="H11"/>
  <c r="H12"/>
  <c r="H13"/>
  <c r="H14"/>
  <c r="H15"/>
  <c r="H16"/>
  <c r="H17"/>
  <c r="H18"/>
  <c r="H19"/>
  <c r="H20"/>
  <c r="H5"/>
  <c r="E6"/>
  <c r="E7"/>
  <c r="E8"/>
  <c r="E9"/>
  <c r="E10"/>
  <c r="E11"/>
  <c r="E12"/>
  <c r="E13"/>
  <c r="E14"/>
  <c r="E15"/>
  <c r="E16"/>
  <c r="E17"/>
  <c r="E18"/>
  <c r="E19"/>
  <c r="E20"/>
  <c r="E5"/>
  <c r="J85" i="2"/>
  <c r="I85"/>
  <c r="G85"/>
  <c r="F85"/>
  <c r="O84"/>
  <c r="H84"/>
  <c r="O83"/>
  <c r="K83"/>
  <c r="H83"/>
  <c r="L83"/>
  <c r="O82"/>
  <c r="H82"/>
  <c r="L82"/>
  <c r="O81"/>
  <c r="H81"/>
  <c r="L81"/>
  <c r="O80"/>
  <c r="H80"/>
  <c r="L80"/>
  <c r="O79"/>
  <c r="K79"/>
  <c r="H79"/>
  <c r="L79"/>
  <c r="O78"/>
  <c r="H78"/>
  <c r="L78"/>
  <c r="O77"/>
  <c r="H77"/>
  <c r="L77"/>
  <c r="O76"/>
  <c r="H76"/>
  <c r="L76"/>
  <c r="O75"/>
  <c r="K75"/>
  <c r="H75"/>
  <c r="L75"/>
  <c r="O74"/>
  <c r="H74"/>
  <c r="L74"/>
  <c r="O73"/>
  <c r="H73"/>
  <c r="L73"/>
  <c r="O72"/>
  <c r="H72"/>
  <c r="L72"/>
  <c r="O71"/>
  <c r="K71"/>
  <c r="H71"/>
  <c r="L71"/>
  <c r="O70"/>
  <c r="H70"/>
  <c r="L70"/>
  <c r="O69"/>
  <c r="H69"/>
  <c r="L69"/>
  <c r="O68"/>
  <c r="H68"/>
  <c r="L68"/>
  <c r="O67"/>
  <c r="K67"/>
  <c r="H67"/>
  <c r="L67"/>
  <c r="O66"/>
  <c r="H66"/>
  <c r="L66"/>
  <c r="O65"/>
  <c r="H65"/>
  <c r="L65"/>
  <c r="O64"/>
  <c r="H64"/>
  <c r="L64"/>
  <c r="O63"/>
  <c r="K63"/>
  <c r="H63"/>
  <c r="L63"/>
  <c r="O62"/>
  <c r="H62"/>
  <c r="L62"/>
  <c r="O61"/>
  <c r="H61"/>
  <c r="L61"/>
  <c r="O60"/>
  <c r="H60"/>
  <c r="L60"/>
  <c r="O59"/>
  <c r="K59"/>
  <c r="H59"/>
  <c r="L59"/>
  <c r="O58"/>
  <c r="H58"/>
  <c r="L58"/>
  <c r="O57"/>
  <c r="H57"/>
  <c r="L57"/>
  <c r="O56"/>
  <c r="H56"/>
  <c r="L56"/>
  <c r="O55"/>
  <c r="K55"/>
  <c r="H55"/>
  <c r="L55"/>
  <c r="O54"/>
  <c r="H54"/>
  <c r="L54"/>
  <c r="O53"/>
  <c r="H53"/>
  <c r="L53"/>
  <c r="O52"/>
  <c r="H52"/>
  <c r="L52"/>
  <c r="O51"/>
  <c r="K51"/>
  <c r="H51"/>
  <c r="L51"/>
  <c r="O50"/>
  <c r="H50"/>
  <c r="L50"/>
  <c r="O49"/>
  <c r="H49"/>
  <c r="L49"/>
  <c r="O48"/>
  <c r="H48"/>
  <c r="L48"/>
  <c r="O47"/>
  <c r="K47"/>
  <c r="H47"/>
  <c r="L47"/>
  <c r="O46"/>
  <c r="H46"/>
  <c r="L46"/>
  <c r="O45"/>
  <c r="H45"/>
  <c r="L45"/>
  <c r="O44"/>
  <c r="H44"/>
  <c r="L44"/>
  <c r="O43"/>
  <c r="K43"/>
  <c r="H43"/>
  <c r="L43"/>
  <c r="O42"/>
  <c r="H42"/>
  <c r="L42"/>
  <c r="O41"/>
  <c r="H41"/>
  <c r="L41"/>
  <c r="O40"/>
  <c r="H40"/>
  <c r="L40"/>
  <c r="O39"/>
  <c r="K39"/>
  <c r="H39"/>
  <c r="L39"/>
  <c r="O38"/>
  <c r="H38"/>
  <c r="L38"/>
  <c r="O37"/>
  <c r="H37"/>
  <c r="L37"/>
  <c r="O36"/>
  <c r="H36"/>
  <c r="L36"/>
  <c r="O35"/>
  <c r="K35"/>
  <c r="H35"/>
  <c r="L35"/>
  <c r="O34"/>
  <c r="H34"/>
  <c r="L34"/>
  <c r="O33"/>
  <c r="H33"/>
  <c r="L33"/>
  <c r="O32"/>
  <c r="H32"/>
  <c r="L32"/>
  <c r="O31"/>
  <c r="K31"/>
  <c r="H31"/>
  <c r="L31"/>
  <c r="O30"/>
  <c r="H30"/>
  <c r="L30"/>
  <c r="O29"/>
  <c r="H29"/>
  <c r="L29"/>
  <c r="O28"/>
  <c r="H28"/>
  <c r="L28"/>
  <c r="O27"/>
  <c r="K27"/>
  <c r="H27"/>
  <c r="L27"/>
  <c r="O26"/>
  <c r="H26"/>
  <c r="L26"/>
  <c r="O25"/>
  <c r="H25"/>
  <c r="L25"/>
  <c r="O24"/>
  <c r="H24"/>
  <c r="L24"/>
  <c r="O23"/>
  <c r="K23"/>
  <c r="H23"/>
  <c r="L23"/>
  <c r="O22"/>
  <c r="H22"/>
  <c r="L22"/>
  <c r="O21"/>
  <c r="H21"/>
  <c r="L21"/>
  <c r="O20"/>
  <c r="H20"/>
  <c r="L20"/>
  <c r="O19"/>
  <c r="K19"/>
  <c r="H19"/>
  <c r="L19"/>
  <c r="O18"/>
  <c r="H18"/>
  <c r="L18"/>
  <c r="O17"/>
  <c r="H17"/>
  <c r="L17"/>
  <c r="O16"/>
  <c r="H16"/>
  <c r="L16"/>
  <c r="O15"/>
  <c r="K15"/>
  <c r="H15"/>
  <c r="L15"/>
  <c r="O14"/>
  <c r="H14"/>
  <c r="L14"/>
  <c r="O13"/>
  <c r="H13"/>
  <c r="L13"/>
  <c r="O12"/>
  <c r="H12"/>
  <c r="L12"/>
  <c r="O11"/>
  <c r="K11"/>
  <c r="H11"/>
  <c r="L11"/>
  <c r="O10"/>
  <c r="H10"/>
  <c r="L10"/>
  <c r="O9"/>
  <c r="H9"/>
  <c r="L9"/>
  <c r="O8"/>
  <c r="H8"/>
  <c r="L8"/>
  <c r="O7"/>
  <c r="K7"/>
  <c r="H7"/>
  <c r="L7"/>
  <c r="O6"/>
  <c r="H6"/>
  <c r="L6"/>
  <c r="O5"/>
  <c r="H5"/>
  <c r="L5"/>
  <c r="O4"/>
  <c r="H4"/>
  <c r="L4"/>
  <c r="O3"/>
  <c r="K3"/>
  <c r="H3"/>
  <c r="K6"/>
  <c r="K10"/>
  <c r="K14"/>
  <c r="K18"/>
  <c r="K22"/>
  <c r="K26"/>
  <c r="K30"/>
  <c r="K34"/>
  <c r="K38"/>
  <c r="K42"/>
  <c r="K46"/>
  <c r="K50"/>
  <c r="K54"/>
  <c r="K58"/>
  <c r="K62"/>
  <c r="K66"/>
  <c r="K70"/>
  <c r="K74"/>
  <c r="K78"/>
  <c r="K82"/>
  <c r="K5"/>
  <c r="K9"/>
  <c r="K13"/>
  <c r="K17"/>
  <c r="K21"/>
  <c r="K25"/>
  <c r="K29"/>
  <c r="K33"/>
  <c r="K37"/>
  <c r="K41"/>
  <c r="K45"/>
  <c r="K49"/>
  <c r="K53"/>
  <c r="K57"/>
  <c r="K61"/>
  <c r="K65"/>
  <c r="K69"/>
  <c r="K73"/>
  <c r="K77"/>
  <c r="K81"/>
  <c r="L84"/>
  <c r="K84"/>
  <c r="H85"/>
  <c r="L85"/>
  <c r="L3"/>
  <c r="K4"/>
  <c r="K8"/>
  <c r="K12"/>
  <c r="K16"/>
  <c r="K20"/>
  <c r="K24"/>
  <c r="K28"/>
  <c r="K32"/>
  <c r="K36"/>
  <c r="K40"/>
  <c r="K44"/>
  <c r="K48"/>
  <c r="K52"/>
  <c r="K56"/>
  <c r="K60"/>
  <c r="K64"/>
  <c r="K68"/>
  <c r="K72"/>
  <c r="K76"/>
  <c r="K80"/>
  <c r="K85"/>
</calcChain>
</file>

<file path=xl/sharedStrings.xml><?xml version="1.0" encoding="utf-8"?>
<sst xmlns="http://schemas.openxmlformats.org/spreadsheetml/2006/main" count="414" uniqueCount="235">
  <si>
    <t>附表一：销售数据</t>
  </si>
  <si>
    <t>门店ID</t>
  </si>
  <si>
    <t>门店名称</t>
  </si>
  <si>
    <t>去年同比销售</t>
  </si>
  <si>
    <t>今年同期销售</t>
  </si>
  <si>
    <t>增长比例（%）</t>
  </si>
  <si>
    <t>去年同期毛利</t>
  </si>
  <si>
    <t>今年同比毛利</t>
  </si>
  <si>
    <t>今年交易笔数</t>
  </si>
  <si>
    <t>去年同期交易笔数</t>
  </si>
  <si>
    <t>会员笔数占比</t>
  </si>
  <si>
    <t>去年同期会员笔数占比</t>
  </si>
  <si>
    <t>增长比例</t>
  </si>
  <si>
    <t>四川太极新园大道药店</t>
  </si>
  <si>
    <t>四川太极新乐中街药店</t>
  </si>
  <si>
    <t>四川太极高新天久北巷药店</t>
  </si>
  <si>
    <t>四川太极高新区府城大道西段店</t>
  </si>
  <si>
    <t>四川太极龙潭西路店</t>
  </si>
  <si>
    <t>四川太极锦江区榕声路店</t>
  </si>
  <si>
    <t>四川太极高新区民丰大道西段药店</t>
  </si>
  <si>
    <t>50.34%</t>
  </si>
  <si>
    <t>四川太极双流县西航港街道锦华路一段药店</t>
  </si>
  <si>
    <t>四川太极高新区中和街道柳荫街药店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</si>
  <si>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</si>
  <si>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</si>
  <si>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</si>
  <si>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</si>
  <si>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四川太极高新区大源北街药店</t>
  </si>
  <si>
    <t>四川太极成华区华康路药店</t>
  </si>
  <si>
    <t>四川太极成华区万宇路药店</t>
  </si>
  <si>
    <t>四川太极双流区东升街道三强西路药店</t>
  </si>
  <si>
    <t>成都成汉太极大药房有限公司</t>
  </si>
  <si>
    <t>合计：</t>
  </si>
  <si>
    <t>除去新开门店及装修门店外合计：</t>
  </si>
  <si>
    <t>序号</t>
  </si>
  <si>
    <t>片区名称</t>
  </si>
  <si>
    <t>片主管</t>
  </si>
  <si>
    <t>8.26-9.25新会员发展情况</t>
  </si>
  <si>
    <t>8.26-9.25会员消费笔数占比情况</t>
  </si>
  <si>
    <t>日均交易笔数</t>
  </si>
  <si>
    <t>会员发展每日任务</t>
  </si>
  <si>
    <t>任务</t>
  </si>
  <si>
    <t>发展会员总数</t>
  </si>
  <si>
    <t>有效会员数</t>
  </si>
  <si>
    <t>任务完成率</t>
  </si>
  <si>
    <t>任务差异</t>
  </si>
  <si>
    <t>消费笔数占比任务</t>
  </si>
  <si>
    <t>占比任务差异</t>
  </si>
  <si>
    <t>温江同兴东路店</t>
  </si>
  <si>
    <t>城郊二片</t>
  </si>
  <si>
    <t>苗凯</t>
  </si>
  <si>
    <t>48.42%</t>
  </si>
  <si>
    <t>怀远店</t>
  </si>
  <si>
    <t>64.42%</t>
  </si>
  <si>
    <t>温江店</t>
  </si>
  <si>
    <t>54.07%</t>
  </si>
  <si>
    <t>崇州中心店</t>
  </si>
  <si>
    <t>56.82%</t>
  </si>
  <si>
    <t>金带街店</t>
  </si>
  <si>
    <t>59.65%</t>
  </si>
  <si>
    <t>都江堰景中路店</t>
  </si>
  <si>
    <t>51.2%</t>
  </si>
  <si>
    <t>都江堰店</t>
  </si>
  <si>
    <t>41.83%</t>
  </si>
  <si>
    <t>都江堰奎光路中段店</t>
  </si>
  <si>
    <t>54.52%</t>
  </si>
  <si>
    <t>三江店</t>
  </si>
  <si>
    <t>61.59%</t>
  </si>
  <si>
    <t>都江堰市蒲阳路店</t>
  </si>
  <si>
    <t>68.27%</t>
  </si>
  <si>
    <t>都江堰问道西路店</t>
  </si>
  <si>
    <t>56.33%</t>
  </si>
  <si>
    <t>都江堰翔凤路店</t>
  </si>
  <si>
    <t>63.45%</t>
  </si>
  <si>
    <t>都江堰聚源镇店</t>
  </si>
  <si>
    <t>68.8%</t>
  </si>
  <si>
    <t>邛崃中心店</t>
  </si>
  <si>
    <t>城郊一片</t>
  </si>
  <si>
    <t>周佳玉</t>
  </si>
  <si>
    <t>44.71%</t>
  </si>
  <si>
    <t>五津西路店</t>
  </si>
  <si>
    <t>41.11%</t>
  </si>
  <si>
    <t>新津邓双镇岷江店</t>
  </si>
  <si>
    <t>69.22%</t>
  </si>
  <si>
    <t>大邑内蒙古桃源店</t>
  </si>
  <si>
    <t>60.02%</t>
  </si>
  <si>
    <t>邛崃长安大道店</t>
  </si>
  <si>
    <t>54.35%</t>
  </si>
  <si>
    <t>大邑通达东路五段店</t>
  </si>
  <si>
    <t>62.98%</t>
  </si>
  <si>
    <t>邛崃洪川小区店</t>
  </si>
  <si>
    <t>68.6%</t>
  </si>
  <si>
    <t>邛崃市羊安店</t>
  </si>
  <si>
    <t>58.95%</t>
  </si>
  <si>
    <t>大邑子龙路店</t>
  </si>
  <si>
    <t>63.49%</t>
  </si>
  <si>
    <t>大邑东壕沟段店</t>
  </si>
  <si>
    <t>62.93%</t>
  </si>
  <si>
    <t>大邑县沙渠镇方圆路店</t>
  </si>
  <si>
    <t>73.73%</t>
  </si>
  <si>
    <t>兴义镇万兴路店</t>
  </si>
  <si>
    <t>大邑县晋原镇东街店</t>
  </si>
  <si>
    <t>51.91%</t>
  </si>
  <si>
    <t>大邑县新场镇文昌街店</t>
  </si>
  <si>
    <t>67.21%</t>
  </si>
  <si>
    <t>大邑县安仁镇千禧街店</t>
  </si>
  <si>
    <t>61.79%</t>
  </si>
  <si>
    <t>浆洗街店</t>
  </si>
  <si>
    <t>城中片</t>
  </si>
  <si>
    <t xml:space="preserve">何巍 </t>
  </si>
  <si>
    <t>16.55%</t>
  </si>
  <si>
    <t>青羊区北东街店</t>
  </si>
  <si>
    <t>8.06%</t>
  </si>
  <si>
    <t>锦江区庆云南街店</t>
  </si>
  <si>
    <t>11.26%</t>
  </si>
  <si>
    <t>红星店</t>
  </si>
  <si>
    <t>40.89%</t>
  </si>
  <si>
    <t>双林路店</t>
  </si>
  <si>
    <t>40.95%</t>
  </si>
  <si>
    <t>武侯区科华街店</t>
  </si>
  <si>
    <t>34.39%</t>
  </si>
  <si>
    <t>通盈街店</t>
  </si>
  <si>
    <t>52.99%</t>
  </si>
  <si>
    <t>金丝街店</t>
  </si>
  <si>
    <t>19.05%</t>
  </si>
  <si>
    <t>成华区华油路店</t>
  </si>
  <si>
    <t>39.55%</t>
  </si>
  <si>
    <t>成华杉板桥南一路店</t>
  </si>
  <si>
    <t>38.77%</t>
  </si>
  <si>
    <t>成华区崔家店路店</t>
  </si>
  <si>
    <t>62.55%</t>
  </si>
  <si>
    <t>郫县郫筒镇东大街店</t>
  </si>
  <si>
    <t>46.15%</t>
  </si>
  <si>
    <t>人民中路店</t>
  </si>
  <si>
    <t>26.21%</t>
  </si>
  <si>
    <t>龙泉驿生路店</t>
  </si>
  <si>
    <t>61.58%</t>
  </si>
  <si>
    <t>郫县一环路东南段店</t>
  </si>
  <si>
    <t>40.08%</t>
  </si>
  <si>
    <t>锦江区柳翠路店</t>
  </si>
  <si>
    <t>59.64%</t>
  </si>
  <si>
    <t>民丰大道西段店</t>
  </si>
  <si>
    <t>东南片</t>
  </si>
  <si>
    <t xml:space="preserve">谢怡 </t>
  </si>
  <si>
    <t>49.82%</t>
  </si>
  <si>
    <t>府城大道西段店</t>
  </si>
  <si>
    <t>21.59%</t>
  </si>
  <si>
    <t>新乐中街店</t>
  </si>
  <si>
    <t>54.3%</t>
  </si>
  <si>
    <t>成华区华泰路店</t>
  </si>
  <si>
    <t>35.44%</t>
  </si>
  <si>
    <t>成华区万科路店</t>
  </si>
  <si>
    <t>52.62%</t>
  </si>
  <si>
    <t>锦江区观音桥街店</t>
  </si>
  <si>
    <t>57.57%</t>
  </si>
  <si>
    <t>锦江区榕声路店</t>
  </si>
  <si>
    <t>44.26%</t>
  </si>
  <si>
    <t>新园大道店</t>
  </si>
  <si>
    <t>43.32%</t>
  </si>
  <si>
    <t>锦江区水杉街店</t>
  </si>
  <si>
    <t>36.41%</t>
  </si>
  <si>
    <t>高新天久北巷店</t>
  </si>
  <si>
    <t>44.69%</t>
  </si>
  <si>
    <t>高新区大源北街店</t>
  </si>
  <si>
    <t>49.73%</t>
  </si>
  <si>
    <t>中和街道柳荫街店</t>
  </si>
  <si>
    <t>39.68%</t>
  </si>
  <si>
    <t>龙潭西路店</t>
  </si>
  <si>
    <t>57.6%</t>
  </si>
  <si>
    <t>双流锦华路一段店</t>
  </si>
  <si>
    <t>53.69%</t>
  </si>
  <si>
    <t>成华区万宇路店</t>
  </si>
  <si>
    <t>32.55%</t>
  </si>
  <si>
    <t>成华区华康路店</t>
  </si>
  <si>
    <t>51.14%</t>
  </si>
  <si>
    <t>双流三强西路店</t>
  </si>
  <si>
    <t>51.22%</t>
  </si>
  <si>
    <t>成汉南路店</t>
  </si>
  <si>
    <t>旗舰店</t>
  </si>
  <si>
    <t>旗舰片</t>
  </si>
  <si>
    <t>谭庆娟</t>
  </si>
  <si>
    <t>51.96%</t>
  </si>
  <si>
    <t>青羊区十二桥店</t>
  </si>
  <si>
    <t>西北片</t>
  </si>
  <si>
    <t xml:space="preserve">刘琴英 </t>
  </si>
  <si>
    <t>12.9%</t>
  </si>
  <si>
    <t>光华店</t>
  </si>
  <si>
    <t>64.67%</t>
  </si>
  <si>
    <t>羊子山西路店</t>
  </si>
  <si>
    <t>40.61%</t>
  </si>
  <si>
    <t>交大路第三店</t>
  </si>
  <si>
    <t>47.48%</t>
  </si>
  <si>
    <t>光华村街店</t>
  </si>
  <si>
    <t>37.32%</t>
  </si>
  <si>
    <t>新都新繁镇繁店</t>
  </si>
  <si>
    <t>45.92%</t>
  </si>
  <si>
    <t>西部店</t>
  </si>
  <si>
    <t>40.84%</t>
  </si>
  <si>
    <t>枣子巷店</t>
  </si>
  <si>
    <t>35.39%</t>
  </si>
  <si>
    <t>汇融名城店</t>
  </si>
  <si>
    <t>46.67%</t>
  </si>
  <si>
    <t>武侯区顺和街店</t>
  </si>
  <si>
    <t>54.55%</t>
  </si>
  <si>
    <t>清江东路店</t>
  </si>
  <si>
    <t>53.3%</t>
  </si>
  <si>
    <t>沙河源店</t>
  </si>
  <si>
    <t>55.33%</t>
  </si>
  <si>
    <t>土龙路店</t>
  </si>
  <si>
    <t>48.3%</t>
  </si>
  <si>
    <t>金牛区金沙路店</t>
  </si>
  <si>
    <t>52.93%</t>
  </si>
  <si>
    <t>清江东路2店</t>
  </si>
  <si>
    <t>33.79%</t>
  </si>
  <si>
    <t>青羊区浣花滨河路店</t>
  </si>
  <si>
    <t>50.23%</t>
  </si>
  <si>
    <t>新都区马超东路店</t>
  </si>
  <si>
    <t>55.7%</t>
  </si>
  <si>
    <t>金牛区黄苑东街店</t>
  </si>
  <si>
    <t>50.08%</t>
  </si>
  <si>
    <t>成华区新怡路店</t>
  </si>
  <si>
    <t>49.06%</t>
  </si>
  <si>
    <t>合计</t>
  </si>
  <si>
    <t/>
  </si>
  <si>
    <t>2017.9.21-10.10</t>
  </si>
  <si>
    <t>今年毛利率</t>
  </si>
  <si>
    <t>去年毛利率</t>
  </si>
  <si>
    <t>增减比</t>
  </si>
  <si>
    <t>一、销售数据分析：（时间段：2017.1.1-9.25日）与去年同期数据（销售下滑数据请用红色字体进行标记）   单位：万元</t>
    <phoneticPr fontId="17" type="noConversion"/>
  </si>
  <si>
    <t>东南片区10.30会议材料</t>
    <phoneticPr fontId="17" type="noConversion"/>
  </si>
  <si>
    <r>
      <t>客单价2</t>
    </r>
    <r>
      <rPr>
        <sz val="10"/>
        <rFont val="宋体"/>
        <charset val="134"/>
      </rPr>
      <t>016</t>
    </r>
    <phoneticPr fontId="17" type="noConversion"/>
  </si>
  <si>
    <r>
      <t>客单价2</t>
    </r>
    <r>
      <rPr>
        <sz val="10"/>
        <rFont val="宋体"/>
        <charset val="134"/>
      </rPr>
      <t>017</t>
    </r>
    <phoneticPr fontId="17" type="noConversion"/>
  </si>
  <si>
    <t>成汉</t>
    <phoneticPr fontId="17" type="noConversion"/>
  </si>
  <si>
    <r>
      <t>1</t>
    </r>
    <r>
      <rPr>
        <sz val="10"/>
        <rFont val="宋体"/>
        <charset val="134"/>
      </rPr>
      <t>-9月平均</t>
    </r>
    <phoneticPr fontId="17" type="noConversion"/>
  </si>
  <si>
    <t>三强</t>
    <phoneticPr fontId="17" type="noConversion"/>
  </si>
</sst>
</file>

<file path=xl/styles.xml><?xml version="1.0" encoding="utf-8"?>
<styleSheet xmlns="http://schemas.openxmlformats.org/spreadsheetml/2006/main">
  <numFmts count="1">
    <numFmt numFmtId="176" formatCode="0.0%"/>
  </numFmts>
  <fonts count="1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1"/>
      <color indexed="10"/>
      <name val="宋体"/>
      <charset val="134"/>
    </font>
    <font>
      <sz val="10"/>
      <color indexed="10"/>
      <name val="宋体"/>
      <charset val="134"/>
    </font>
    <font>
      <b/>
      <sz val="10"/>
      <name val="宋体"/>
      <charset val="134"/>
    </font>
    <font>
      <b/>
      <sz val="10"/>
      <color indexed="10"/>
      <name val="宋体"/>
      <charset val="134"/>
    </font>
    <font>
      <sz val="11"/>
      <color indexed="8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10"/>
      <name val="宋体"/>
      <charset val="134"/>
    </font>
    <font>
      <sz val="10"/>
      <color indexed="10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sz val="1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10" fontId="0" fillId="0" borderId="1" xfId="0" applyNumberFormat="1" applyBorder="1">
      <alignment vertical="center"/>
    </xf>
    <xf numFmtId="10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/>
    </xf>
    <xf numFmtId="10" fontId="4" fillId="0" borderId="1" xfId="0" applyNumberFormat="1" applyFont="1" applyBorder="1">
      <alignment vertical="center"/>
    </xf>
    <xf numFmtId="10" fontId="5" fillId="0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10" fontId="0" fillId="2" borderId="1" xfId="0" applyNumberFormat="1" applyFill="1" applyBorder="1">
      <alignment vertical="center"/>
    </xf>
    <xf numFmtId="10" fontId="1" fillId="2" borderId="1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9" fontId="1" fillId="0" borderId="0" xfId="1" applyNumberFormat="1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9" fontId="7" fillId="0" borderId="1" xfId="1" applyNumberFormat="1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1" applyNumberFormat="1" applyFont="1" applyBorder="1" applyAlignment="1">
      <alignment horizontal="center" vertical="center"/>
    </xf>
    <xf numFmtId="0" fontId="1" fillId="0" borderId="1" xfId="1" applyNumberFormat="1" applyFont="1" applyBorder="1" applyAlignment="1">
      <alignment horizontal="center" vertical="center"/>
    </xf>
    <xf numFmtId="10" fontId="1" fillId="0" borderId="1" xfId="1" applyNumberFormat="1" applyFont="1" applyBorder="1" applyAlignment="1">
      <alignment horizontal="center" vertical="center"/>
    </xf>
    <xf numFmtId="176" fontId="1" fillId="0" borderId="1" xfId="1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10" fontId="1" fillId="2" borderId="1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7" fillId="0" borderId="1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horizontal="center" vertical="center"/>
    </xf>
    <xf numFmtId="10" fontId="6" fillId="0" borderId="1" xfId="1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0" xfId="0" applyNumberFormat="1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10" fontId="10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/>
    </xf>
    <xf numFmtId="10" fontId="15" fillId="0" borderId="1" xfId="0" applyNumberFormat="1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10" fontId="10" fillId="0" borderId="1" xfId="0" applyNumberFormat="1" applyFont="1" applyFill="1" applyBorder="1" applyAlignment="1">
      <alignment vertical="center" wrapText="1"/>
    </xf>
    <xf numFmtId="0" fontId="10" fillId="0" borderId="0" xfId="0" applyNumberFormat="1" applyFont="1" applyFill="1" applyBorder="1" applyAlignment="1">
      <alignment vertical="center" wrapText="1"/>
    </xf>
    <xf numFmtId="0" fontId="18" fillId="0" borderId="1" xfId="0" applyFont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10" fontId="10" fillId="3" borderId="1" xfId="0" applyNumberFormat="1" applyFont="1" applyFill="1" applyBorder="1" applyAlignment="1">
      <alignment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9" fontId="6" fillId="0" borderId="1" xfId="1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30"/>
  <sheetViews>
    <sheetView tabSelected="1" workbookViewId="0">
      <selection activeCell="H8" sqref="H8"/>
    </sheetView>
  </sheetViews>
  <sheetFormatPr defaultRowHeight="13.5"/>
  <cols>
    <col min="1" max="1" width="9" style="46"/>
    <col min="2" max="2" width="17.875" style="46" customWidth="1"/>
    <col min="3" max="4" width="11.25" style="46" bestFit="1" customWidth="1"/>
    <col min="5" max="5" width="9" style="46"/>
    <col min="6" max="7" width="11.25" style="46" bestFit="1" customWidth="1"/>
    <col min="8" max="8" width="6.5" style="46" customWidth="1"/>
    <col min="9" max="9" width="11.25" style="46" bestFit="1" customWidth="1"/>
    <col min="10" max="16384" width="9" style="46"/>
  </cols>
  <sheetData>
    <row r="1" spans="1:34" ht="33" customHeight="1">
      <c r="A1" s="59" t="s">
        <v>229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23.25" customHeight="1">
      <c r="A2" s="60" t="s">
        <v>228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</row>
    <row r="3" spans="1:34" ht="24.75" customHeight="1">
      <c r="A3" s="61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2"/>
      <c r="M3" s="62"/>
      <c r="N3" s="62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</row>
    <row r="4" spans="1:34" ht="30.95" customHeight="1">
      <c r="A4" s="47" t="s">
        <v>1</v>
      </c>
      <c r="B4" s="47" t="s">
        <v>2</v>
      </c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5</v>
      </c>
      <c r="I4" s="47" t="s">
        <v>8</v>
      </c>
      <c r="J4" s="47" t="s">
        <v>9</v>
      </c>
      <c r="K4" s="47" t="s">
        <v>5</v>
      </c>
      <c r="L4" s="47" t="s">
        <v>10</v>
      </c>
      <c r="M4" s="47" t="s">
        <v>11</v>
      </c>
      <c r="N4" s="47" t="s">
        <v>12</v>
      </c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</row>
    <row r="5" spans="1:34" ht="30.95" customHeight="1">
      <c r="A5" s="48">
        <v>377</v>
      </c>
      <c r="B5" s="48" t="s">
        <v>13</v>
      </c>
      <c r="C5" s="56">
        <v>1031253</v>
      </c>
      <c r="D5" s="56">
        <v>1382291.84</v>
      </c>
      <c r="E5" s="49">
        <f>(D5-C5)/C5</f>
        <v>0.34040030913849473</v>
      </c>
      <c r="F5" s="56">
        <v>345064.21</v>
      </c>
      <c r="G5" s="56">
        <v>453045.44</v>
      </c>
      <c r="H5" s="49">
        <f>(G5-F5)/F5</f>
        <v>0.31293083104735775</v>
      </c>
      <c r="I5" s="56">
        <v>24642</v>
      </c>
      <c r="J5" s="56">
        <v>18940</v>
      </c>
      <c r="K5" s="49">
        <f>(I5-J5)/J5</f>
        <v>0.30105596620908132</v>
      </c>
      <c r="L5" s="48"/>
      <c r="M5" s="48"/>
      <c r="N5" s="49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</row>
    <row r="6" spans="1:34" ht="30.95" customHeight="1">
      <c r="A6" s="48">
        <v>387</v>
      </c>
      <c r="B6" s="48" t="s">
        <v>14</v>
      </c>
      <c r="C6" s="56">
        <v>1677751.47</v>
      </c>
      <c r="D6" s="56">
        <v>2434501.62</v>
      </c>
      <c r="E6" s="49">
        <f t="shared" ref="E6:E20" si="0">(D6-C6)/C6</f>
        <v>0.45105020828859721</v>
      </c>
      <c r="F6" s="56">
        <v>491749.46</v>
      </c>
      <c r="G6" s="56">
        <v>713710.2</v>
      </c>
      <c r="H6" s="49">
        <f t="shared" ref="H6:H20" si="1">(G6-F6)/F6</f>
        <v>0.45136956530669076</v>
      </c>
      <c r="I6" s="56">
        <v>38436</v>
      </c>
      <c r="J6" s="56">
        <v>25414</v>
      </c>
      <c r="K6" s="49">
        <f t="shared" ref="K6:K20" si="2">(I6-J6)/J6</f>
        <v>0.51239474305500909</v>
      </c>
      <c r="L6" s="48"/>
      <c r="M6" s="48"/>
      <c r="N6" s="49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</row>
    <row r="7" spans="1:34" ht="30.95" customHeight="1">
      <c r="A7" s="48">
        <v>399</v>
      </c>
      <c r="B7" s="48" t="s">
        <v>15</v>
      </c>
      <c r="C7" s="56">
        <v>807662.4</v>
      </c>
      <c r="D7" s="56">
        <v>1386426.14</v>
      </c>
      <c r="E7" s="49">
        <f t="shared" si="0"/>
        <v>0.71659116482332208</v>
      </c>
      <c r="F7" s="56">
        <v>261988.82</v>
      </c>
      <c r="G7" s="56">
        <v>414359.83</v>
      </c>
      <c r="H7" s="49">
        <f t="shared" si="1"/>
        <v>0.5815935580762569</v>
      </c>
      <c r="I7" s="56">
        <v>19706</v>
      </c>
      <c r="J7" s="56">
        <v>12622</v>
      </c>
      <c r="K7" s="49">
        <f t="shared" si="2"/>
        <v>0.56124227539217242</v>
      </c>
      <c r="L7" s="53"/>
      <c r="M7" s="53"/>
      <c r="N7" s="54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</row>
    <row r="8" spans="1:34" ht="30.95" customHeight="1">
      <c r="A8" s="48">
        <v>541</v>
      </c>
      <c r="B8" s="48" t="s">
        <v>16</v>
      </c>
      <c r="C8" s="56">
        <v>2108628.06</v>
      </c>
      <c r="D8" s="56">
        <v>2607477.8199999998</v>
      </c>
      <c r="E8" s="49">
        <f t="shared" si="0"/>
        <v>0.23657551061897553</v>
      </c>
      <c r="F8" s="56">
        <v>734005.57</v>
      </c>
      <c r="G8" s="56">
        <v>870106.9</v>
      </c>
      <c r="H8" s="49">
        <f t="shared" si="1"/>
        <v>0.18542274822246932</v>
      </c>
      <c r="I8" s="56">
        <v>31118</v>
      </c>
      <c r="J8" s="56">
        <v>28523</v>
      </c>
      <c r="K8" s="49">
        <f t="shared" si="2"/>
        <v>9.0979209760544119E-2</v>
      </c>
      <c r="L8" s="48"/>
      <c r="M8" s="48"/>
      <c r="N8" s="49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</row>
    <row r="9" spans="1:34" ht="30.95" customHeight="1">
      <c r="A9" s="48">
        <v>545</v>
      </c>
      <c r="B9" s="48" t="s">
        <v>17</v>
      </c>
      <c r="C9" s="57">
        <v>998050.33</v>
      </c>
      <c r="D9" s="57">
        <v>818138.74</v>
      </c>
      <c r="E9" s="58">
        <f t="shared" si="0"/>
        <v>-0.18026304344791907</v>
      </c>
      <c r="F9" s="57">
        <v>346714.59</v>
      </c>
      <c r="G9" s="57">
        <v>247208.4</v>
      </c>
      <c r="H9" s="58">
        <f t="shared" si="1"/>
        <v>-0.28699741190585615</v>
      </c>
      <c r="I9" s="57">
        <v>12018</v>
      </c>
      <c r="J9" s="57">
        <v>14168</v>
      </c>
      <c r="K9" s="58">
        <f t="shared" si="2"/>
        <v>-0.15175042348955392</v>
      </c>
      <c r="L9" s="48"/>
      <c r="M9" s="48"/>
      <c r="N9" s="49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</row>
    <row r="10" spans="1:34" ht="30.95" customHeight="1">
      <c r="A10" s="53">
        <v>546</v>
      </c>
      <c r="B10" s="53" t="s">
        <v>18</v>
      </c>
      <c r="C10" s="56">
        <v>607494.26</v>
      </c>
      <c r="D10" s="56">
        <v>1767046.95</v>
      </c>
      <c r="E10" s="49">
        <f t="shared" si="0"/>
        <v>1.9087467427264251</v>
      </c>
      <c r="F10" s="56">
        <v>192975.92</v>
      </c>
      <c r="G10" s="56">
        <v>605879.81000000006</v>
      </c>
      <c r="H10" s="49">
        <f t="shared" si="1"/>
        <v>2.1396653530658125</v>
      </c>
      <c r="I10" s="56">
        <v>32618</v>
      </c>
      <c r="J10" s="56">
        <v>10408</v>
      </c>
      <c r="K10" s="49">
        <f t="shared" si="2"/>
        <v>2.1339354342813222</v>
      </c>
      <c r="L10" s="53"/>
      <c r="M10" s="53"/>
      <c r="N10" s="54"/>
      <c r="O10" s="5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</row>
    <row r="11" spans="1:34" ht="30.95" customHeight="1">
      <c r="A11" s="48">
        <v>571</v>
      </c>
      <c r="B11" s="48" t="s">
        <v>19</v>
      </c>
      <c r="C11" s="56">
        <v>3552671.97</v>
      </c>
      <c r="D11" s="56">
        <v>3802905.34</v>
      </c>
      <c r="E11" s="49">
        <f t="shared" si="0"/>
        <v>7.0435258901766731E-2</v>
      </c>
      <c r="F11" s="56">
        <v>1168510.08</v>
      </c>
      <c r="G11" s="56">
        <v>1212108.76</v>
      </c>
      <c r="H11" s="49">
        <f t="shared" si="1"/>
        <v>3.731134266295754E-2</v>
      </c>
      <c r="I11" s="56">
        <v>42786</v>
      </c>
      <c r="J11" s="56">
        <v>39269</v>
      </c>
      <c r="K11" s="49">
        <f t="shared" si="2"/>
        <v>8.9561740813364238E-2</v>
      </c>
      <c r="L11" s="48"/>
      <c r="M11" s="48"/>
      <c r="N11" s="49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  <c r="AA11" s="45"/>
      <c r="AB11" s="45"/>
      <c r="AC11" s="45"/>
      <c r="AD11" s="45"/>
      <c r="AE11" s="45"/>
      <c r="AF11" s="45"/>
      <c r="AG11" s="45"/>
      <c r="AH11" s="45"/>
    </row>
    <row r="12" spans="1:34" ht="30.95" customHeight="1">
      <c r="A12" s="48">
        <v>573</v>
      </c>
      <c r="B12" s="48" t="s">
        <v>21</v>
      </c>
      <c r="C12" s="56">
        <v>685590.43</v>
      </c>
      <c r="D12" s="56">
        <v>818260.34</v>
      </c>
      <c r="E12" s="49">
        <f t="shared" si="0"/>
        <v>0.19351190476798211</v>
      </c>
      <c r="F12" s="56">
        <v>222243.21</v>
      </c>
      <c r="G12" s="56">
        <v>258956.32</v>
      </c>
      <c r="H12" s="49">
        <f t="shared" si="1"/>
        <v>0.16519339330996891</v>
      </c>
      <c r="I12" s="56">
        <v>16871</v>
      </c>
      <c r="J12" s="56">
        <v>14000</v>
      </c>
      <c r="K12" s="49">
        <f t="shared" si="2"/>
        <v>0.20507142857142857</v>
      </c>
      <c r="L12" s="50"/>
      <c r="M12" s="50"/>
      <c r="N12" s="51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</row>
    <row r="13" spans="1:34" ht="30.95" customHeight="1">
      <c r="A13" s="48">
        <v>584</v>
      </c>
      <c r="B13" s="48" t="s">
        <v>22</v>
      </c>
      <c r="C13" s="56">
        <v>858563.86</v>
      </c>
      <c r="D13" s="56">
        <v>1013955.2</v>
      </c>
      <c r="E13" s="49">
        <f t="shared" si="0"/>
        <v>0.1809898450652232</v>
      </c>
      <c r="F13" s="56">
        <v>278483.56</v>
      </c>
      <c r="G13" s="56">
        <v>321892.57</v>
      </c>
      <c r="H13" s="49">
        <f t="shared" si="1"/>
        <v>0.15587638279257854</v>
      </c>
      <c r="I13" s="56">
        <v>14900</v>
      </c>
      <c r="J13" s="56">
        <v>12623</v>
      </c>
      <c r="K13" s="49">
        <f t="shared" si="2"/>
        <v>0.18038501148696823</v>
      </c>
      <c r="L13" s="48"/>
      <c r="M13" s="48"/>
      <c r="N13" s="49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</row>
    <row r="14" spans="1:34" ht="30.95" customHeight="1">
      <c r="A14" s="48">
        <v>598</v>
      </c>
      <c r="B14" s="48" t="s">
        <v>23</v>
      </c>
      <c r="C14" s="56">
        <v>829460.49</v>
      </c>
      <c r="D14" s="56">
        <v>1441370.76</v>
      </c>
      <c r="E14" s="49">
        <f t="shared" si="0"/>
        <v>0.73772081657560329</v>
      </c>
      <c r="F14" s="56">
        <v>281916.01</v>
      </c>
      <c r="G14" s="56">
        <v>498510.04</v>
      </c>
      <c r="H14" s="49">
        <f t="shared" si="1"/>
        <v>0.76829276208896391</v>
      </c>
      <c r="I14" s="56">
        <v>25020</v>
      </c>
      <c r="J14" s="56">
        <v>12615</v>
      </c>
      <c r="K14" s="49">
        <f t="shared" si="2"/>
        <v>0.98335315101070153</v>
      </c>
      <c r="L14" s="48"/>
      <c r="M14" s="48"/>
      <c r="N14" s="49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</row>
    <row r="15" spans="1:34" ht="30.95" customHeight="1">
      <c r="A15" s="48">
        <v>707</v>
      </c>
      <c r="B15" s="48" t="s">
        <v>24</v>
      </c>
      <c r="C15" s="56">
        <v>1831327.34</v>
      </c>
      <c r="D15" s="56">
        <v>1951134.54</v>
      </c>
      <c r="E15" s="49">
        <f t="shared" si="0"/>
        <v>6.5420964009634638E-2</v>
      </c>
      <c r="F15" s="56">
        <v>573509.25</v>
      </c>
      <c r="G15" s="56">
        <v>581885</v>
      </c>
      <c r="H15" s="49">
        <f t="shared" si="1"/>
        <v>1.4604385195182118E-2</v>
      </c>
      <c r="I15" s="56">
        <v>28624</v>
      </c>
      <c r="J15" s="56">
        <v>28709</v>
      </c>
      <c r="K15" s="49">
        <f t="shared" si="2"/>
        <v>-2.9607440175554705E-3</v>
      </c>
      <c r="L15" s="48"/>
      <c r="M15" s="48"/>
      <c r="N15" s="49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</row>
    <row r="16" spans="1:34" ht="30.95" customHeight="1">
      <c r="A16" s="48">
        <v>712</v>
      </c>
      <c r="B16" s="48" t="s">
        <v>25</v>
      </c>
      <c r="C16" s="56">
        <v>2368695.7599999998</v>
      </c>
      <c r="D16" s="56">
        <v>2407810.5</v>
      </c>
      <c r="E16" s="49">
        <f t="shared" si="0"/>
        <v>1.6513197119076291E-2</v>
      </c>
      <c r="F16" s="57">
        <v>797813.16</v>
      </c>
      <c r="G16" s="57">
        <v>786622.74</v>
      </c>
      <c r="H16" s="58">
        <f t="shared" si="1"/>
        <v>-1.4026366774897573E-2</v>
      </c>
      <c r="I16" s="57">
        <v>32574</v>
      </c>
      <c r="J16" s="57">
        <v>32967</v>
      </c>
      <c r="K16" s="58">
        <f t="shared" si="2"/>
        <v>-1.1921011921011922E-2</v>
      </c>
      <c r="L16" s="48"/>
      <c r="M16" s="48"/>
      <c r="N16" s="49"/>
      <c r="O16" s="45"/>
      <c r="P16" s="45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 spans="1:34" ht="30.95" customHeight="1">
      <c r="A17" s="53">
        <v>724</v>
      </c>
      <c r="B17" s="53" t="s">
        <v>26</v>
      </c>
      <c r="C17" s="56">
        <v>1145056.75</v>
      </c>
      <c r="D17" s="56">
        <v>1732473.34</v>
      </c>
      <c r="E17" s="49">
        <f t="shared" si="0"/>
        <v>0.51300216342989124</v>
      </c>
      <c r="F17" s="56">
        <v>355773.82</v>
      </c>
      <c r="G17" s="56">
        <v>507689.19</v>
      </c>
      <c r="H17" s="49">
        <f t="shared" si="1"/>
        <v>0.42699985625698933</v>
      </c>
      <c r="I17" s="56">
        <v>30661</v>
      </c>
      <c r="J17" s="56">
        <v>20574</v>
      </c>
      <c r="K17" s="49">
        <f t="shared" si="2"/>
        <v>0.49027899290366483</v>
      </c>
      <c r="L17" s="53"/>
      <c r="M17" s="53"/>
      <c r="N17" s="54"/>
      <c r="O17" s="5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30.95" customHeight="1">
      <c r="A18" s="48">
        <v>737</v>
      </c>
      <c r="B18" s="48" t="s">
        <v>27</v>
      </c>
      <c r="C18" s="57">
        <v>701696.93</v>
      </c>
      <c r="D18" s="57">
        <v>613070.87</v>
      </c>
      <c r="E18" s="58">
        <f t="shared" si="0"/>
        <v>-0.12630247648368656</v>
      </c>
      <c r="F18" s="57">
        <v>232309.85</v>
      </c>
      <c r="G18" s="57">
        <v>176049.51</v>
      </c>
      <c r="H18" s="58">
        <f t="shared" si="1"/>
        <v>-0.24217802215446307</v>
      </c>
      <c r="I18" s="56">
        <v>13264</v>
      </c>
      <c r="J18" s="56">
        <v>10956</v>
      </c>
      <c r="K18" s="49">
        <f t="shared" si="2"/>
        <v>0.21066082511865644</v>
      </c>
      <c r="L18" s="48"/>
      <c r="M18" s="48"/>
      <c r="N18" s="49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</row>
    <row r="19" spans="1:34" ht="30.95" customHeight="1">
      <c r="A19" s="48">
        <v>740</v>
      </c>
      <c r="B19" s="48" t="s">
        <v>28</v>
      </c>
      <c r="C19" s="56">
        <v>573105.93999999994</v>
      </c>
      <c r="D19" s="56">
        <v>1025463.07</v>
      </c>
      <c r="E19" s="49">
        <f t="shared" si="0"/>
        <v>0.78930804660653153</v>
      </c>
      <c r="F19" s="56">
        <v>181563.37</v>
      </c>
      <c r="G19" s="56">
        <v>332720.14</v>
      </c>
      <c r="H19" s="49">
        <f t="shared" si="1"/>
        <v>0.8325289952483258</v>
      </c>
      <c r="I19" s="56">
        <v>18579</v>
      </c>
      <c r="J19" s="56">
        <v>8799</v>
      </c>
      <c r="K19" s="49">
        <f t="shared" si="2"/>
        <v>1.111489942038868</v>
      </c>
      <c r="L19" s="48"/>
      <c r="M19" s="48"/>
      <c r="N19" s="49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</row>
    <row r="20" spans="1:34" ht="30.95" customHeight="1">
      <c r="A20" s="48">
        <v>743</v>
      </c>
      <c r="B20" s="48" t="s">
        <v>29</v>
      </c>
      <c r="C20" s="56">
        <v>443792.45</v>
      </c>
      <c r="D20" s="56">
        <v>690765.38</v>
      </c>
      <c r="E20" s="49">
        <f t="shared" si="0"/>
        <v>0.55650547908149406</v>
      </c>
      <c r="F20" s="56">
        <v>147150.72</v>
      </c>
      <c r="G20" s="56">
        <v>222649.15</v>
      </c>
      <c r="H20" s="49">
        <f t="shared" si="1"/>
        <v>0.51306870941576088</v>
      </c>
      <c r="I20" s="56">
        <v>10636</v>
      </c>
      <c r="J20" s="56">
        <v>7700</v>
      </c>
      <c r="K20" s="49">
        <f t="shared" si="2"/>
        <v>0.3812987012987013</v>
      </c>
      <c r="L20" s="48"/>
      <c r="M20" s="48"/>
      <c r="N20" s="49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</row>
    <row r="21" spans="1:34" ht="30.95" customHeight="1">
      <c r="A21" s="48">
        <v>750</v>
      </c>
      <c r="B21" s="48" t="s">
        <v>31</v>
      </c>
      <c r="C21" s="47"/>
      <c r="D21" s="56">
        <v>751445.22</v>
      </c>
      <c r="E21" s="47"/>
      <c r="F21" s="47"/>
      <c r="G21" s="56">
        <v>236998.5</v>
      </c>
      <c r="H21" s="47"/>
      <c r="I21" s="56">
        <v>12858</v>
      </c>
      <c r="J21" s="47"/>
      <c r="K21" s="49"/>
      <c r="L21" s="48"/>
      <c r="M21" s="47"/>
      <c r="N21" s="47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ht="30.95" customHeight="1">
      <c r="A22" s="48">
        <v>733</v>
      </c>
      <c r="B22" s="48" t="s">
        <v>30</v>
      </c>
      <c r="C22" s="47"/>
      <c r="D22" s="56">
        <v>402683.93</v>
      </c>
      <c r="E22" s="47"/>
      <c r="F22" s="47"/>
      <c r="G22" s="56">
        <v>146807.60999999999</v>
      </c>
      <c r="H22" s="47"/>
      <c r="I22" s="56">
        <v>6943</v>
      </c>
      <c r="J22" s="47"/>
      <c r="K22" s="49"/>
      <c r="L22" s="48"/>
      <c r="M22" s="47"/>
      <c r="N22" s="47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</row>
    <row r="23" spans="1:34" ht="30.95" customHeight="1">
      <c r="A23" s="47" t="s">
        <v>32</v>
      </c>
      <c r="B23" s="47"/>
      <c r="C23" s="47">
        <v>20220801.439999998</v>
      </c>
      <c r="D23" s="47">
        <f>SUM(D5:D22)</f>
        <v>27047221.599999998</v>
      </c>
      <c r="E23" s="49"/>
      <c r="F23" s="47"/>
      <c r="G23" s="47"/>
      <c r="H23" s="49"/>
      <c r="I23" s="47"/>
      <c r="J23" s="47"/>
      <c r="K23" s="49"/>
      <c r="L23" s="52"/>
      <c r="M23" s="52"/>
      <c r="N23" s="49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</row>
    <row r="24" spans="1:34" ht="39.950000000000003" customHeight="1">
      <c r="A24" s="47" t="s">
        <v>33</v>
      </c>
      <c r="B24" s="47"/>
      <c r="C24" s="47">
        <v>2022.08</v>
      </c>
      <c r="D24" s="47">
        <v>2589.31</v>
      </c>
      <c r="E24" s="49">
        <f>(D24-C24)/C24</f>
        <v>0.28051808039246717</v>
      </c>
      <c r="F24" s="47">
        <v>661.18</v>
      </c>
      <c r="G24" s="47">
        <v>820.34</v>
      </c>
      <c r="H24" s="49">
        <f>(G24-F24)/F24</f>
        <v>0.24072113494056097</v>
      </c>
      <c r="I24" s="47">
        <v>392453</v>
      </c>
      <c r="J24" s="47">
        <v>298287</v>
      </c>
      <c r="K24" s="49"/>
      <c r="L24" s="49"/>
      <c r="M24" s="49"/>
      <c r="N24" s="49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>
      <c r="A25" s="45" t="s">
        <v>233</v>
      </c>
      <c r="B25" s="45"/>
      <c r="C25" s="45">
        <f>C24/9</f>
        <v>224.67555555555555</v>
      </c>
      <c r="D25" s="45">
        <f>D24/9</f>
        <v>287.70111111111112</v>
      </c>
      <c r="E25" s="49"/>
      <c r="F25" s="45">
        <f>F24/9</f>
        <v>73.464444444444439</v>
      </c>
      <c r="G25" s="45">
        <f>G24/9</f>
        <v>91.148888888888891</v>
      </c>
      <c r="H25" s="45"/>
      <c r="I25" s="45">
        <v>43606</v>
      </c>
      <c r="J25" s="45">
        <f>J24/9</f>
        <v>33143</v>
      </c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</row>
    <row r="27" spans="1:34">
      <c r="A27" s="45"/>
      <c r="B27" s="45" t="s">
        <v>230</v>
      </c>
      <c r="C27" s="45" t="s">
        <v>231</v>
      </c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</row>
    <row r="28" spans="1:34">
      <c r="A28" s="45"/>
      <c r="B28" s="45">
        <v>67.790000000000006</v>
      </c>
      <c r="C28" s="45">
        <v>65.61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</row>
    <row r="29" spans="1:34">
      <c r="A29" s="45" t="s">
        <v>232</v>
      </c>
      <c r="B29" s="45"/>
      <c r="C29" s="45">
        <v>58</v>
      </c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>
      <c r="A30" s="45" t="s">
        <v>234</v>
      </c>
      <c r="B30" s="45"/>
      <c r="C30" s="45">
        <v>58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</row>
  </sheetData>
  <mergeCells count="4">
    <mergeCell ref="A1:K1"/>
    <mergeCell ref="A2:K2"/>
    <mergeCell ref="A3:K3"/>
    <mergeCell ref="L3:N3"/>
  </mergeCells>
  <phoneticPr fontId="1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O85"/>
  <sheetViews>
    <sheetView workbookViewId="0">
      <selection activeCell="A56" sqref="A56:IV56"/>
    </sheetView>
  </sheetViews>
  <sheetFormatPr defaultColWidth="9" defaultRowHeight="13.5"/>
  <cols>
    <col min="1" max="1" width="2.75" style="12" customWidth="1"/>
    <col min="2" max="2" width="4.75" style="13" customWidth="1"/>
    <col min="3" max="3" width="15.375" style="14" customWidth="1"/>
    <col min="4" max="4" width="10.875" style="14" customWidth="1"/>
    <col min="5" max="5" width="5.75" style="13" customWidth="1"/>
    <col min="6" max="6" width="6" style="13" customWidth="1"/>
    <col min="7" max="7" width="6.25" style="13" customWidth="1"/>
    <col min="8" max="8" width="5.875" style="13" customWidth="1"/>
    <col min="9" max="9" width="6.25" style="13" customWidth="1"/>
    <col min="10" max="10" width="6.625" style="15" customWidth="1"/>
    <col min="11" max="11" width="6" style="16" customWidth="1"/>
    <col min="12" max="12" width="6.125" style="12" customWidth="1"/>
    <col min="13" max="13" width="6.875" style="17" customWidth="1"/>
    <col min="14" max="14" width="7" style="13" customWidth="1"/>
    <col min="15" max="15" width="6.125" style="13" customWidth="1"/>
  </cols>
  <sheetData>
    <row r="1" spans="1:15">
      <c r="A1" s="66" t="s">
        <v>34</v>
      </c>
      <c r="B1" s="66" t="s">
        <v>1</v>
      </c>
      <c r="C1" s="66" t="s">
        <v>2</v>
      </c>
      <c r="D1" s="66" t="s">
        <v>35</v>
      </c>
      <c r="E1" s="66" t="s">
        <v>36</v>
      </c>
      <c r="F1" s="63" t="s">
        <v>37</v>
      </c>
      <c r="G1" s="63"/>
      <c r="H1" s="63"/>
      <c r="I1" s="63"/>
      <c r="J1" s="64"/>
      <c r="K1" s="64"/>
      <c r="L1" s="63"/>
      <c r="M1" s="65" t="s">
        <v>38</v>
      </c>
      <c r="N1" s="65"/>
      <c r="O1" s="65"/>
    </row>
    <row r="2" spans="1:15" ht="36">
      <c r="A2" s="67"/>
      <c r="B2" s="66"/>
      <c r="C2" s="67"/>
      <c r="D2" s="67"/>
      <c r="E2" s="66"/>
      <c r="F2" s="18" t="s">
        <v>39</v>
      </c>
      <c r="G2" s="18" t="s">
        <v>40</v>
      </c>
      <c r="H2" s="20" t="s">
        <v>41</v>
      </c>
      <c r="I2" s="20" t="s">
        <v>42</v>
      </c>
      <c r="J2" s="26" t="s">
        <v>43</v>
      </c>
      <c r="K2" s="26" t="s">
        <v>44</v>
      </c>
      <c r="L2" s="20" t="s">
        <v>45</v>
      </c>
      <c r="M2" s="20" t="s">
        <v>46</v>
      </c>
      <c r="N2" s="20" t="s">
        <v>10</v>
      </c>
      <c r="O2" s="18" t="s">
        <v>47</v>
      </c>
    </row>
    <row r="3" spans="1:15" hidden="1">
      <c r="A3" s="21">
        <v>1</v>
      </c>
      <c r="B3" s="22">
        <v>734</v>
      </c>
      <c r="C3" s="21" t="s">
        <v>48</v>
      </c>
      <c r="D3" s="21" t="s">
        <v>49</v>
      </c>
      <c r="E3" s="22" t="s">
        <v>50</v>
      </c>
      <c r="F3" s="22">
        <v>109</v>
      </c>
      <c r="G3" s="22">
        <v>11</v>
      </c>
      <c r="H3" s="22">
        <f t="shared" ref="H3:H66" si="0">G3*31</f>
        <v>341</v>
      </c>
      <c r="I3" s="27">
        <v>129</v>
      </c>
      <c r="J3" s="28">
        <v>116</v>
      </c>
      <c r="K3" s="29">
        <f t="shared" ref="K3:K66" si="1">J3/H3</f>
        <v>0.34017595307917886</v>
      </c>
      <c r="L3" s="30">
        <f t="shared" ref="L3:L66" si="2">J3-H3</f>
        <v>-225</v>
      </c>
      <c r="M3" s="31">
        <v>0.47299999999999998</v>
      </c>
      <c r="N3" s="22" t="s">
        <v>51</v>
      </c>
      <c r="O3" s="32">
        <f t="shared" ref="O3:O66" si="3">N3-M3</f>
        <v>1.1200000000000043E-2</v>
      </c>
    </row>
    <row r="4" spans="1:15" hidden="1">
      <c r="A4" s="21">
        <v>2</v>
      </c>
      <c r="B4" s="22">
        <v>54</v>
      </c>
      <c r="C4" s="21" t="s">
        <v>52</v>
      </c>
      <c r="D4" s="21" t="s">
        <v>49</v>
      </c>
      <c r="E4" s="22" t="s">
        <v>50</v>
      </c>
      <c r="F4" s="22">
        <v>94</v>
      </c>
      <c r="G4" s="22">
        <v>8</v>
      </c>
      <c r="H4" s="22">
        <f t="shared" si="0"/>
        <v>248</v>
      </c>
      <c r="I4" s="27">
        <v>125</v>
      </c>
      <c r="J4" s="28">
        <v>117</v>
      </c>
      <c r="K4" s="29">
        <f t="shared" si="1"/>
        <v>0.47177419354838712</v>
      </c>
      <c r="L4" s="30">
        <f t="shared" si="2"/>
        <v>-131</v>
      </c>
      <c r="M4" s="31">
        <v>0.62529999999999997</v>
      </c>
      <c r="N4" s="22" t="s">
        <v>53</v>
      </c>
      <c r="O4" s="32">
        <f t="shared" si="3"/>
        <v>1.8900000000000028E-2</v>
      </c>
    </row>
    <row r="5" spans="1:15" hidden="1">
      <c r="A5" s="21">
        <v>3</v>
      </c>
      <c r="B5" s="22">
        <v>329</v>
      </c>
      <c r="C5" s="21" t="s">
        <v>54</v>
      </c>
      <c r="D5" s="21" t="s">
        <v>49</v>
      </c>
      <c r="E5" s="22" t="s">
        <v>50</v>
      </c>
      <c r="F5" s="22">
        <v>56</v>
      </c>
      <c r="G5" s="22">
        <v>6</v>
      </c>
      <c r="H5" s="22">
        <f t="shared" si="0"/>
        <v>186</v>
      </c>
      <c r="I5" s="27">
        <v>173</v>
      </c>
      <c r="J5" s="28">
        <v>160</v>
      </c>
      <c r="K5" s="29">
        <f t="shared" si="1"/>
        <v>0.86021505376344087</v>
      </c>
      <c r="L5" s="30">
        <f t="shared" si="2"/>
        <v>-26</v>
      </c>
      <c r="M5" s="31">
        <v>0.50370000000000004</v>
      </c>
      <c r="N5" s="22" t="s">
        <v>55</v>
      </c>
      <c r="O5" s="32">
        <f t="shared" si="3"/>
        <v>3.6999999999999922E-2</v>
      </c>
    </row>
    <row r="6" spans="1:15" hidden="1">
      <c r="A6" s="21">
        <v>4</v>
      </c>
      <c r="B6" s="22">
        <v>52</v>
      </c>
      <c r="C6" s="21" t="s">
        <v>56</v>
      </c>
      <c r="D6" s="21" t="s">
        <v>49</v>
      </c>
      <c r="E6" s="22" t="s">
        <v>50</v>
      </c>
      <c r="F6" s="22">
        <v>80</v>
      </c>
      <c r="G6" s="22">
        <v>8</v>
      </c>
      <c r="H6" s="22">
        <f t="shared" si="0"/>
        <v>248</v>
      </c>
      <c r="I6" s="27">
        <v>198</v>
      </c>
      <c r="J6" s="28">
        <v>184</v>
      </c>
      <c r="K6" s="29">
        <f t="shared" si="1"/>
        <v>0.74193548387096775</v>
      </c>
      <c r="L6" s="30">
        <f t="shared" si="2"/>
        <v>-64</v>
      </c>
      <c r="M6" s="31">
        <v>0.55710000000000004</v>
      </c>
      <c r="N6" s="22" t="s">
        <v>57</v>
      </c>
      <c r="O6" s="32">
        <f t="shared" si="3"/>
        <v>1.1099999999999999E-2</v>
      </c>
    </row>
    <row r="7" spans="1:15" hidden="1">
      <c r="A7" s="21">
        <v>5</v>
      </c>
      <c r="B7" s="22">
        <v>367</v>
      </c>
      <c r="C7" s="21" t="s">
        <v>58</v>
      </c>
      <c r="D7" s="21" t="s">
        <v>49</v>
      </c>
      <c r="E7" s="22" t="s">
        <v>50</v>
      </c>
      <c r="F7" s="22">
        <v>86</v>
      </c>
      <c r="G7" s="22">
        <v>9</v>
      </c>
      <c r="H7" s="22">
        <f t="shared" si="0"/>
        <v>279</v>
      </c>
      <c r="I7" s="27">
        <v>229</v>
      </c>
      <c r="J7" s="28">
        <v>220</v>
      </c>
      <c r="K7" s="29">
        <f t="shared" si="1"/>
        <v>0.78853046594982079</v>
      </c>
      <c r="L7" s="30">
        <f t="shared" si="2"/>
        <v>-59</v>
      </c>
      <c r="M7" s="31">
        <v>0.59909999999999997</v>
      </c>
      <c r="N7" s="22" t="s">
        <v>59</v>
      </c>
      <c r="O7" s="31">
        <f t="shared" si="3"/>
        <v>-2.5999999999999357E-3</v>
      </c>
    </row>
    <row r="8" spans="1:15" hidden="1">
      <c r="A8" s="21">
        <v>6</v>
      </c>
      <c r="B8" s="22">
        <v>587</v>
      </c>
      <c r="C8" s="21" t="s">
        <v>60</v>
      </c>
      <c r="D8" s="21" t="s">
        <v>49</v>
      </c>
      <c r="E8" s="22" t="s">
        <v>50</v>
      </c>
      <c r="F8" s="22">
        <v>63</v>
      </c>
      <c r="G8" s="22">
        <v>6</v>
      </c>
      <c r="H8" s="22">
        <f t="shared" si="0"/>
        <v>186</v>
      </c>
      <c r="I8" s="27">
        <v>193</v>
      </c>
      <c r="J8" s="28">
        <v>193</v>
      </c>
      <c r="K8" s="29">
        <f t="shared" si="1"/>
        <v>1.0376344086021505</v>
      </c>
      <c r="L8" s="30">
        <f t="shared" si="2"/>
        <v>7</v>
      </c>
      <c r="M8" s="31">
        <v>0.50360000000000005</v>
      </c>
      <c r="N8" s="22" t="s">
        <v>61</v>
      </c>
      <c r="O8" s="32">
        <f t="shared" si="3"/>
        <v>8.3999999999999631E-3</v>
      </c>
    </row>
    <row r="9" spans="1:15" hidden="1">
      <c r="A9" s="21">
        <v>7</v>
      </c>
      <c r="B9" s="22">
        <v>351</v>
      </c>
      <c r="C9" s="21" t="s">
        <v>62</v>
      </c>
      <c r="D9" s="21" t="s">
        <v>49</v>
      </c>
      <c r="E9" s="22" t="s">
        <v>50</v>
      </c>
      <c r="F9" s="22">
        <v>53</v>
      </c>
      <c r="G9" s="22">
        <v>5</v>
      </c>
      <c r="H9" s="22">
        <f t="shared" si="0"/>
        <v>155</v>
      </c>
      <c r="I9" s="27">
        <v>95</v>
      </c>
      <c r="J9" s="28">
        <v>72</v>
      </c>
      <c r="K9" s="29">
        <f t="shared" si="1"/>
        <v>0.46451612903225808</v>
      </c>
      <c r="L9" s="30">
        <f t="shared" si="2"/>
        <v>-83</v>
      </c>
      <c r="M9" s="31">
        <v>0.496</v>
      </c>
      <c r="N9" s="22" t="s">
        <v>63</v>
      </c>
      <c r="O9" s="32">
        <f t="shared" si="3"/>
        <v>-7.7699999999999991E-2</v>
      </c>
    </row>
    <row r="10" spans="1:15" hidden="1">
      <c r="A10" s="21">
        <v>8</v>
      </c>
      <c r="B10" s="22">
        <v>704</v>
      </c>
      <c r="C10" s="21" t="s">
        <v>64</v>
      </c>
      <c r="D10" s="21" t="s">
        <v>49</v>
      </c>
      <c r="E10" s="22" t="s">
        <v>50</v>
      </c>
      <c r="F10" s="22">
        <v>51</v>
      </c>
      <c r="G10" s="22">
        <v>5</v>
      </c>
      <c r="H10" s="22">
        <f t="shared" si="0"/>
        <v>155</v>
      </c>
      <c r="I10" s="27">
        <v>190</v>
      </c>
      <c r="J10" s="28">
        <v>190</v>
      </c>
      <c r="K10" s="29">
        <f t="shared" si="1"/>
        <v>1.2258064516129032</v>
      </c>
      <c r="L10" s="30">
        <f t="shared" si="2"/>
        <v>35</v>
      </c>
      <c r="M10" s="31">
        <v>0.44240000000000002</v>
      </c>
      <c r="N10" s="22" t="s">
        <v>65</v>
      </c>
      <c r="O10" s="32">
        <f t="shared" si="3"/>
        <v>0.1028</v>
      </c>
    </row>
    <row r="11" spans="1:15" hidden="1">
      <c r="A11" s="21">
        <v>9</v>
      </c>
      <c r="B11" s="22">
        <v>56</v>
      </c>
      <c r="C11" s="21" t="s">
        <v>66</v>
      </c>
      <c r="D11" s="21" t="s">
        <v>49</v>
      </c>
      <c r="E11" s="22" t="s">
        <v>50</v>
      </c>
      <c r="F11" s="22">
        <v>45</v>
      </c>
      <c r="G11" s="22">
        <v>5</v>
      </c>
      <c r="H11" s="22">
        <f t="shared" si="0"/>
        <v>155</v>
      </c>
      <c r="I11" s="27">
        <v>94</v>
      </c>
      <c r="J11" s="28">
        <v>77</v>
      </c>
      <c r="K11" s="29">
        <f t="shared" si="1"/>
        <v>0.49677419354838709</v>
      </c>
      <c r="L11" s="30">
        <f t="shared" si="2"/>
        <v>-78</v>
      </c>
      <c r="M11" s="31">
        <v>0.65749999999999997</v>
      </c>
      <c r="N11" s="22" t="s">
        <v>67</v>
      </c>
      <c r="O11" s="32">
        <f t="shared" si="3"/>
        <v>-4.159999999999997E-2</v>
      </c>
    </row>
    <row r="12" spans="1:15" hidden="1">
      <c r="A12" s="21">
        <v>10</v>
      </c>
      <c r="B12" s="22">
        <v>738</v>
      </c>
      <c r="C12" s="21" t="s">
        <v>68</v>
      </c>
      <c r="D12" s="21" t="s">
        <v>49</v>
      </c>
      <c r="E12" s="22" t="s">
        <v>50</v>
      </c>
      <c r="F12" s="22">
        <v>48</v>
      </c>
      <c r="G12" s="22">
        <v>5</v>
      </c>
      <c r="H12" s="22">
        <f t="shared" si="0"/>
        <v>155</v>
      </c>
      <c r="I12" s="27">
        <v>169</v>
      </c>
      <c r="J12" s="28">
        <v>169</v>
      </c>
      <c r="K12" s="29">
        <f t="shared" si="1"/>
        <v>1.0903225806451613</v>
      </c>
      <c r="L12" s="30">
        <f t="shared" si="2"/>
        <v>14</v>
      </c>
      <c r="M12" s="31">
        <v>0.61750000000000005</v>
      </c>
      <c r="N12" s="22" t="s">
        <v>69</v>
      </c>
      <c r="O12" s="32">
        <f t="shared" si="3"/>
        <v>6.5199999999999925E-2</v>
      </c>
    </row>
    <row r="13" spans="1:15" hidden="1">
      <c r="A13" s="21">
        <v>11</v>
      </c>
      <c r="B13" s="22">
        <v>710</v>
      </c>
      <c r="C13" s="21" t="s">
        <v>70</v>
      </c>
      <c r="D13" s="21" t="s">
        <v>49</v>
      </c>
      <c r="E13" s="22" t="s">
        <v>50</v>
      </c>
      <c r="F13" s="22">
        <v>44</v>
      </c>
      <c r="G13" s="22">
        <v>4</v>
      </c>
      <c r="H13" s="22">
        <f t="shared" si="0"/>
        <v>124</v>
      </c>
      <c r="I13" s="27">
        <v>125</v>
      </c>
      <c r="J13" s="28">
        <v>105</v>
      </c>
      <c r="K13" s="29">
        <f t="shared" si="1"/>
        <v>0.84677419354838712</v>
      </c>
      <c r="L13" s="30">
        <f t="shared" si="2"/>
        <v>-19</v>
      </c>
      <c r="M13" s="31">
        <v>0.51819999999999999</v>
      </c>
      <c r="N13" s="22" t="s">
        <v>71</v>
      </c>
      <c r="O13" s="32">
        <f t="shared" si="3"/>
        <v>4.5100000000000029E-2</v>
      </c>
    </row>
    <row r="14" spans="1:15" hidden="1">
      <c r="A14" s="21">
        <v>12</v>
      </c>
      <c r="B14" s="22">
        <v>706</v>
      </c>
      <c r="C14" s="21" t="s">
        <v>72</v>
      </c>
      <c r="D14" s="21" t="s">
        <v>49</v>
      </c>
      <c r="E14" s="22" t="s">
        <v>50</v>
      </c>
      <c r="F14" s="22">
        <v>47</v>
      </c>
      <c r="G14" s="22">
        <v>5</v>
      </c>
      <c r="H14" s="22">
        <f t="shared" si="0"/>
        <v>155</v>
      </c>
      <c r="I14" s="27">
        <v>100</v>
      </c>
      <c r="J14" s="28">
        <v>93</v>
      </c>
      <c r="K14" s="29">
        <f t="shared" si="1"/>
        <v>0.6</v>
      </c>
      <c r="L14" s="30">
        <f t="shared" si="2"/>
        <v>-62</v>
      </c>
      <c r="M14" s="31">
        <v>0.50539999999999996</v>
      </c>
      <c r="N14" s="22" t="s">
        <v>73</v>
      </c>
      <c r="O14" s="32">
        <f t="shared" si="3"/>
        <v>0.12909999999999999</v>
      </c>
    </row>
    <row r="15" spans="1:15" hidden="1">
      <c r="A15" s="21">
        <v>13</v>
      </c>
      <c r="B15" s="22">
        <v>713</v>
      </c>
      <c r="C15" s="21" t="s">
        <v>74</v>
      </c>
      <c r="D15" s="21" t="s">
        <v>49</v>
      </c>
      <c r="E15" s="22" t="s">
        <v>50</v>
      </c>
      <c r="F15" s="22">
        <v>29</v>
      </c>
      <c r="G15" s="22">
        <v>3</v>
      </c>
      <c r="H15" s="22">
        <f t="shared" si="0"/>
        <v>93</v>
      </c>
      <c r="I15" s="27">
        <v>74</v>
      </c>
      <c r="J15" s="28">
        <v>69</v>
      </c>
      <c r="K15" s="29">
        <f t="shared" si="1"/>
        <v>0.74193548387096775</v>
      </c>
      <c r="L15" s="30">
        <f t="shared" si="2"/>
        <v>-24</v>
      </c>
      <c r="M15" s="31">
        <v>0.6381</v>
      </c>
      <c r="N15" s="22" t="s">
        <v>75</v>
      </c>
      <c r="O15" s="32">
        <f t="shared" si="3"/>
        <v>4.9899999999999944E-2</v>
      </c>
    </row>
    <row r="16" spans="1:15" hidden="1">
      <c r="A16" s="21">
        <v>14</v>
      </c>
      <c r="B16" s="22">
        <v>341</v>
      </c>
      <c r="C16" s="21" t="s">
        <v>76</v>
      </c>
      <c r="D16" s="21" t="s">
        <v>77</v>
      </c>
      <c r="E16" s="22" t="s">
        <v>78</v>
      </c>
      <c r="F16" s="22">
        <v>184</v>
      </c>
      <c r="G16" s="22">
        <v>18</v>
      </c>
      <c r="H16" s="22">
        <f t="shared" si="0"/>
        <v>558</v>
      </c>
      <c r="I16" s="27">
        <v>299</v>
      </c>
      <c r="J16" s="28">
        <v>284</v>
      </c>
      <c r="K16" s="29">
        <f t="shared" si="1"/>
        <v>0.50896057347670254</v>
      </c>
      <c r="L16" s="30">
        <f t="shared" si="2"/>
        <v>-274</v>
      </c>
      <c r="M16" s="31">
        <v>0.4965</v>
      </c>
      <c r="N16" s="22" t="s">
        <v>79</v>
      </c>
      <c r="O16" s="32">
        <f t="shared" si="3"/>
        <v>-4.9399999999999999E-2</v>
      </c>
    </row>
    <row r="17" spans="1:15" hidden="1">
      <c r="A17" s="21">
        <v>15</v>
      </c>
      <c r="B17" s="22">
        <v>385</v>
      </c>
      <c r="C17" s="21" t="s">
        <v>80</v>
      </c>
      <c r="D17" s="21" t="s">
        <v>77</v>
      </c>
      <c r="E17" s="22" t="s">
        <v>78</v>
      </c>
      <c r="F17" s="22">
        <v>110</v>
      </c>
      <c r="G17" s="22">
        <v>11</v>
      </c>
      <c r="H17" s="22">
        <f t="shared" si="0"/>
        <v>341</v>
      </c>
      <c r="I17" s="27">
        <v>227</v>
      </c>
      <c r="J17" s="28">
        <v>209</v>
      </c>
      <c r="K17" s="29">
        <f t="shared" si="1"/>
        <v>0.61290322580645162</v>
      </c>
      <c r="L17" s="30">
        <f t="shared" si="2"/>
        <v>-132</v>
      </c>
      <c r="M17" s="31">
        <v>0.3619</v>
      </c>
      <c r="N17" s="22" t="s">
        <v>81</v>
      </c>
      <c r="O17" s="32">
        <f t="shared" si="3"/>
        <v>4.9200000000000021E-2</v>
      </c>
    </row>
    <row r="18" spans="1:15" hidden="1">
      <c r="A18" s="21">
        <v>16</v>
      </c>
      <c r="B18" s="22">
        <v>514</v>
      </c>
      <c r="C18" s="21" t="s">
        <v>82</v>
      </c>
      <c r="D18" s="21" t="s">
        <v>77</v>
      </c>
      <c r="E18" s="22" t="s">
        <v>78</v>
      </c>
      <c r="F18" s="22">
        <v>109</v>
      </c>
      <c r="G18" s="22">
        <v>6</v>
      </c>
      <c r="H18" s="22">
        <f t="shared" si="0"/>
        <v>186</v>
      </c>
      <c r="I18" s="27">
        <v>155</v>
      </c>
      <c r="J18" s="28">
        <v>145</v>
      </c>
      <c r="K18" s="29">
        <f t="shared" si="1"/>
        <v>0.77956989247311825</v>
      </c>
      <c r="L18" s="30">
        <f t="shared" si="2"/>
        <v>-41</v>
      </c>
      <c r="M18" s="31">
        <v>0.68</v>
      </c>
      <c r="N18" s="22" t="s">
        <v>83</v>
      </c>
      <c r="O18" s="32">
        <f t="shared" si="3"/>
        <v>1.2199999999999989E-2</v>
      </c>
    </row>
    <row r="19" spans="1:15" hidden="1">
      <c r="A19" s="21">
        <v>17</v>
      </c>
      <c r="B19" s="22">
        <v>746</v>
      </c>
      <c r="C19" s="21" t="s">
        <v>84</v>
      </c>
      <c r="D19" s="21" t="s">
        <v>77</v>
      </c>
      <c r="E19" s="22" t="s">
        <v>78</v>
      </c>
      <c r="F19" s="22">
        <v>71</v>
      </c>
      <c r="G19" s="22">
        <v>7</v>
      </c>
      <c r="H19" s="22">
        <f t="shared" si="0"/>
        <v>217</v>
      </c>
      <c r="I19" s="27">
        <v>275</v>
      </c>
      <c r="J19" s="28">
        <v>261</v>
      </c>
      <c r="K19" s="29">
        <f t="shared" si="1"/>
        <v>1.2027649769585254</v>
      </c>
      <c r="L19" s="30">
        <f t="shared" si="2"/>
        <v>44</v>
      </c>
      <c r="M19" s="31">
        <v>0.46010000000000001</v>
      </c>
      <c r="N19" s="22" t="s">
        <v>85</v>
      </c>
      <c r="O19" s="32">
        <f t="shared" si="3"/>
        <v>0.14009999999999995</v>
      </c>
    </row>
    <row r="20" spans="1:15" hidden="1">
      <c r="A20" s="21">
        <v>18</v>
      </c>
      <c r="B20" s="22">
        <v>591</v>
      </c>
      <c r="C20" s="21" t="s">
        <v>86</v>
      </c>
      <c r="D20" s="21" t="s">
        <v>77</v>
      </c>
      <c r="E20" s="22" t="s">
        <v>78</v>
      </c>
      <c r="F20" s="22">
        <v>62</v>
      </c>
      <c r="G20" s="22">
        <v>6</v>
      </c>
      <c r="H20" s="22">
        <f t="shared" si="0"/>
        <v>186</v>
      </c>
      <c r="I20" s="27">
        <v>170</v>
      </c>
      <c r="J20" s="28">
        <v>169</v>
      </c>
      <c r="K20" s="29">
        <f t="shared" si="1"/>
        <v>0.90860215053763438</v>
      </c>
      <c r="L20" s="30">
        <f t="shared" si="2"/>
        <v>-17</v>
      </c>
      <c r="M20" s="31">
        <v>0.41589999999999999</v>
      </c>
      <c r="N20" s="22" t="s">
        <v>87</v>
      </c>
      <c r="O20" s="32">
        <f t="shared" si="3"/>
        <v>0.12759999999999999</v>
      </c>
    </row>
    <row r="21" spans="1:15" hidden="1">
      <c r="A21" s="21">
        <v>19</v>
      </c>
      <c r="B21" s="22">
        <v>717</v>
      </c>
      <c r="C21" s="21" t="s">
        <v>88</v>
      </c>
      <c r="D21" s="21" t="s">
        <v>77</v>
      </c>
      <c r="E21" s="22" t="s">
        <v>78</v>
      </c>
      <c r="F21" s="22">
        <v>67</v>
      </c>
      <c r="G21" s="22">
        <v>7</v>
      </c>
      <c r="H21" s="22">
        <f t="shared" si="0"/>
        <v>217</v>
      </c>
      <c r="I21" s="27">
        <v>229</v>
      </c>
      <c r="J21" s="28">
        <v>229</v>
      </c>
      <c r="K21" s="29">
        <f t="shared" si="1"/>
        <v>1.0552995391705069</v>
      </c>
      <c r="L21" s="30">
        <f t="shared" si="2"/>
        <v>12</v>
      </c>
      <c r="M21" s="31">
        <v>0.55179999999999996</v>
      </c>
      <c r="N21" s="22" t="s">
        <v>89</v>
      </c>
      <c r="O21" s="32">
        <f t="shared" si="3"/>
        <v>7.8000000000000069E-2</v>
      </c>
    </row>
    <row r="22" spans="1:15" hidden="1">
      <c r="A22" s="21">
        <v>20</v>
      </c>
      <c r="B22" s="22">
        <v>721</v>
      </c>
      <c r="C22" s="21" t="s">
        <v>90</v>
      </c>
      <c r="D22" s="21" t="s">
        <v>77</v>
      </c>
      <c r="E22" s="22" t="s">
        <v>78</v>
      </c>
      <c r="F22" s="22">
        <v>62</v>
      </c>
      <c r="G22" s="22">
        <v>6</v>
      </c>
      <c r="H22" s="22">
        <f t="shared" si="0"/>
        <v>186</v>
      </c>
      <c r="I22" s="27">
        <v>131</v>
      </c>
      <c r="J22" s="28">
        <v>128</v>
      </c>
      <c r="K22" s="29">
        <f t="shared" si="1"/>
        <v>0.68817204301075274</v>
      </c>
      <c r="L22" s="30">
        <f t="shared" si="2"/>
        <v>-58</v>
      </c>
      <c r="M22" s="31">
        <v>0.69269999999999998</v>
      </c>
      <c r="N22" s="22" t="s">
        <v>91</v>
      </c>
      <c r="O22" s="32">
        <f t="shared" si="3"/>
        <v>-6.6999999999999282E-3</v>
      </c>
    </row>
    <row r="23" spans="1:15" hidden="1">
      <c r="A23" s="21">
        <v>21</v>
      </c>
      <c r="B23" s="22">
        <v>732</v>
      </c>
      <c r="C23" s="21" t="s">
        <v>92</v>
      </c>
      <c r="D23" s="21" t="s">
        <v>77</v>
      </c>
      <c r="E23" s="22" t="s">
        <v>78</v>
      </c>
      <c r="F23" s="22">
        <v>41</v>
      </c>
      <c r="G23" s="22">
        <v>4</v>
      </c>
      <c r="H23" s="22">
        <f t="shared" si="0"/>
        <v>124</v>
      </c>
      <c r="I23" s="27">
        <v>111</v>
      </c>
      <c r="J23" s="28">
        <v>107</v>
      </c>
      <c r="K23" s="29">
        <f t="shared" si="1"/>
        <v>0.86290322580645162</v>
      </c>
      <c r="L23" s="30">
        <f t="shared" si="2"/>
        <v>-17</v>
      </c>
      <c r="M23" s="31">
        <v>0.55779999999999996</v>
      </c>
      <c r="N23" s="22" t="s">
        <v>93</v>
      </c>
      <c r="O23" s="32">
        <f t="shared" si="3"/>
        <v>3.1700000000000061E-2</v>
      </c>
    </row>
    <row r="24" spans="1:15" hidden="1">
      <c r="A24" s="21">
        <v>22</v>
      </c>
      <c r="B24" s="22">
        <v>539</v>
      </c>
      <c r="C24" s="21" t="s">
        <v>94</v>
      </c>
      <c r="D24" s="21" t="s">
        <v>77</v>
      </c>
      <c r="E24" s="22" t="s">
        <v>78</v>
      </c>
      <c r="F24" s="22">
        <v>46</v>
      </c>
      <c r="G24" s="22">
        <v>5</v>
      </c>
      <c r="H24" s="22">
        <f t="shared" si="0"/>
        <v>155</v>
      </c>
      <c r="I24" s="27">
        <v>130</v>
      </c>
      <c r="J24" s="28">
        <v>121</v>
      </c>
      <c r="K24" s="29">
        <f t="shared" si="1"/>
        <v>0.78064516129032258</v>
      </c>
      <c r="L24" s="30">
        <f t="shared" si="2"/>
        <v>-34</v>
      </c>
      <c r="M24" s="31">
        <v>0.62570000000000003</v>
      </c>
      <c r="N24" s="22" t="s">
        <v>95</v>
      </c>
      <c r="O24" s="32">
        <f t="shared" si="3"/>
        <v>9.199999999999986E-3</v>
      </c>
    </row>
    <row r="25" spans="1:15" hidden="1">
      <c r="A25" s="21">
        <v>23</v>
      </c>
      <c r="B25" s="22">
        <v>549</v>
      </c>
      <c r="C25" s="21" t="s">
        <v>96</v>
      </c>
      <c r="D25" s="21" t="s">
        <v>77</v>
      </c>
      <c r="E25" s="22" t="s">
        <v>78</v>
      </c>
      <c r="F25" s="22">
        <v>40</v>
      </c>
      <c r="G25" s="22">
        <v>4</v>
      </c>
      <c r="H25" s="22">
        <f t="shared" si="0"/>
        <v>124</v>
      </c>
      <c r="I25" s="27">
        <v>99</v>
      </c>
      <c r="J25" s="28">
        <v>91</v>
      </c>
      <c r="K25" s="29">
        <f t="shared" si="1"/>
        <v>0.7338709677419355</v>
      </c>
      <c r="L25" s="30">
        <f t="shared" si="2"/>
        <v>-33</v>
      </c>
      <c r="M25" s="31">
        <v>0.68679999999999997</v>
      </c>
      <c r="N25" s="22" t="s">
        <v>97</v>
      </c>
      <c r="O25" s="32">
        <f t="shared" si="3"/>
        <v>-5.7499999999999996E-2</v>
      </c>
    </row>
    <row r="26" spans="1:15" hidden="1">
      <c r="A26" s="21">
        <v>24</v>
      </c>
      <c r="B26" s="22">
        <v>716</v>
      </c>
      <c r="C26" s="21" t="s">
        <v>98</v>
      </c>
      <c r="D26" s="21" t="s">
        <v>77</v>
      </c>
      <c r="E26" s="22" t="s">
        <v>78</v>
      </c>
      <c r="F26" s="22">
        <v>39</v>
      </c>
      <c r="G26" s="22">
        <v>4</v>
      </c>
      <c r="H26" s="22">
        <f t="shared" si="0"/>
        <v>124</v>
      </c>
      <c r="I26" s="27">
        <v>86</v>
      </c>
      <c r="J26" s="28">
        <v>85</v>
      </c>
      <c r="K26" s="29">
        <f t="shared" si="1"/>
        <v>0.68548387096774188</v>
      </c>
      <c r="L26" s="30">
        <f t="shared" si="2"/>
        <v>-39</v>
      </c>
      <c r="M26" s="31">
        <v>0.66620000000000001</v>
      </c>
      <c r="N26" s="22" t="s">
        <v>99</v>
      </c>
      <c r="O26" s="32">
        <f t="shared" si="3"/>
        <v>7.1099999999999941E-2</v>
      </c>
    </row>
    <row r="27" spans="1:15" hidden="1">
      <c r="A27" s="21">
        <v>25</v>
      </c>
      <c r="B27" s="22">
        <v>371</v>
      </c>
      <c r="C27" s="21" t="s">
        <v>100</v>
      </c>
      <c r="D27" s="21" t="s">
        <v>77</v>
      </c>
      <c r="E27" s="22" t="s">
        <v>78</v>
      </c>
      <c r="F27" s="22">
        <v>54</v>
      </c>
      <c r="G27" s="22">
        <v>5</v>
      </c>
      <c r="H27" s="22">
        <f t="shared" si="0"/>
        <v>155</v>
      </c>
      <c r="I27" s="27">
        <v>90</v>
      </c>
      <c r="J27" s="28">
        <v>82</v>
      </c>
      <c r="K27" s="29">
        <f t="shared" si="1"/>
        <v>0.52903225806451615</v>
      </c>
      <c r="L27" s="30">
        <f t="shared" si="2"/>
        <v>-73</v>
      </c>
      <c r="M27" s="31">
        <v>0.44240000000000002</v>
      </c>
      <c r="N27" s="22" t="s">
        <v>20</v>
      </c>
      <c r="O27" s="32">
        <f t="shared" si="3"/>
        <v>6.0999999999999943E-2</v>
      </c>
    </row>
    <row r="28" spans="1:15" hidden="1">
      <c r="A28" s="21">
        <v>26</v>
      </c>
      <c r="B28" s="22">
        <v>748</v>
      </c>
      <c r="C28" s="21" t="s">
        <v>101</v>
      </c>
      <c r="D28" s="21" t="s">
        <v>77</v>
      </c>
      <c r="E28" s="22" t="s">
        <v>78</v>
      </c>
      <c r="F28" s="22">
        <v>43</v>
      </c>
      <c r="G28" s="22">
        <v>4</v>
      </c>
      <c r="H28" s="22">
        <f t="shared" si="0"/>
        <v>124</v>
      </c>
      <c r="I28" s="27">
        <v>171</v>
      </c>
      <c r="J28" s="28">
        <v>163</v>
      </c>
      <c r="K28" s="29">
        <f t="shared" si="1"/>
        <v>1.314516129032258</v>
      </c>
      <c r="L28" s="30">
        <f t="shared" si="2"/>
        <v>39</v>
      </c>
      <c r="M28" s="31">
        <v>0.5847</v>
      </c>
      <c r="N28" s="22" t="s">
        <v>102</v>
      </c>
      <c r="O28" s="32">
        <f t="shared" si="3"/>
        <v>-6.5599999999999992E-2</v>
      </c>
    </row>
    <row r="29" spans="1:15" hidden="1">
      <c r="A29" s="21">
        <v>27</v>
      </c>
      <c r="B29" s="22">
        <v>720</v>
      </c>
      <c r="C29" s="21" t="s">
        <v>103</v>
      </c>
      <c r="D29" s="21" t="s">
        <v>77</v>
      </c>
      <c r="E29" s="22" t="s">
        <v>78</v>
      </c>
      <c r="F29" s="22">
        <v>43</v>
      </c>
      <c r="G29" s="22">
        <v>4</v>
      </c>
      <c r="H29" s="22">
        <f t="shared" si="0"/>
        <v>124</v>
      </c>
      <c r="I29" s="27">
        <v>195</v>
      </c>
      <c r="J29" s="28">
        <v>172</v>
      </c>
      <c r="K29" s="29">
        <f t="shared" si="1"/>
        <v>1.3870967741935485</v>
      </c>
      <c r="L29" s="30">
        <f t="shared" si="2"/>
        <v>48</v>
      </c>
      <c r="M29" s="31">
        <v>0.4768</v>
      </c>
      <c r="N29" s="22" t="s">
        <v>104</v>
      </c>
      <c r="O29" s="32">
        <f t="shared" si="3"/>
        <v>0.19530000000000003</v>
      </c>
    </row>
    <row r="30" spans="1:15" hidden="1">
      <c r="A30" s="21">
        <v>28</v>
      </c>
      <c r="B30" s="22">
        <v>594</v>
      </c>
      <c r="C30" s="21" t="s">
        <v>105</v>
      </c>
      <c r="D30" s="21" t="s">
        <v>77</v>
      </c>
      <c r="E30" s="22" t="s">
        <v>78</v>
      </c>
      <c r="F30" s="22">
        <v>41</v>
      </c>
      <c r="G30" s="22">
        <v>4</v>
      </c>
      <c r="H30" s="22">
        <f t="shared" si="0"/>
        <v>124</v>
      </c>
      <c r="I30" s="27">
        <v>149</v>
      </c>
      <c r="J30" s="28">
        <v>146</v>
      </c>
      <c r="K30" s="29">
        <f t="shared" si="1"/>
        <v>1.1774193548387097</v>
      </c>
      <c r="L30" s="30">
        <f t="shared" si="2"/>
        <v>22</v>
      </c>
      <c r="M30" s="31">
        <v>0.65780000000000005</v>
      </c>
      <c r="N30" s="22" t="s">
        <v>106</v>
      </c>
      <c r="O30" s="32">
        <f t="shared" si="3"/>
        <v>-3.9900000000000047E-2</v>
      </c>
    </row>
    <row r="31" spans="1:15" hidden="1">
      <c r="A31" s="21">
        <v>29</v>
      </c>
      <c r="B31" s="22">
        <v>337</v>
      </c>
      <c r="C31" s="21" t="s">
        <v>107</v>
      </c>
      <c r="D31" s="21" t="s">
        <v>108</v>
      </c>
      <c r="E31" s="22" t="s">
        <v>109</v>
      </c>
      <c r="F31" s="22">
        <v>216</v>
      </c>
      <c r="G31" s="22">
        <v>7</v>
      </c>
      <c r="H31" s="22">
        <f t="shared" si="0"/>
        <v>217</v>
      </c>
      <c r="I31" s="27">
        <v>273</v>
      </c>
      <c r="J31" s="28">
        <v>257</v>
      </c>
      <c r="K31" s="29">
        <f t="shared" si="1"/>
        <v>1.1843317972350231</v>
      </c>
      <c r="L31" s="30">
        <f t="shared" si="2"/>
        <v>40</v>
      </c>
      <c r="M31" s="31">
        <v>0.1938</v>
      </c>
      <c r="N31" s="22" t="s">
        <v>110</v>
      </c>
      <c r="O31" s="32">
        <f t="shared" si="3"/>
        <v>-2.8299999999999992E-2</v>
      </c>
    </row>
    <row r="32" spans="1:15" hidden="1">
      <c r="A32" s="21">
        <v>30</v>
      </c>
      <c r="B32" s="22">
        <v>517</v>
      </c>
      <c r="C32" s="21" t="s">
        <v>111</v>
      </c>
      <c r="D32" s="21" t="s">
        <v>108</v>
      </c>
      <c r="E32" s="22" t="s">
        <v>109</v>
      </c>
      <c r="F32" s="22">
        <v>183</v>
      </c>
      <c r="G32" s="22">
        <v>4</v>
      </c>
      <c r="H32" s="22">
        <f t="shared" si="0"/>
        <v>124</v>
      </c>
      <c r="I32" s="27">
        <v>112</v>
      </c>
      <c r="J32" s="28">
        <v>93</v>
      </c>
      <c r="K32" s="29">
        <f t="shared" si="1"/>
        <v>0.75</v>
      </c>
      <c r="L32" s="30">
        <f t="shared" si="2"/>
        <v>-31</v>
      </c>
      <c r="M32" s="31">
        <v>0.1045</v>
      </c>
      <c r="N32" s="22" t="s">
        <v>112</v>
      </c>
      <c r="O32" s="32">
        <f t="shared" si="3"/>
        <v>-2.3899999999999991E-2</v>
      </c>
    </row>
    <row r="33" spans="1:15" hidden="1">
      <c r="A33" s="21">
        <v>31</v>
      </c>
      <c r="B33" s="22">
        <v>742</v>
      </c>
      <c r="C33" s="21" t="s">
        <v>113</v>
      </c>
      <c r="D33" s="21" t="s">
        <v>108</v>
      </c>
      <c r="E33" s="22" t="s">
        <v>109</v>
      </c>
      <c r="F33" s="22">
        <v>102</v>
      </c>
      <c r="G33" s="22">
        <v>4</v>
      </c>
      <c r="H33" s="22">
        <f t="shared" si="0"/>
        <v>124</v>
      </c>
      <c r="I33" s="27">
        <v>137</v>
      </c>
      <c r="J33" s="28">
        <v>121</v>
      </c>
      <c r="K33" s="29">
        <f t="shared" si="1"/>
        <v>0.97580645161290325</v>
      </c>
      <c r="L33" s="30">
        <f t="shared" si="2"/>
        <v>-3</v>
      </c>
      <c r="M33" s="31">
        <v>0.1017</v>
      </c>
      <c r="N33" s="22" t="s">
        <v>114</v>
      </c>
      <c r="O33" s="32">
        <f t="shared" si="3"/>
        <v>1.0900000000000007E-2</v>
      </c>
    </row>
    <row r="34" spans="1:15" hidden="1">
      <c r="A34" s="21">
        <v>32</v>
      </c>
      <c r="B34" s="22">
        <v>308</v>
      </c>
      <c r="C34" s="21" t="s">
        <v>115</v>
      </c>
      <c r="D34" s="21" t="s">
        <v>108</v>
      </c>
      <c r="E34" s="22" t="s">
        <v>109</v>
      </c>
      <c r="F34" s="22">
        <v>104</v>
      </c>
      <c r="G34" s="22">
        <v>10</v>
      </c>
      <c r="H34" s="22">
        <f t="shared" si="0"/>
        <v>310</v>
      </c>
      <c r="I34" s="27">
        <v>146</v>
      </c>
      <c r="J34" s="28">
        <v>134</v>
      </c>
      <c r="K34" s="29">
        <f t="shared" si="1"/>
        <v>0.43225806451612903</v>
      </c>
      <c r="L34" s="30">
        <f t="shared" si="2"/>
        <v>-176</v>
      </c>
      <c r="M34" s="31">
        <v>0.42199999999999999</v>
      </c>
      <c r="N34" s="22" t="s">
        <v>116</v>
      </c>
      <c r="O34" s="32">
        <f t="shared" si="3"/>
        <v>-1.3100000000000001E-2</v>
      </c>
    </row>
    <row r="35" spans="1:15" hidden="1">
      <c r="A35" s="21">
        <v>33</v>
      </c>
      <c r="B35" s="22">
        <v>355</v>
      </c>
      <c r="C35" s="21" t="s">
        <v>117</v>
      </c>
      <c r="D35" s="21" t="s">
        <v>108</v>
      </c>
      <c r="E35" s="22" t="s">
        <v>109</v>
      </c>
      <c r="F35" s="22">
        <v>95</v>
      </c>
      <c r="G35" s="22">
        <v>10</v>
      </c>
      <c r="H35" s="22">
        <f t="shared" si="0"/>
        <v>310</v>
      </c>
      <c r="I35" s="27">
        <v>106</v>
      </c>
      <c r="J35" s="28">
        <v>88</v>
      </c>
      <c r="K35" s="29">
        <f t="shared" si="1"/>
        <v>0.28387096774193549</v>
      </c>
      <c r="L35" s="30">
        <f t="shared" si="2"/>
        <v>-222</v>
      </c>
      <c r="M35" s="31">
        <v>0.40579999999999999</v>
      </c>
      <c r="N35" s="22" t="s">
        <v>118</v>
      </c>
      <c r="O35" s="32">
        <f t="shared" si="3"/>
        <v>3.6999999999999811E-3</v>
      </c>
    </row>
    <row r="36" spans="1:15" hidden="1">
      <c r="A36" s="21">
        <v>34</v>
      </c>
      <c r="B36" s="22">
        <v>744</v>
      </c>
      <c r="C36" s="21" t="s">
        <v>119</v>
      </c>
      <c r="D36" s="21" t="s">
        <v>108</v>
      </c>
      <c r="E36" s="22" t="s">
        <v>109</v>
      </c>
      <c r="F36" s="22">
        <v>92</v>
      </c>
      <c r="G36" s="22">
        <v>9</v>
      </c>
      <c r="H36" s="22">
        <f t="shared" si="0"/>
        <v>279</v>
      </c>
      <c r="I36" s="27">
        <v>160</v>
      </c>
      <c r="J36" s="28">
        <v>130</v>
      </c>
      <c r="K36" s="29">
        <f t="shared" si="1"/>
        <v>0.46594982078853048</v>
      </c>
      <c r="L36" s="30">
        <f t="shared" si="2"/>
        <v>-149</v>
      </c>
      <c r="M36" s="31">
        <v>0.41889999999999999</v>
      </c>
      <c r="N36" s="22" t="s">
        <v>120</v>
      </c>
      <c r="O36" s="32">
        <f t="shared" si="3"/>
        <v>-7.5000000000000011E-2</v>
      </c>
    </row>
    <row r="37" spans="1:15" hidden="1">
      <c r="A37" s="21">
        <v>35</v>
      </c>
      <c r="B37" s="22">
        <v>373</v>
      </c>
      <c r="C37" s="21" t="s">
        <v>121</v>
      </c>
      <c r="D37" s="21" t="s">
        <v>108</v>
      </c>
      <c r="E37" s="22" t="s">
        <v>109</v>
      </c>
      <c r="F37" s="22">
        <v>107</v>
      </c>
      <c r="G37" s="22">
        <v>11</v>
      </c>
      <c r="H37" s="22">
        <f t="shared" si="0"/>
        <v>341</v>
      </c>
      <c r="I37" s="27">
        <v>158</v>
      </c>
      <c r="J37" s="28">
        <v>139</v>
      </c>
      <c r="K37" s="29">
        <f t="shared" si="1"/>
        <v>0.40762463343108507</v>
      </c>
      <c r="L37" s="30">
        <f t="shared" si="2"/>
        <v>-202</v>
      </c>
      <c r="M37" s="31">
        <v>0.55600000000000005</v>
      </c>
      <c r="N37" s="22" t="s">
        <v>122</v>
      </c>
      <c r="O37" s="32">
        <f t="shared" si="3"/>
        <v>-2.6100000000000012E-2</v>
      </c>
    </row>
    <row r="38" spans="1:15" hidden="1">
      <c r="A38" s="21">
        <v>36</v>
      </c>
      <c r="B38" s="22">
        <v>391</v>
      </c>
      <c r="C38" s="21" t="s">
        <v>123</v>
      </c>
      <c r="D38" s="21" t="s">
        <v>108</v>
      </c>
      <c r="E38" s="22" t="s">
        <v>109</v>
      </c>
      <c r="F38" s="22">
        <v>81</v>
      </c>
      <c r="G38" s="22">
        <v>8</v>
      </c>
      <c r="H38" s="22">
        <f t="shared" si="0"/>
        <v>248</v>
      </c>
      <c r="I38" s="27">
        <v>41</v>
      </c>
      <c r="J38" s="28">
        <v>34</v>
      </c>
      <c r="K38" s="29">
        <f t="shared" si="1"/>
        <v>0.13709677419354838</v>
      </c>
      <c r="L38" s="30">
        <f t="shared" si="2"/>
        <v>-214</v>
      </c>
      <c r="M38" s="31">
        <v>0.25519999999999998</v>
      </c>
      <c r="N38" s="22" t="s">
        <v>124</v>
      </c>
      <c r="O38" s="32">
        <f t="shared" si="3"/>
        <v>-6.469999999999998E-2</v>
      </c>
    </row>
    <row r="39" spans="1:15" hidden="1">
      <c r="A39" s="21">
        <v>37</v>
      </c>
      <c r="B39" s="22">
        <v>578</v>
      </c>
      <c r="C39" s="21" t="s">
        <v>125</v>
      </c>
      <c r="D39" s="21" t="s">
        <v>108</v>
      </c>
      <c r="E39" s="22" t="s">
        <v>109</v>
      </c>
      <c r="F39" s="22">
        <v>102</v>
      </c>
      <c r="G39" s="22">
        <v>10</v>
      </c>
      <c r="H39" s="22">
        <f t="shared" si="0"/>
        <v>310</v>
      </c>
      <c r="I39" s="27">
        <v>98</v>
      </c>
      <c r="J39" s="28">
        <v>91</v>
      </c>
      <c r="K39" s="29">
        <f t="shared" si="1"/>
        <v>0.29354838709677417</v>
      </c>
      <c r="L39" s="30">
        <f t="shared" si="2"/>
        <v>-219</v>
      </c>
      <c r="M39" s="31">
        <v>0.40949999999999998</v>
      </c>
      <c r="N39" s="22" t="s">
        <v>126</v>
      </c>
      <c r="O39" s="32">
        <f t="shared" si="3"/>
        <v>-1.3999999999999957E-2</v>
      </c>
    </row>
    <row r="40" spans="1:15" hidden="1">
      <c r="A40" s="21">
        <v>38</v>
      </c>
      <c r="B40" s="22">
        <v>511</v>
      </c>
      <c r="C40" s="21" t="s">
        <v>127</v>
      </c>
      <c r="D40" s="21" t="s">
        <v>108</v>
      </c>
      <c r="E40" s="22" t="s">
        <v>109</v>
      </c>
      <c r="F40" s="22">
        <v>82</v>
      </c>
      <c r="G40" s="22">
        <v>8</v>
      </c>
      <c r="H40" s="22">
        <f t="shared" si="0"/>
        <v>248</v>
      </c>
      <c r="I40" s="27">
        <v>85</v>
      </c>
      <c r="J40" s="28">
        <v>76</v>
      </c>
      <c r="K40" s="29">
        <f t="shared" si="1"/>
        <v>0.30645161290322581</v>
      </c>
      <c r="L40" s="30">
        <f t="shared" si="2"/>
        <v>-172</v>
      </c>
      <c r="M40" s="31">
        <v>0.49170000000000003</v>
      </c>
      <c r="N40" s="22" t="s">
        <v>128</v>
      </c>
      <c r="O40" s="32">
        <f t="shared" si="3"/>
        <v>-0.10400000000000004</v>
      </c>
    </row>
    <row r="41" spans="1:15" hidden="1">
      <c r="A41" s="21">
        <v>39</v>
      </c>
      <c r="B41" s="22">
        <v>515</v>
      </c>
      <c r="C41" s="21" t="s">
        <v>129</v>
      </c>
      <c r="D41" s="21" t="s">
        <v>108</v>
      </c>
      <c r="E41" s="22" t="s">
        <v>109</v>
      </c>
      <c r="F41" s="22">
        <v>109</v>
      </c>
      <c r="G41" s="22">
        <v>11</v>
      </c>
      <c r="H41" s="22">
        <f t="shared" si="0"/>
        <v>341</v>
      </c>
      <c r="I41" s="27">
        <v>353</v>
      </c>
      <c r="J41" s="28">
        <v>319</v>
      </c>
      <c r="K41" s="29">
        <f t="shared" si="1"/>
        <v>0.93548387096774188</v>
      </c>
      <c r="L41" s="30">
        <f t="shared" si="2"/>
        <v>-22</v>
      </c>
      <c r="M41" s="31">
        <v>0.55159999999999998</v>
      </c>
      <c r="N41" s="22" t="s">
        <v>130</v>
      </c>
      <c r="O41" s="32">
        <f t="shared" si="3"/>
        <v>7.3899999999999966E-2</v>
      </c>
    </row>
    <row r="42" spans="1:15" hidden="1">
      <c r="A42" s="21">
        <v>40</v>
      </c>
      <c r="B42" s="22">
        <v>572</v>
      </c>
      <c r="C42" s="21" t="s">
        <v>131</v>
      </c>
      <c r="D42" s="21" t="s">
        <v>108</v>
      </c>
      <c r="E42" s="22" t="s">
        <v>109</v>
      </c>
      <c r="F42" s="22">
        <v>66</v>
      </c>
      <c r="G42" s="22">
        <v>7</v>
      </c>
      <c r="H42" s="22">
        <f t="shared" si="0"/>
        <v>217</v>
      </c>
      <c r="I42" s="27">
        <v>172</v>
      </c>
      <c r="J42" s="28">
        <v>146</v>
      </c>
      <c r="K42" s="29">
        <f t="shared" si="1"/>
        <v>0.67281105990783407</v>
      </c>
      <c r="L42" s="30">
        <f t="shared" si="2"/>
        <v>-71</v>
      </c>
      <c r="M42" s="31">
        <v>0.50409999999999999</v>
      </c>
      <c r="N42" s="22" t="s">
        <v>132</v>
      </c>
      <c r="O42" s="32">
        <f t="shared" si="3"/>
        <v>-4.2599999999999971E-2</v>
      </c>
    </row>
    <row r="43" spans="1:15" hidden="1">
      <c r="A43" s="21">
        <v>41</v>
      </c>
      <c r="B43" s="22">
        <v>349</v>
      </c>
      <c r="C43" s="21" t="s">
        <v>133</v>
      </c>
      <c r="D43" s="21" t="s">
        <v>108</v>
      </c>
      <c r="E43" s="22" t="s">
        <v>109</v>
      </c>
      <c r="F43" s="22">
        <v>90</v>
      </c>
      <c r="G43" s="22">
        <v>9</v>
      </c>
      <c r="H43" s="22">
        <f t="shared" si="0"/>
        <v>279</v>
      </c>
      <c r="I43" s="27">
        <v>122</v>
      </c>
      <c r="J43" s="28">
        <v>115</v>
      </c>
      <c r="K43" s="29">
        <f t="shared" si="1"/>
        <v>0.41218637992831542</v>
      </c>
      <c r="L43" s="30">
        <f t="shared" si="2"/>
        <v>-164</v>
      </c>
      <c r="M43" s="31">
        <v>0.32250000000000001</v>
      </c>
      <c r="N43" s="22" t="s">
        <v>134</v>
      </c>
      <c r="O43" s="32">
        <f t="shared" si="3"/>
        <v>-6.0400000000000009E-2</v>
      </c>
    </row>
    <row r="44" spans="1:15" hidden="1">
      <c r="A44" s="21">
        <v>42</v>
      </c>
      <c r="B44" s="22">
        <v>718</v>
      </c>
      <c r="C44" s="21" t="s">
        <v>135</v>
      </c>
      <c r="D44" s="21" t="s">
        <v>108</v>
      </c>
      <c r="E44" s="22" t="s">
        <v>109</v>
      </c>
      <c r="F44" s="22">
        <v>35</v>
      </c>
      <c r="G44" s="22">
        <v>4</v>
      </c>
      <c r="H44" s="22">
        <f t="shared" si="0"/>
        <v>124</v>
      </c>
      <c r="I44" s="27">
        <v>100</v>
      </c>
      <c r="J44" s="28">
        <v>91</v>
      </c>
      <c r="K44" s="29">
        <f t="shared" si="1"/>
        <v>0.7338709677419355</v>
      </c>
      <c r="L44" s="30">
        <f t="shared" si="2"/>
        <v>-33</v>
      </c>
      <c r="M44" s="31">
        <v>0.70609999999999995</v>
      </c>
      <c r="N44" s="22" t="s">
        <v>136</v>
      </c>
      <c r="O44" s="32">
        <f t="shared" si="3"/>
        <v>-9.0299999999999936E-2</v>
      </c>
    </row>
    <row r="45" spans="1:15" hidden="1">
      <c r="A45" s="21">
        <v>43</v>
      </c>
      <c r="B45" s="22">
        <v>747</v>
      </c>
      <c r="C45" s="21" t="s">
        <v>137</v>
      </c>
      <c r="D45" s="21" t="s">
        <v>108</v>
      </c>
      <c r="E45" s="22" t="s">
        <v>109</v>
      </c>
      <c r="F45" s="22">
        <v>42</v>
      </c>
      <c r="G45" s="22">
        <v>4</v>
      </c>
      <c r="H45" s="22">
        <f t="shared" si="0"/>
        <v>124</v>
      </c>
      <c r="I45" s="27">
        <v>221</v>
      </c>
      <c r="J45" s="28">
        <v>196</v>
      </c>
      <c r="K45" s="29">
        <f t="shared" si="1"/>
        <v>1.5806451612903225</v>
      </c>
      <c r="L45" s="30">
        <f t="shared" si="2"/>
        <v>72</v>
      </c>
      <c r="M45" s="31">
        <v>0.36049999999999999</v>
      </c>
      <c r="N45" s="22" t="s">
        <v>138</v>
      </c>
      <c r="O45" s="32">
        <f t="shared" si="3"/>
        <v>4.0300000000000002E-2</v>
      </c>
    </row>
    <row r="46" spans="1:15" hidden="1">
      <c r="A46" s="21">
        <v>44</v>
      </c>
      <c r="B46" s="22">
        <v>723</v>
      </c>
      <c r="C46" s="21" t="s">
        <v>139</v>
      </c>
      <c r="D46" s="21" t="s">
        <v>108</v>
      </c>
      <c r="E46" s="22" t="s">
        <v>109</v>
      </c>
      <c r="F46" s="22">
        <v>48</v>
      </c>
      <c r="G46" s="22">
        <v>5</v>
      </c>
      <c r="H46" s="22">
        <f t="shared" si="0"/>
        <v>155</v>
      </c>
      <c r="I46" s="27">
        <v>55</v>
      </c>
      <c r="J46" s="28">
        <v>50</v>
      </c>
      <c r="K46" s="29">
        <f t="shared" si="1"/>
        <v>0.32258064516129031</v>
      </c>
      <c r="L46" s="30">
        <f t="shared" si="2"/>
        <v>-105</v>
      </c>
      <c r="M46" s="31">
        <v>0.60750000000000004</v>
      </c>
      <c r="N46" s="22" t="s">
        <v>140</v>
      </c>
      <c r="O46" s="32">
        <f t="shared" si="3"/>
        <v>-1.1099999999999999E-2</v>
      </c>
    </row>
    <row r="47" spans="1:15">
      <c r="A47" s="21">
        <v>45</v>
      </c>
      <c r="B47" s="22">
        <v>571</v>
      </c>
      <c r="C47" s="21" t="s">
        <v>141</v>
      </c>
      <c r="D47" s="21" t="s">
        <v>142</v>
      </c>
      <c r="E47" s="22" t="s">
        <v>143</v>
      </c>
      <c r="F47" s="22">
        <v>164</v>
      </c>
      <c r="G47" s="22">
        <v>10</v>
      </c>
      <c r="H47" s="22">
        <f t="shared" si="0"/>
        <v>310</v>
      </c>
      <c r="I47" s="27">
        <v>227</v>
      </c>
      <c r="J47" s="28">
        <v>197</v>
      </c>
      <c r="K47" s="29">
        <f t="shared" si="1"/>
        <v>0.63548387096774195</v>
      </c>
      <c r="L47" s="30">
        <f t="shared" si="2"/>
        <v>-113</v>
      </c>
      <c r="M47" s="31">
        <v>0.45960000000000001</v>
      </c>
      <c r="N47" s="22" t="s">
        <v>144</v>
      </c>
      <c r="O47" s="32">
        <f t="shared" si="3"/>
        <v>3.8599999999999968E-2</v>
      </c>
    </row>
    <row r="48" spans="1:15">
      <c r="A48" s="21">
        <v>46</v>
      </c>
      <c r="B48" s="22">
        <v>541</v>
      </c>
      <c r="C48" s="21" t="s">
        <v>145</v>
      </c>
      <c r="D48" s="21" t="s">
        <v>142</v>
      </c>
      <c r="E48" s="22" t="s">
        <v>143</v>
      </c>
      <c r="F48" s="22">
        <v>114</v>
      </c>
      <c r="G48" s="22">
        <v>5</v>
      </c>
      <c r="H48" s="22">
        <f t="shared" si="0"/>
        <v>155</v>
      </c>
      <c r="I48" s="27">
        <v>148</v>
      </c>
      <c r="J48" s="28">
        <v>134</v>
      </c>
      <c r="K48" s="29">
        <f t="shared" si="1"/>
        <v>0.86451612903225805</v>
      </c>
      <c r="L48" s="30">
        <f t="shared" si="2"/>
        <v>-21</v>
      </c>
      <c r="M48" s="31">
        <v>0.21410000000000001</v>
      </c>
      <c r="N48" s="22" t="s">
        <v>146</v>
      </c>
      <c r="O48" s="32">
        <f t="shared" si="3"/>
        <v>1.799999999999996E-3</v>
      </c>
    </row>
    <row r="49" spans="1:15">
      <c r="A49" s="21">
        <v>47</v>
      </c>
      <c r="B49" s="22">
        <v>387</v>
      </c>
      <c r="C49" s="21" t="s">
        <v>147</v>
      </c>
      <c r="D49" s="21" t="s">
        <v>142</v>
      </c>
      <c r="E49" s="22" t="s">
        <v>143</v>
      </c>
      <c r="F49" s="22">
        <v>149</v>
      </c>
      <c r="G49" s="22">
        <v>15</v>
      </c>
      <c r="H49" s="22">
        <f t="shared" si="0"/>
        <v>465</v>
      </c>
      <c r="I49" s="27">
        <v>139</v>
      </c>
      <c r="J49" s="28">
        <v>112</v>
      </c>
      <c r="K49" s="29">
        <f t="shared" si="1"/>
        <v>0.24086021505376345</v>
      </c>
      <c r="L49" s="30">
        <f t="shared" si="2"/>
        <v>-353</v>
      </c>
      <c r="M49" s="31">
        <v>0.56979999999999997</v>
      </c>
      <c r="N49" s="22" t="s">
        <v>148</v>
      </c>
      <c r="O49" s="32">
        <f t="shared" si="3"/>
        <v>-2.6799999999999935E-2</v>
      </c>
    </row>
    <row r="50" spans="1:15">
      <c r="A50" s="21">
        <v>48</v>
      </c>
      <c r="B50" s="22">
        <v>712</v>
      </c>
      <c r="C50" s="21" t="s">
        <v>149</v>
      </c>
      <c r="D50" s="21" t="s">
        <v>142</v>
      </c>
      <c r="E50" s="22" t="s">
        <v>143</v>
      </c>
      <c r="F50" s="22">
        <v>132</v>
      </c>
      <c r="G50" s="22">
        <v>13</v>
      </c>
      <c r="H50" s="22">
        <f t="shared" si="0"/>
        <v>403</v>
      </c>
      <c r="I50" s="27">
        <v>212</v>
      </c>
      <c r="J50" s="28">
        <v>174</v>
      </c>
      <c r="K50" s="29">
        <f t="shared" si="1"/>
        <v>0.4317617866004963</v>
      </c>
      <c r="L50" s="30">
        <f t="shared" si="2"/>
        <v>-229</v>
      </c>
      <c r="M50" s="31">
        <v>0.32440000000000002</v>
      </c>
      <c r="N50" s="22" t="s">
        <v>150</v>
      </c>
      <c r="O50" s="32">
        <f t="shared" si="3"/>
        <v>2.9999999999999971E-2</v>
      </c>
    </row>
    <row r="51" spans="1:15">
      <c r="A51" s="21">
        <v>49</v>
      </c>
      <c r="B51" s="22">
        <v>707</v>
      </c>
      <c r="C51" s="21" t="s">
        <v>151</v>
      </c>
      <c r="D51" s="21" t="s">
        <v>142</v>
      </c>
      <c r="E51" s="22" t="s">
        <v>143</v>
      </c>
      <c r="F51" s="22">
        <v>123</v>
      </c>
      <c r="G51" s="22">
        <v>12</v>
      </c>
      <c r="H51" s="22">
        <f t="shared" si="0"/>
        <v>372</v>
      </c>
      <c r="I51" s="27">
        <v>151</v>
      </c>
      <c r="J51" s="28">
        <v>147</v>
      </c>
      <c r="K51" s="29">
        <f t="shared" si="1"/>
        <v>0.39516129032258063</v>
      </c>
      <c r="L51" s="30">
        <f t="shared" si="2"/>
        <v>-225</v>
      </c>
      <c r="M51" s="31">
        <v>0.64149999999999996</v>
      </c>
      <c r="N51" s="22" t="s">
        <v>152</v>
      </c>
      <c r="O51" s="32">
        <f t="shared" si="3"/>
        <v>-0.11529999999999996</v>
      </c>
    </row>
    <row r="52" spans="1:15">
      <c r="A52" s="21">
        <v>50</v>
      </c>
      <c r="B52" s="22">
        <v>724</v>
      </c>
      <c r="C52" s="21" t="s">
        <v>153</v>
      </c>
      <c r="D52" s="21" t="s">
        <v>142</v>
      </c>
      <c r="E52" s="22" t="s">
        <v>143</v>
      </c>
      <c r="F52" s="22">
        <v>122</v>
      </c>
      <c r="G52" s="22">
        <v>12</v>
      </c>
      <c r="H52" s="22">
        <f t="shared" si="0"/>
        <v>372</v>
      </c>
      <c r="I52" s="27">
        <v>186</v>
      </c>
      <c r="J52" s="28">
        <v>179</v>
      </c>
      <c r="K52" s="29">
        <f t="shared" si="1"/>
        <v>0.48118279569892475</v>
      </c>
      <c r="L52" s="30">
        <f t="shared" si="2"/>
        <v>-193</v>
      </c>
      <c r="M52" s="31">
        <v>0.59540000000000004</v>
      </c>
      <c r="N52" s="22" t="s">
        <v>154</v>
      </c>
      <c r="O52" s="32">
        <f t="shared" si="3"/>
        <v>-1.9700000000000051E-2</v>
      </c>
    </row>
    <row r="53" spans="1:15">
      <c r="A53" s="21">
        <v>51</v>
      </c>
      <c r="B53" s="22">
        <v>546</v>
      </c>
      <c r="C53" s="21" t="s">
        <v>155</v>
      </c>
      <c r="D53" s="21" t="s">
        <v>142</v>
      </c>
      <c r="E53" s="22" t="s">
        <v>143</v>
      </c>
      <c r="F53" s="22">
        <v>122</v>
      </c>
      <c r="G53" s="22">
        <v>12</v>
      </c>
      <c r="H53" s="22">
        <f t="shared" si="0"/>
        <v>372</v>
      </c>
      <c r="I53" s="27">
        <v>337</v>
      </c>
      <c r="J53" s="28">
        <v>298</v>
      </c>
      <c r="K53" s="29">
        <f t="shared" si="1"/>
        <v>0.80107526881720426</v>
      </c>
      <c r="L53" s="30">
        <f t="shared" si="2"/>
        <v>-74</v>
      </c>
      <c r="M53" s="31">
        <v>0.32050000000000001</v>
      </c>
      <c r="N53" s="22" t="s">
        <v>156</v>
      </c>
      <c r="O53" s="32">
        <f t="shared" si="3"/>
        <v>0.12209999999999999</v>
      </c>
    </row>
    <row r="54" spans="1:15">
      <c r="A54" s="21">
        <v>52</v>
      </c>
      <c r="B54" s="22">
        <v>377</v>
      </c>
      <c r="C54" s="21" t="s">
        <v>157</v>
      </c>
      <c r="D54" s="21" t="s">
        <v>142</v>
      </c>
      <c r="E54" s="22" t="s">
        <v>143</v>
      </c>
      <c r="F54" s="22">
        <v>104</v>
      </c>
      <c r="G54" s="22">
        <v>10</v>
      </c>
      <c r="H54" s="22">
        <f t="shared" si="0"/>
        <v>310</v>
      </c>
      <c r="I54" s="27">
        <v>164</v>
      </c>
      <c r="J54" s="28">
        <v>150</v>
      </c>
      <c r="K54" s="29">
        <f t="shared" si="1"/>
        <v>0.4838709677419355</v>
      </c>
      <c r="L54" s="30">
        <f t="shared" si="2"/>
        <v>-160</v>
      </c>
      <c r="M54" s="31">
        <v>0.38650000000000001</v>
      </c>
      <c r="N54" s="22" t="s">
        <v>158</v>
      </c>
      <c r="O54" s="32">
        <f t="shared" si="3"/>
        <v>4.6699999999999964E-2</v>
      </c>
    </row>
    <row r="55" spans="1:15">
      <c r="A55" s="21">
        <v>53</v>
      </c>
      <c r="B55" s="22">
        <v>598</v>
      </c>
      <c r="C55" s="21" t="s">
        <v>159</v>
      </c>
      <c r="D55" s="21" t="s">
        <v>142</v>
      </c>
      <c r="E55" s="22" t="s">
        <v>143</v>
      </c>
      <c r="F55" s="22">
        <v>102</v>
      </c>
      <c r="G55" s="22">
        <v>10</v>
      </c>
      <c r="H55" s="22">
        <f t="shared" si="0"/>
        <v>310</v>
      </c>
      <c r="I55" s="27">
        <v>157</v>
      </c>
      <c r="J55" s="28">
        <v>137</v>
      </c>
      <c r="K55" s="29">
        <f t="shared" si="1"/>
        <v>0.44193548387096776</v>
      </c>
      <c r="L55" s="30">
        <f t="shared" si="2"/>
        <v>-173</v>
      </c>
      <c r="M55" s="31">
        <v>0.3614</v>
      </c>
      <c r="N55" s="22" t="s">
        <v>160</v>
      </c>
      <c r="O55" s="32">
        <f t="shared" si="3"/>
        <v>2.6999999999999802E-3</v>
      </c>
    </row>
    <row r="56" spans="1:15">
      <c r="A56" s="21">
        <v>54</v>
      </c>
      <c r="B56" s="23">
        <v>399</v>
      </c>
      <c r="C56" s="24" t="s">
        <v>161</v>
      </c>
      <c r="D56" s="24" t="s">
        <v>142</v>
      </c>
      <c r="E56" s="23" t="s">
        <v>143</v>
      </c>
      <c r="F56" s="23">
        <v>80</v>
      </c>
      <c r="G56" s="23">
        <v>8</v>
      </c>
      <c r="H56" s="23">
        <f t="shared" si="0"/>
        <v>248</v>
      </c>
      <c r="I56" s="33">
        <v>337</v>
      </c>
      <c r="J56" s="34">
        <v>318</v>
      </c>
      <c r="K56" s="35">
        <f t="shared" si="1"/>
        <v>1.282258064516129</v>
      </c>
      <c r="L56" s="36">
        <f t="shared" si="2"/>
        <v>70</v>
      </c>
      <c r="M56" s="37">
        <v>0.3085</v>
      </c>
      <c r="N56" s="23" t="s">
        <v>162</v>
      </c>
      <c r="O56" s="38">
        <f t="shared" si="3"/>
        <v>0.13840000000000002</v>
      </c>
    </row>
    <row r="57" spans="1:15">
      <c r="A57" s="21">
        <v>55</v>
      </c>
      <c r="B57" s="22">
        <v>737</v>
      </c>
      <c r="C57" s="21" t="s">
        <v>163</v>
      </c>
      <c r="D57" s="21" t="s">
        <v>142</v>
      </c>
      <c r="E57" s="22" t="s">
        <v>143</v>
      </c>
      <c r="F57" s="22">
        <v>84</v>
      </c>
      <c r="G57" s="22">
        <v>8</v>
      </c>
      <c r="H57" s="22">
        <f t="shared" si="0"/>
        <v>248</v>
      </c>
      <c r="I57" s="27">
        <v>327</v>
      </c>
      <c r="J57" s="28">
        <v>307</v>
      </c>
      <c r="K57" s="29">
        <f t="shared" si="1"/>
        <v>1.2379032258064515</v>
      </c>
      <c r="L57" s="30">
        <f t="shared" si="2"/>
        <v>59</v>
      </c>
      <c r="M57" s="31">
        <v>0.48649999999999999</v>
      </c>
      <c r="N57" s="22" t="s">
        <v>164</v>
      </c>
      <c r="O57" s="32">
        <f t="shared" si="3"/>
        <v>1.0800000000000032E-2</v>
      </c>
    </row>
    <row r="58" spans="1:15">
      <c r="A58" s="21">
        <v>56</v>
      </c>
      <c r="B58" s="22">
        <v>584</v>
      </c>
      <c r="C58" s="21" t="s">
        <v>165</v>
      </c>
      <c r="D58" s="21" t="s">
        <v>142</v>
      </c>
      <c r="E58" s="22" t="s">
        <v>143</v>
      </c>
      <c r="F58" s="22">
        <v>56</v>
      </c>
      <c r="G58" s="22">
        <v>6</v>
      </c>
      <c r="H58" s="22">
        <f t="shared" si="0"/>
        <v>186</v>
      </c>
      <c r="I58" s="27">
        <v>128</v>
      </c>
      <c r="J58" s="28">
        <v>97</v>
      </c>
      <c r="K58" s="29">
        <f t="shared" si="1"/>
        <v>0.521505376344086</v>
      </c>
      <c r="L58" s="30">
        <f t="shared" si="2"/>
        <v>-89</v>
      </c>
      <c r="M58" s="31">
        <v>0.32919999999999999</v>
      </c>
      <c r="N58" s="22" t="s">
        <v>166</v>
      </c>
      <c r="O58" s="32">
        <f t="shared" si="3"/>
        <v>6.7599999999999993E-2</v>
      </c>
    </row>
    <row r="59" spans="1:15">
      <c r="A59" s="21">
        <v>57</v>
      </c>
      <c r="B59" s="22">
        <v>545</v>
      </c>
      <c r="C59" s="21" t="s">
        <v>167</v>
      </c>
      <c r="D59" s="21" t="s">
        <v>142</v>
      </c>
      <c r="E59" s="22" t="s">
        <v>143</v>
      </c>
      <c r="F59" s="22">
        <v>50</v>
      </c>
      <c r="G59" s="22">
        <v>8</v>
      </c>
      <c r="H59" s="22">
        <f t="shared" si="0"/>
        <v>248</v>
      </c>
      <c r="I59" s="27">
        <v>100</v>
      </c>
      <c r="J59" s="28">
        <v>85</v>
      </c>
      <c r="K59" s="29">
        <f t="shared" si="1"/>
        <v>0.34274193548387094</v>
      </c>
      <c r="L59" s="30">
        <f t="shared" si="2"/>
        <v>-163</v>
      </c>
      <c r="M59" s="31">
        <v>0.58819999999999995</v>
      </c>
      <c r="N59" s="22" t="s">
        <v>168</v>
      </c>
      <c r="O59" s="32">
        <f t="shared" si="3"/>
        <v>-1.2199999999999989E-2</v>
      </c>
    </row>
    <row r="60" spans="1:15">
      <c r="A60" s="21">
        <v>58</v>
      </c>
      <c r="B60" s="22">
        <v>573</v>
      </c>
      <c r="C60" s="21" t="s">
        <v>169</v>
      </c>
      <c r="D60" s="21" t="s">
        <v>142</v>
      </c>
      <c r="E60" s="22" t="s">
        <v>143</v>
      </c>
      <c r="F60" s="22">
        <v>74</v>
      </c>
      <c r="G60" s="22">
        <v>7</v>
      </c>
      <c r="H60" s="22">
        <f t="shared" si="0"/>
        <v>217</v>
      </c>
      <c r="I60" s="27">
        <v>66</v>
      </c>
      <c r="J60" s="28">
        <v>56</v>
      </c>
      <c r="K60" s="29">
        <f t="shared" si="1"/>
        <v>0.25806451612903225</v>
      </c>
      <c r="L60" s="30">
        <f t="shared" si="2"/>
        <v>-161</v>
      </c>
      <c r="M60" s="31">
        <v>0.66769999999999996</v>
      </c>
      <c r="N60" s="22" t="s">
        <v>170</v>
      </c>
      <c r="O60" s="32">
        <f t="shared" si="3"/>
        <v>-0.13079999999999992</v>
      </c>
    </row>
    <row r="61" spans="1:15">
      <c r="A61" s="21">
        <v>59</v>
      </c>
      <c r="B61" s="22">
        <v>743</v>
      </c>
      <c r="C61" s="21" t="s">
        <v>171</v>
      </c>
      <c r="D61" s="21" t="s">
        <v>142</v>
      </c>
      <c r="E61" s="22" t="s">
        <v>143</v>
      </c>
      <c r="F61" s="22">
        <v>50</v>
      </c>
      <c r="G61" s="22">
        <v>8</v>
      </c>
      <c r="H61" s="22">
        <f t="shared" si="0"/>
        <v>248</v>
      </c>
      <c r="I61" s="27">
        <v>83</v>
      </c>
      <c r="J61" s="28">
        <v>62</v>
      </c>
      <c r="K61" s="29">
        <f t="shared" si="1"/>
        <v>0.25</v>
      </c>
      <c r="L61" s="30">
        <f t="shared" si="2"/>
        <v>-186</v>
      </c>
      <c r="M61" s="31">
        <v>0.38800000000000001</v>
      </c>
      <c r="N61" s="22" t="s">
        <v>172</v>
      </c>
      <c r="O61" s="32">
        <f t="shared" si="3"/>
        <v>-6.25E-2</v>
      </c>
    </row>
    <row r="62" spans="1:15">
      <c r="A62" s="21">
        <v>60</v>
      </c>
      <c r="B62" s="22">
        <v>740</v>
      </c>
      <c r="C62" s="21" t="s">
        <v>173</v>
      </c>
      <c r="D62" s="21" t="s">
        <v>142</v>
      </c>
      <c r="E62" s="22" t="s">
        <v>143</v>
      </c>
      <c r="F62" s="22">
        <v>42</v>
      </c>
      <c r="G62" s="22">
        <v>4</v>
      </c>
      <c r="H62" s="22">
        <f t="shared" si="0"/>
        <v>124</v>
      </c>
      <c r="I62" s="27">
        <v>178</v>
      </c>
      <c r="J62" s="28">
        <v>170</v>
      </c>
      <c r="K62" s="29">
        <f t="shared" si="1"/>
        <v>1.3709677419354838</v>
      </c>
      <c r="L62" s="30">
        <f t="shared" si="2"/>
        <v>46</v>
      </c>
      <c r="M62" s="31">
        <v>0.4577</v>
      </c>
      <c r="N62" s="22" t="s">
        <v>174</v>
      </c>
      <c r="O62" s="32">
        <f t="shared" si="3"/>
        <v>5.369999999999997E-2</v>
      </c>
    </row>
    <row r="63" spans="1:15">
      <c r="A63" s="21">
        <v>61</v>
      </c>
      <c r="B63" s="22">
        <v>733</v>
      </c>
      <c r="C63" s="21" t="s">
        <v>175</v>
      </c>
      <c r="D63" s="21" t="s">
        <v>142</v>
      </c>
      <c r="E63" s="22" t="s">
        <v>143</v>
      </c>
      <c r="F63" s="22">
        <v>54</v>
      </c>
      <c r="G63" s="22">
        <v>5</v>
      </c>
      <c r="H63" s="22">
        <f t="shared" si="0"/>
        <v>155</v>
      </c>
      <c r="I63" s="27">
        <v>153</v>
      </c>
      <c r="J63" s="28">
        <v>144</v>
      </c>
      <c r="K63" s="29">
        <f t="shared" si="1"/>
        <v>0.92903225806451617</v>
      </c>
      <c r="L63" s="30">
        <f t="shared" si="2"/>
        <v>-11</v>
      </c>
      <c r="M63" s="31">
        <v>0.47589999999999999</v>
      </c>
      <c r="N63" s="22" t="s">
        <v>176</v>
      </c>
      <c r="O63" s="32">
        <f t="shared" si="3"/>
        <v>3.6299999999999999E-2</v>
      </c>
    </row>
    <row r="64" spans="1:15">
      <c r="A64" s="21">
        <v>62</v>
      </c>
      <c r="B64" s="22">
        <v>750</v>
      </c>
      <c r="C64" s="21" t="s">
        <v>177</v>
      </c>
      <c r="D64" s="21" t="s">
        <v>142</v>
      </c>
      <c r="E64" s="22" t="s">
        <v>143</v>
      </c>
      <c r="F64" s="22">
        <v>60</v>
      </c>
      <c r="G64" s="22">
        <v>10</v>
      </c>
      <c r="H64" s="22">
        <f t="shared" si="0"/>
        <v>310</v>
      </c>
      <c r="I64" s="27">
        <v>501</v>
      </c>
      <c r="J64" s="28">
        <v>444</v>
      </c>
      <c r="K64" s="29">
        <f t="shared" si="1"/>
        <v>1.4322580645161291</v>
      </c>
      <c r="L64" s="30">
        <f t="shared" si="2"/>
        <v>134</v>
      </c>
      <c r="M64" s="31">
        <v>0.2</v>
      </c>
      <c r="N64" s="39">
        <v>0.32700000000000001</v>
      </c>
      <c r="O64" s="32">
        <f t="shared" si="3"/>
        <v>0.127</v>
      </c>
    </row>
    <row r="65" spans="1:15" hidden="1">
      <c r="A65" s="21">
        <v>63</v>
      </c>
      <c r="B65" s="22">
        <v>307</v>
      </c>
      <c r="C65" s="21" t="s">
        <v>178</v>
      </c>
      <c r="D65" s="21" t="s">
        <v>179</v>
      </c>
      <c r="E65" s="22" t="s">
        <v>180</v>
      </c>
      <c r="F65" s="22">
        <v>415</v>
      </c>
      <c r="G65" s="22">
        <v>42</v>
      </c>
      <c r="H65" s="22">
        <f t="shared" si="0"/>
        <v>1302</v>
      </c>
      <c r="I65" s="27">
        <v>1639</v>
      </c>
      <c r="J65" s="28">
        <v>1419</v>
      </c>
      <c r="K65" s="29">
        <f t="shared" si="1"/>
        <v>1.0898617511520738</v>
      </c>
      <c r="L65" s="30">
        <f t="shared" si="2"/>
        <v>117</v>
      </c>
      <c r="M65" s="31">
        <v>0.42280000000000001</v>
      </c>
      <c r="N65" s="22" t="s">
        <v>181</v>
      </c>
      <c r="O65" s="32">
        <f t="shared" si="3"/>
        <v>9.6799999999999942E-2</v>
      </c>
    </row>
    <row r="66" spans="1:15" hidden="1">
      <c r="A66" s="21">
        <v>64</v>
      </c>
      <c r="B66" s="22">
        <v>582</v>
      </c>
      <c r="C66" s="21" t="s">
        <v>182</v>
      </c>
      <c r="D66" s="21" t="s">
        <v>183</v>
      </c>
      <c r="E66" s="22" t="s">
        <v>184</v>
      </c>
      <c r="F66" s="22">
        <v>167</v>
      </c>
      <c r="G66" s="22">
        <v>17</v>
      </c>
      <c r="H66" s="22">
        <f t="shared" si="0"/>
        <v>527</v>
      </c>
      <c r="I66" s="27">
        <v>132</v>
      </c>
      <c r="J66" s="28">
        <v>128</v>
      </c>
      <c r="K66" s="29">
        <f t="shared" si="1"/>
        <v>0.24288425047438331</v>
      </c>
      <c r="L66" s="30">
        <f t="shared" si="2"/>
        <v>-399</v>
      </c>
      <c r="M66" s="31">
        <v>0.1492</v>
      </c>
      <c r="N66" s="22" t="s">
        <v>185</v>
      </c>
      <c r="O66" s="32">
        <f t="shared" si="3"/>
        <v>-2.0199999999999996E-2</v>
      </c>
    </row>
    <row r="67" spans="1:15" hidden="1">
      <c r="A67" s="21">
        <v>65</v>
      </c>
      <c r="B67" s="22">
        <v>343</v>
      </c>
      <c r="C67" s="21" t="s">
        <v>186</v>
      </c>
      <c r="D67" s="21" t="s">
        <v>183</v>
      </c>
      <c r="E67" s="22" t="s">
        <v>184</v>
      </c>
      <c r="F67" s="22">
        <v>162</v>
      </c>
      <c r="G67" s="22">
        <v>16</v>
      </c>
      <c r="H67" s="22">
        <f t="shared" ref="H67:H84" si="4">G67*31</f>
        <v>496</v>
      </c>
      <c r="I67" s="27">
        <v>267</v>
      </c>
      <c r="J67" s="28">
        <v>246</v>
      </c>
      <c r="K67" s="29">
        <f t="shared" ref="K67:K85" si="5">J67/H67</f>
        <v>0.49596774193548387</v>
      </c>
      <c r="L67" s="30">
        <f t="shared" ref="L67:L85" si="6">J67-H67</f>
        <v>-250</v>
      </c>
      <c r="M67" s="31">
        <v>0.64449999999999996</v>
      </c>
      <c r="N67" s="22" t="s">
        <v>187</v>
      </c>
      <c r="O67" s="32">
        <f t="shared" ref="O67:O84" si="7">N67-M67</f>
        <v>2.2000000000000908E-3</v>
      </c>
    </row>
    <row r="68" spans="1:15" hidden="1">
      <c r="A68" s="21">
        <v>66</v>
      </c>
      <c r="B68" s="22">
        <v>585</v>
      </c>
      <c r="C68" s="21" t="s">
        <v>188</v>
      </c>
      <c r="D68" s="21" t="s">
        <v>183</v>
      </c>
      <c r="E68" s="22" t="s">
        <v>184</v>
      </c>
      <c r="F68" s="22">
        <v>146</v>
      </c>
      <c r="G68" s="22">
        <v>15</v>
      </c>
      <c r="H68" s="22">
        <f t="shared" si="4"/>
        <v>465</v>
      </c>
      <c r="I68" s="27">
        <v>189</v>
      </c>
      <c r="J68" s="28">
        <v>182</v>
      </c>
      <c r="K68" s="29">
        <f t="shared" si="5"/>
        <v>0.39139784946236561</v>
      </c>
      <c r="L68" s="30">
        <f t="shared" si="6"/>
        <v>-283</v>
      </c>
      <c r="M68" s="31">
        <v>0.39860000000000001</v>
      </c>
      <c r="N68" s="22" t="s">
        <v>189</v>
      </c>
      <c r="O68" s="32">
        <f t="shared" si="7"/>
        <v>7.5000000000000067E-3</v>
      </c>
    </row>
    <row r="69" spans="1:15" hidden="1">
      <c r="A69" s="21">
        <v>67</v>
      </c>
      <c r="B69" s="22">
        <v>726</v>
      </c>
      <c r="C69" s="21" t="s">
        <v>190</v>
      </c>
      <c r="D69" s="21" t="s">
        <v>183</v>
      </c>
      <c r="E69" s="22" t="s">
        <v>184</v>
      </c>
      <c r="F69" s="22">
        <v>113</v>
      </c>
      <c r="G69" s="22">
        <v>11</v>
      </c>
      <c r="H69" s="22">
        <f t="shared" si="4"/>
        <v>341</v>
      </c>
      <c r="I69" s="27">
        <v>342</v>
      </c>
      <c r="J69" s="28">
        <v>332</v>
      </c>
      <c r="K69" s="29">
        <f t="shared" si="5"/>
        <v>0.97360703812316718</v>
      </c>
      <c r="L69" s="30">
        <f t="shared" si="6"/>
        <v>-9</v>
      </c>
      <c r="M69" s="31">
        <v>0.42780000000000001</v>
      </c>
      <c r="N69" s="22" t="s">
        <v>191</v>
      </c>
      <c r="O69" s="32">
        <f t="shared" si="7"/>
        <v>4.6999999999999986E-2</v>
      </c>
    </row>
    <row r="70" spans="1:15" hidden="1">
      <c r="A70" s="21">
        <v>68</v>
      </c>
      <c r="B70" s="22">
        <v>365</v>
      </c>
      <c r="C70" s="21" t="s">
        <v>192</v>
      </c>
      <c r="D70" s="21" t="s">
        <v>183</v>
      </c>
      <c r="E70" s="22" t="s">
        <v>184</v>
      </c>
      <c r="F70" s="22">
        <v>109</v>
      </c>
      <c r="G70" s="22">
        <v>11</v>
      </c>
      <c r="H70" s="22">
        <f t="shared" si="4"/>
        <v>341</v>
      </c>
      <c r="I70" s="27">
        <v>337</v>
      </c>
      <c r="J70" s="28">
        <v>316</v>
      </c>
      <c r="K70" s="29">
        <f t="shared" si="5"/>
        <v>0.92668621700879761</v>
      </c>
      <c r="L70" s="30">
        <f t="shared" si="6"/>
        <v>-25</v>
      </c>
      <c r="M70" s="31">
        <v>0.44990000000000002</v>
      </c>
      <c r="N70" s="22" t="s">
        <v>193</v>
      </c>
      <c r="O70" s="32">
        <f t="shared" si="7"/>
        <v>-7.6700000000000046E-2</v>
      </c>
    </row>
    <row r="71" spans="1:15" hidden="1">
      <c r="A71" s="21">
        <v>69</v>
      </c>
      <c r="B71" s="22">
        <v>730</v>
      </c>
      <c r="C71" s="21" t="s">
        <v>194</v>
      </c>
      <c r="D71" s="21" t="s">
        <v>183</v>
      </c>
      <c r="E71" s="22" t="s">
        <v>184</v>
      </c>
      <c r="F71" s="22">
        <v>98</v>
      </c>
      <c r="G71" s="22">
        <v>10</v>
      </c>
      <c r="H71" s="22">
        <f t="shared" si="4"/>
        <v>310</v>
      </c>
      <c r="I71" s="27">
        <v>320</v>
      </c>
      <c r="J71" s="28">
        <v>313</v>
      </c>
      <c r="K71" s="29">
        <f t="shared" si="5"/>
        <v>1.0096774193548388</v>
      </c>
      <c r="L71" s="30">
        <f t="shared" si="6"/>
        <v>3</v>
      </c>
      <c r="M71" s="31">
        <v>0.44379999999999997</v>
      </c>
      <c r="N71" s="22" t="s">
        <v>195</v>
      </c>
      <c r="O71" s="32">
        <f t="shared" si="7"/>
        <v>1.5400000000000025E-2</v>
      </c>
    </row>
    <row r="72" spans="1:15" hidden="1">
      <c r="A72" s="21">
        <v>70</v>
      </c>
      <c r="B72" s="22">
        <v>311</v>
      </c>
      <c r="C72" s="21" t="s">
        <v>196</v>
      </c>
      <c r="D72" s="21" t="s">
        <v>183</v>
      </c>
      <c r="E72" s="22" t="s">
        <v>184</v>
      </c>
      <c r="F72" s="22">
        <v>34</v>
      </c>
      <c r="G72" s="22">
        <v>3</v>
      </c>
      <c r="H72" s="22">
        <f t="shared" si="4"/>
        <v>93</v>
      </c>
      <c r="I72" s="27">
        <v>61</v>
      </c>
      <c r="J72" s="28">
        <v>47</v>
      </c>
      <c r="K72" s="29">
        <f t="shared" si="5"/>
        <v>0.5053763440860215</v>
      </c>
      <c r="L72" s="30">
        <f t="shared" si="6"/>
        <v>-46</v>
      </c>
      <c r="M72" s="31">
        <v>0.37190000000000001</v>
      </c>
      <c r="N72" s="22" t="s">
        <v>197</v>
      </c>
      <c r="O72" s="32">
        <f t="shared" si="7"/>
        <v>3.6499999999999977E-2</v>
      </c>
    </row>
    <row r="73" spans="1:15" hidden="1">
      <c r="A73" s="21">
        <v>71</v>
      </c>
      <c r="B73" s="22">
        <v>359</v>
      </c>
      <c r="C73" s="21" t="s">
        <v>198</v>
      </c>
      <c r="D73" s="21" t="s">
        <v>183</v>
      </c>
      <c r="E73" s="22" t="s">
        <v>184</v>
      </c>
      <c r="F73" s="22">
        <v>137</v>
      </c>
      <c r="G73" s="22">
        <v>14</v>
      </c>
      <c r="H73" s="22">
        <f t="shared" si="4"/>
        <v>434</v>
      </c>
      <c r="I73" s="27">
        <v>285</v>
      </c>
      <c r="J73" s="28">
        <v>251</v>
      </c>
      <c r="K73" s="29">
        <f t="shared" si="5"/>
        <v>0.57834101382488479</v>
      </c>
      <c r="L73" s="30">
        <f t="shared" si="6"/>
        <v>-183</v>
      </c>
      <c r="M73" s="31">
        <v>0.32519999999999999</v>
      </c>
      <c r="N73" s="22" t="s">
        <v>199</v>
      </c>
      <c r="O73" s="32">
        <f t="shared" si="7"/>
        <v>2.8700000000000003E-2</v>
      </c>
    </row>
    <row r="74" spans="1:15" hidden="1">
      <c r="A74" s="21">
        <v>72</v>
      </c>
      <c r="B74" s="22">
        <v>581</v>
      </c>
      <c r="C74" s="21" t="s">
        <v>200</v>
      </c>
      <c r="D74" s="21" t="s">
        <v>183</v>
      </c>
      <c r="E74" s="22" t="s">
        <v>184</v>
      </c>
      <c r="F74" s="22">
        <v>137</v>
      </c>
      <c r="G74" s="22">
        <v>14</v>
      </c>
      <c r="H74" s="22">
        <f t="shared" si="4"/>
        <v>434</v>
      </c>
      <c r="I74" s="27">
        <v>250</v>
      </c>
      <c r="J74" s="28">
        <v>207</v>
      </c>
      <c r="K74" s="29">
        <f t="shared" si="5"/>
        <v>0.47695852534562211</v>
      </c>
      <c r="L74" s="30">
        <f t="shared" si="6"/>
        <v>-227</v>
      </c>
      <c r="M74" s="31">
        <v>0.46429999999999999</v>
      </c>
      <c r="N74" s="22" t="s">
        <v>201</v>
      </c>
      <c r="O74" s="32">
        <f t="shared" si="7"/>
        <v>2.4000000000000132E-3</v>
      </c>
    </row>
    <row r="75" spans="1:15" hidden="1">
      <c r="A75" s="21">
        <v>73</v>
      </c>
      <c r="B75" s="22">
        <v>513</v>
      </c>
      <c r="C75" s="21" t="s">
        <v>202</v>
      </c>
      <c r="D75" s="21" t="s">
        <v>183</v>
      </c>
      <c r="E75" s="22" t="s">
        <v>184</v>
      </c>
      <c r="F75" s="22">
        <v>97</v>
      </c>
      <c r="G75" s="22">
        <v>10</v>
      </c>
      <c r="H75" s="22">
        <f t="shared" si="4"/>
        <v>310</v>
      </c>
      <c r="I75" s="27">
        <v>106</v>
      </c>
      <c r="J75" s="28">
        <v>94</v>
      </c>
      <c r="K75" s="29">
        <f t="shared" si="5"/>
        <v>0.3032258064516129</v>
      </c>
      <c r="L75" s="30">
        <f t="shared" si="6"/>
        <v>-216</v>
      </c>
      <c r="M75" s="31">
        <v>0.6159</v>
      </c>
      <c r="N75" s="22" t="s">
        <v>203</v>
      </c>
      <c r="O75" s="32">
        <f t="shared" si="7"/>
        <v>-7.0400000000000018E-2</v>
      </c>
    </row>
    <row r="76" spans="1:15" hidden="1">
      <c r="A76" s="21">
        <v>74</v>
      </c>
      <c r="B76" s="22">
        <v>357</v>
      </c>
      <c r="C76" s="21" t="s">
        <v>204</v>
      </c>
      <c r="D76" s="21" t="s">
        <v>183</v>
      </c>
      <c r="E76" s="22" t="s">
        <v>184</v>
      </c>
      <c r="F76" s="22">
        <v>79</v>
      </c>
      <c r="G76" s="22">
        <v>8</v>
      </c>
      <c r="H76" s="22">
        <f t="shared" si="4"/>
        <v>248</v>
      </c>
      <c r="I76" s="27">
        <v>169</v>
      </c>
      <c r="J76" s="28">
        <v>151</v>
      </c>
      <c r="K76" s="29">
        <f t="shared" si="5"/>
        <v>0.6088709677419355</v>
      </c>
      <c r="L76" s="30">
        <f t="shared" si="6"/>
        <v>-97</v>
      </c>
      <c r="M76" s="31">
        <v>0.63</v>
      </c>
      <c r="N76" s="22" t="s">
        <v>205</v>
      </c>
      <c r="O76" s="32">
        <f t="shared" si="7"/>
        <v>-9.6999999999999975E-2</v>
      </c>
    </row>
    <row r="77" spans="1:15" hidden="1">
      <c r="A77" s="21">
        <v>75</v>
      </c>
      <c r="B77" s="22">
        <v>339</v>
      </c>
      <c r="C77" s="21" t="s">
        <v>206</v>
      </c>
      <c r="D77" s="21" t="s">
        <v>183</v>
      </c>
      <c r="E77" s="22" t="s">
        <v>184</v>
      </c>
      <c r="F77" s="22">
        <v>62</v>
      </c>
      <c r="G77" s="22">
        <v>6</v>
      </c>
      <c r="H77" s="22">
        <f t="shared" si="4"/>
        <v>186</v>
      </c>
      <c r="I77" s="27">
        <v>120</v>
      </c>
      <c r="J77" s="28">
        <v>109</v>
      </c>
      <c r="K77" s="29">
        <f t="shared" si="5"/>
        <v>0.58602150537634412</v>
      </c>
      <c r="L77" s="30">
        <f t="shared" si="6"/>
        <v>-77</v>
      </c>
      <c r="M77" s="31">
        <v>0.58819999999999995</v>
      </c>
      <c r="N77" s="22" t="s">
        <v>207</v>
      </c>
      <c r="O77" s="32">
        <f t="shared" si="7"/>
        <v>-3.4899999999999931E-2</v>
      </c>
    </row>
    <row r="78" spans="1:15" hidden="1">
      <c r="A78" s="21">
        <v>76</v>
      </c>
      <c r="B78" s="22">
        <v>379</v>
      </c>
      <c r="C78" s="21" t="s">
        <v>208</v>
      </c>
      <c r="D78" s="21" t="s">
        <v>183</v>
      </c>
      <c r="E78" s="22" t="s">
        <v>184</v>
      </c>
      <c r="F78" s="22">
        <v>74</v>
      </c>
      <c r="G78" s="22">
        <v>7</v>
      </c>
      <c r="H78" s="22">
        <f t="shared" si="4"/>
        <v>217</v>
      </c>
      <c r="I78" s="27">
        <v>129</v>
      </c>
      <c r="J78" s="28">
        <v>120</v>
      </c>
      <c r="K78" s="29">
        <f t="shared" si="5"/>
        <v>0.55299539170506917</v>
      </c>
      <c r="L78" s="30">
        <f t="shared" si="6"/>
        <v>-97</v>
      </c>
      <c r="M78" s="31">
        <v>0.53569999999999995</v>
      </c>
      <c r="N78" s="22" t="s">
        <v>209</v>
      </c>
      <c r="O78" s="32">
        <f t="shared" si="7"/>
        <v>-5.2699999999999969E-2</v>
      </c>
    </row>
    <row r="79" spans="1:15" hidden="1">
      <c r="A79" s="21">
        <v>77</v>
      </c>
      <c r="B79" s="22">
        <v>745</v>
      </c>
      <c r="C79" s="21" t="s">
        <v>210</v>
      </c>
      <c r="D79" s="21" t="s">
        <v>183</v>
      </c>
      <c r="E79" s="22" t="s">
        <v>184</v>
      </c>
      <c r="F79" s="22">
        <v>69</v>
      </c>
      <c r="G79" s="22">
        <v>7</v>
      </c>
      <c r="H79" s="22">
        <f t="shared" si="4"/>
        <v>217</v>
      </c>
      <c r="I79" s="27">
        <v>257</v>
      </c>
      <c r="J79" s="28">
        <v>228</v>
      </c>
      <c r="K79" s="29">
        <f t="shared" si="5"/>
        <v>1.0506912442396312</v>
      </c>
      <c r="L79" s="30">
        <f t="shared" si="6"/>
        <v>11</v>
      </c>
      <c r="M79" s="31">
        <v>0.39850000000000002</v>
      </c>
      <c r="N79" s="22" t="s">
        <v>211</v>
      </c>
      <c r="O79" s="32">
        <f t="shared" si="7"/>
        <v>0.13079999999999997</v>
      </c>
    </row>
    <row r="80" spans="1:15" hidden="1">
      <c r="A80" s="21">
        <v>78</v>
      </c>
      <c r="B80" s="22">
        <v>347</v>
      </c>
      <c r="C80" s="21" t="s">
        <v>212</v>
      </c>
      <c r="D80" s="21" t="s">
        <v>183</v>
      </c>
      <c r="E80" s="22" t="s">
        <v>184</v>
      </c>
      <c r="F80" s="22">
        <v>74</v>
      </c>
      <c r="G80" s="22">
        <v>7</v>
      </c>
      <c r="H80" s="22">
        <f t="shared" si="4"/>
        <v>217</v>
      </c>
      <c r="I80" s="27">
        <v>115</v>
      </c>
      <c r="J80" s="28">
        <v>102</v>
      </c>
      <c r="K80" s="29">
        <f t="shared" si="5"/>
        <v>0.47004608294930877</v>
      </c>
      <c r="L80" s="30">
        <f t="shared" si="6"/>
        <v>-115</v>
      </c>
      <c r="M80" s="31">
        <v>0.3916</v>
      </c>
      <c r="N80" s="22" t="s">
        <v>213</v>
      </c>
      <c r="O80" s="32">
        <f t="shared" si="7"/>
        <v>-5.3700000000000025E-2</v>
      </c>
    </row>
    <row r="81" spans="1:15" hidden="1">
      <c r="A81" s="21">
        <v>79</v>
      </c>
      <c r="B81" s="22">
        <v>570</v>
      </c>
      <c r="C81" s="21" t="s">
        <v>214</v>
      </c>
      <c r="D81" s="21" t="s">
        <v>183</v>
      </c>
      <c r="E81" s="22" t="s">
        <v>184</v>
      </c>
      <c r="F81" s="22">
        <v>74</v>
      </c>
      <c r="G81" s="22">
        <v>7</v>
      </c>
      <c r="H81" s="22">
        <f t="shared" si="4"/>
        <v>217</v>
      </c>
      <c r="I81" s="27">
        <v>122</v>
      </c>
      <c r="J81" s="28">
        <v>115</v>
      </c>
      <c r="K81" s="29">
        <f t="shared" si="5"/>
        <v>0.52995391705069128</v>
      </c>
      <c r="L81" s="30">
        <f t="shared" si="6"/>
        <v>-102</v>
      </c>
      <c r="M81" s="31">
        <v>0.51939999999999997</v>
      </c>
      <c r="N81" s="22" t="s">
        <v>215</v>
      </c>
      <c r="O81" s="32">
        <f t="shared" si="7"/>
        <v>-1.7100000000000004E-2</v>
      </c>
    </row>
    <row r="82" spans="1:15" hidden="1">
      <c r="A82" s="21">
        <v>80</v>
      </c>
      <c r="B82" s="22">
        <v>709</v>
      </c>
      <c r="C82" s="21" t="s">
        <v>216</v>
      </c>
      <c r="D82" s="21" t="s">
        <v>183</v>
      </c>
      <c r="E82" s="22" t="s">
        <v>184</v>
      </c>
      <c r="F82" s="22">
        <v>67</v>
      </c>
      <c r="G82" s="22">
        <v>7</v>
      </c>
      <c r="H82" s="22">
        <f t="shared" si="4"/>
        <v>217</v>
      </c>
      <c r="I82" s="27">
        <v>95</v>
      </c>
      <c r="J82" s="28">
        <v>82</v>
      </c>
      <c r="K82" s="29">
        <f t="shared" si="5"/>
        <v>0.37788018433179721</v>
      </c>
      <c r="L82" s="30">
        <f t="shared" si="6"/>
        <v>-135</v>
      </c>
      <c r="M82" s="31">
        <v>0.65139999999999998</v>
      </c>
      <c r="N82" s="22" t="s">
        <v>217</v>
      </c>
      <c r="O82" s="32">
        <f t="shared" si="7"/>
        <v>-9.4399999999999928E-2</v>
      </c>
    </row>
    <row r="83" spans="1:15" hidden="1">
      <c r="A83" s="21">
        <v>81</v>
      </c>
      <c r="B83" s="22">
        <v>727</v>
      </c>
      <c r="C83" s="21" t="s">
        <v>218</v>
      </c>
      <c r="D83" s="21" t="s">
        <v>183</v>
      </c>
      <c r="E83" s="22" t="s">
        <v>184</v>
      </c>
      <c r="F83" s="22">
        <v>57</v>
      </c>
      <c r="G83" s="22">
        <v>8</v>
      </c>
      <c r="H83" s="22">
        <f t="shared" si="4"/>
        <v>248</v>
      </c>
      <c r="I83" s="27">
        <v>157</v>
      </c>
      <c r="J83" s="28">
        <v>153</v>
      </c>
      <c r="K83" s="29">
        <f t="shared" si="5"/>
        <v>0.61693548387096775</v>
      </c>
      <c r="L83" s="30">
        <f t="shared" si="6"/>
        <v>-95</v>
      </c>
      <c r="M83" s="31">
        <v>0.5202</v>
      </c>
      <c r="N83" s="22" t="s">
        <v>219</v>
      </c>
      <c r="O83" s="32">
        <f t="shared" si="7"/>
        <v>-1.9399999999999973E-2</v>
      </c>
    </row>
    <row r="84" spans="1:15" hidden="1">
      <c r="A84" s="21">
        <v>82</v>
      </c>
      <c r="B84" s="22">
        <v>741</v>
      </c>
      <c r="C84" s="21" t="s">
        <v>220</v>
      </c>
      <c r="D84" s="21" t="s">
        <v>183</v>
      </c>
      <c r="E84" s="22" t="s">
        <v>184</v>
      </c>
      <c r="F84" s="22">
        <v>42</v>
      </c>
      <c r="G84" s="22">
        <v>8</v>
      </c>
      <c r="H84" s="22">
        <f t="shared" si="4"/>
        <v>248</v>
      </c>
      <c r="I84" s="27">
        <v>91</v>
      </c>
      <c r="J84" s="28">
        <v>85</v>
      </c>
      <c r="K84" s="29">
        <f t="shared" si="5"/>
        <v>0.34274193548387094</v>
      </c>
      <c r="L84" s="30">
        <f t="shared" si="6"/>
        <v>-163</v>
      </c>
      <c r="M84" s="31">
        <v>0.48770000000000002</v>
      </c>
      <c r="N84" s="22" t="s">
        <v>221</v>
      </c>
      <c r="O84" s="32">
        <f t="shared" si="7"/>
        <v>2.8999999999999582E-3</v>
      </c>
    </row>
    <row r="85" spans="1:15" hidden="1">
      <c r="A85" s="21"/>
      <c r="B85" s="22" t="s">
        <v>222</v>
      </c>
      <c r="C85" s="21" t="s">
        <v>223</v>
      </c>
      <c r="D85" s="21" t="s">
        <v>223</v>
      </c>
      <c r="E85" s="19" t="s">
        <v>222</v>
      </c>
      <c r="F85" s="19">
        <f>SUM(F3:F84)</f>
        <v>7266</v>
      </c>
      <c r="G85" s="19">
        <f>SUM(G3:G84)</f>
        <v>687</v>
      </c>
      <c r="H85" s="19">
        <f>SUM(H3:H84)</f>
        <v>21297</v>
      </c>
      <c r="I85" s="40">
        <f>SUM(I3:I84)</f>
        <v>15527</v>
      </c>
      <c r="J85" s="25">
        <f>SUM(J3:J84)</f>
        <v>14128</v>
      </c>
      <c r="K85" s="41">
        <f t="shared" si="5"/>
        <v>0.66337981875381513</v>
      </c>
      <c r="L85" s="42">
        <f t="shared" si="6"/>
        <v>-7169</v>
      </c>
      <c r="M85" s="43"/>
      <c r="N85" s="44"/>
      <c r="O85" s="32"/>
    </row>
  </sheetData>
  <autoFilter ref="A2:O85">
    <filterColumn colId="3">
      <filters>
        <filter val="东南片"/>
      </filters>
    </filterColumn>
  </autoFilter>
  <mergeCells count="7">
    <mergeCell ref="F1:L1"/>
    <mergeCell ref="M1:O1"/>
    <mergeCell ref="A1:A2"/>
    <mergeCell ref="B1:B2"/>
    <mergeCell ref="C1:C2"/>
    <mergeCell ref="D1:D2"/>
    <mergeCell ref="E1:E2"/>
  </mergeCells>
  <phoneticPr fontId="1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B12" sqref="B12"/>
    </sheetView>
  </sheetViews>
  <sheetFormatPr defaultColWidth="37.375" defaultRowHeight="18" customHeight="1"/>
  <cols>
    <col min="1" max="1" width="14.125" customWidth="1"/>
    <col min="2" max="2" width="37.375" customWidth="1"/>
    <col min="3" max="3" width="12.375" customWidth="1"/>
    <col min="4" max="4" width="13" customWidth="1"/>
    <col min="5" max="5" width="19.375" customWidth="1"/>
    <col min="6" max="6" width="37.375" customWidth="1"/>
  </cols>
  <sheetData>
    <row r="1" spans="1:5" ht="18" customHeight="1">
      <c r="A1" t="s">
        <v>224</v>
      </c>
    </row>
    <row r="2" spans="1:5" ht="18" customHeight="1">
      <c r="A2" s="1" t="s">
        <v>1</v>
      </c>
      <c r="B2" s="1" t="s">
        <v>2</v>
      </c>
      <c r="C2" s="2" t="s">
        <v>225</v>
      </c>
      <c r="D2" s="2" t="s">
        <v>226</v>
      </c>
      <c r="E2" s="2" t="s">
        <v>227</v>
      </c>
    </row>
    <row r="3" spans="1:5" ht="18" customHeight="1">
      <c r="A3" s="3">
        <v>377</v>
      </c>
      <c r="B3" s="3" t="s">
        <v>13</v>
      </c>
      <c r="C3" s="4">
        <v>0.32857142857142901</v>
      </c>
      <c r="D3" s="5">
        <v>0.31370192307692302</v>
      </c>
      <c r="E3" s="4">
        <v>4.7400109469074997E-2</v>
      </c>
    </row>
    <row r="4" spans="1:5" ht="18" customHeight="1">
      <c r="A4" s="3">
        <v>387</v>
      </c>
      <c r="B4" s="3" t="s">
        <v>14</v>
      </c>
      <c r="C4" s="4">
        <v>0.29853658536585398</v>
      </c>
      <c r="D4" s="5">
        <v>0.27581521739130399</v>
      </c>
      <c r="E4" s="4">
        <v>8.2378949897873394E-2</v>
      </c>
    </row>
    <row r="5" spans="1:5" ht="18" customHeight="1">
      <c r="A5" s="3">
        <v>399</v>
      </c>
      <c r="B5" s="3" t="s">
        <v>15</v>
      </c>
      <c r="C5" s="4">
        <v>0.32181259600614398</v>
      </c>
      <c r="D5" s="5">
        <v>0.287128712871287</v>
      </c>
      <c r="E5" s="4">
        <v>0.120795592986917</v>
      </c>
    </row>
    <row r="6" spans="1:5" ht="18" customHeight="1">
      <c r="A6" s="6">
        <v>541</v>
      </c>
      <c r="B6" s="6" t="s">
        <v>16</v>
      </c>
      <c r="C6" s="7">
        <v>0.33274853801169602</v>
      </c>
      <c r="D6" s="8">
        <v>0.338992332968237</v>
      </c>
      <c r="E6" s="7">
        <v>-1.84186907764834E-2</v>
      </c>
    </row>
    <row r="7" spans="1:5" ht="18" customHeight="1">
      <c r="A7" s="6">
        <v>545</v>
      </c>
      <c r="B7" s="6" t="s">
        <v>17</v>
      </c>
      <c r="C7" s="7">
        <v>0.29822335025380697</v>
      </c>
      <c r="D7" s="8">
        <v>0.31800766283524901</v>
      </c>
      <c r="E7" s="7">
        <v>-6.2213320286221001E-2</v>
      </c>
    </row>
    <row r="8" spans="1:5" ht="18" customHeight="1">
      <c r="A8" s="9">
        <v>546</v>
      </c>
      <c r="B8" s="9" t="s">
        <v>18</v>
      </c>
      <c r="C8" s="4">
        <v>0.35343283582089602</v>
      </c>
      <c r="D8" s="5">
        <v>0.25531914893617003</v>
      </c>
      <c r="E8" s="4">
        <v>0.38427860696517402</v>
      </c>
    </row>
    <row r="9" spans="1:5" ht="18" customHeight="1">
      <c r="A9" s="3">
        <v>571</v>
      </c>
      <c r="B9" s="3" t="s">
        <v>19</v>
      </c>
      <c r="C9" s="4">
        <v>0.33299629255139901</v>
      </c>
      <c r="D9" s="5">
        <v>0.307443365695793</v>
      </c>
      <c r="E9" s="4">
        <v>8.3114256825075603E-2</v>
      </c>
    </row>
    <row r="10" spans="1:5" ht="18" customHeight="1">
      <c r="A10" s="3">
        <v>573</v>
      </c>
      <c r="B10" s="3" t="s">
        <v>21</v>
      </c>
      <c r="C10" s="4">
        <v>0.31927710843373502</v>
      </c>
      <c r="D10" s="5">
        <v>0.30960854092526702</v>
      </c>
      <c r="E10" s="4">
        <v>3.1228361722752999E-2</v>
      </c>
    </row>
    <row r="11" spans="1:5" ht="18" customHeight="1">
      <c r="A11" s="3">
        <v>584</v>
      </c>
      <c r="B11" s="3" t="s">
        <v>22</v>
      </c>
      <c r="C11" s="4">
        <v>0.33015494636471998</v>
      </c>
      <c r="D11" s="5">
        <v>0.31741935483870998</v>
      </c>
      <c r="E11" s="4">
        <v>4.0122290376658098E-2</v>
      </c>
    </row>
    <row r="12" spans="1:5" ht="18" customHeight="1">
      <c r="A12" s="3">
        <v>598</v>
      </c>
      <c r="B12" s="3" t="s">
        <v>23</v>
      </c>
      <c r="C12" s="10">
        <v>0.36885245901639302</v>
      </c>
      <c r="D12" s="11">
        <v>0.30737704918032799</v>
      </c>
      <c r="E12" s="10">
        <v>0.2</v>
      </c>
    </row>
    <row r="13" spans="1:5" ht="18" customHeight="1">
      <c r="A13" s="3">
        <v>707</v>
      </c>
      <c r="B13" s="3" t="s">
        <v>24</v>
      </c>
      <c r="C13" s="4">
        <v>0.33524355300859598</v>
      </c>
      <c r="D13" s="5">
        <v>0.28490028490028502</v>
      </c>
      <c r="E13" s="4">
        <v>0.17670487106017199</v>
      </c>
    </row>
    <row r="14" spans="1:5" ht="18" customHeight="1">
      <c r="A14" s="3">
        <v>712</v>
      </c>
      <c r="B14" s="3" t="s">
        <v>25</v>
      </c>
      <c r="C14" s="4">
        <v>0.34705575820739998</v>
      </c>
      <c r="D14" s="5">
        <v>0.31270718232044198</v>
      </c>
      <c r="E14" s="4">
        <v>0.10984261900246201</v>
      </c>
    </row>
    <row r="15" spans="1:5" ht="18" customHeight="1">
      <c r="A15" s="9">
        <v>724</v>
      </c>
      <c r="B15" s="9" t="s">
        <v>26</v>
      </c>
      <c r="C15" s="4">
        <v>0.30196078431372497</v>
      </c>
      <c r="D15" s="5">
        <v>0.28220858895705497</v>
      </c>
      <c r="E15" s="4">
        <v>6.9991474850809698E-2</v>
      </c>
    </row>
    <row r="16" spans="1:5" ht="18" customHeight="1">
      <c r="A16" s="3">
        <v>737</v>
      </c>
      <c r="B16" s="3" t="s">
        <v>27</v>
      </c>
      <c r="C16" s="4">
        <v>0.34440753045404199</v>
      </c>
      <c r="D16" s="5">
        <v>0.316831683168317</v>
      </c>
      <c r="E16" s="4">
        <v>8.7036267995570404E-2</v>
      </c>
    </row>
    <row r="17" spans="1:5" ht="18" customHeight="1">
      <c r="A17" s="3">
        <v>740</v>
      </c>
      <c r="B17" s="3" t="s">
        <v>28</v>
      </c>
      <c r="C17" s="4">
        <v>0.34214186369958299</v>
      </c>
      <c r="D17" s="5">
        <v>0.30018761726078802</v>
      </c>
      <c r="E17" s="4">
        <v>0.13976008344923499</v>
      </c>
    </row>
    <row r="18" spans="1:5" ht="18" customHeight="1">
      <c r="A18" s="3">
        <v>743</v>
      </c>
      <c r="B18" s="3" t="s">
        <v>29</v>
      </c>
      <c r="C18" s="4">
        <v>0.32962447844228099</v>
      </c>
      <c r="D18" s="5">
        <v>0.30616740088105698</v>
      </c>
      <c r="E18" s="4">
        <v>7.6615202969752105E-2</v>
      </c>
    </row>
    <row r="19" spans="1:5" ht="18" customHeight="1">
      <c r="A19" s="3">
        <v>733</v>
      </c>
      <c r="B19" s="3" t="s">
        <v>30</v>
      </c>
      <c r="C19" s="4">
        <v>0.30318257956448902</v>
      </c>
      <c r="D19" s="2"/>
      <c r="E19" s="2"/>
    </row>
    <row r="20" spans="1:5" ht="18" customHeight="1">
      <c r="A20" s="3">
        <v>750</v>
      </c>
      <c r="B20" s="3" t="s">
        <v>31</v>
      </c>
      <c r="C20" s="4">
        <v>0.34750613246116102</v>
      </c>
      <c r="D20" s="2"/>
      <c r="E20" s="2"/>
    </row>
  </sheetData>
  <phoneticPr fontId="1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片区会议格式</vt:lpstr>
      <vt:lpstr>会员发展情况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2017-10-10T02:49:00Z</dcterms:created>
  <dcterms:modified xsi:type="dcterms:W3CDTF">2017-10-30T04:47:57Z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