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<sst xmlns="http://schemas.openxmlformats.org/spreadsheetml/2006/main" count="12">
  <si>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杨霞</t>
  </si>
  <si>
    <t>韩艳梅</t>
  </si>
  <si>
    <t>曹琼</t>
  </si>
  <si>
    <t>窦潘</t>
  </si>
  <si>
    <t>天胶</t>
  </si>
  <si>
    <t>感冒</t>
  </si>
  <si>
    <t>藿香</t>
  </si>
  <si>
    <t>西洋参</t>
  </si>
  <si>
    <t>藏药</t>
  </si>
  <si>
    <t>大保健</t>
  </si>
  <si>
    <t>腹泻</t>
  </si>
  <si>
    <t>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</si>
</sst>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14" sqref="D14"/>
    </sheetView>
  </sheetViews>
  <sheetFormatPr defaultColWidth="9" defaultRowHeight="13.5" outlineLevelCol="6"/>
  <sheetData>
    <row r="1" spans="2:5">
      <c r="B1" t="s">
        <v>0</v>
      </c>
      <c r="C1" t="s">
        <v>1</v>
      </c>
      <c r="D1" t="s">
        <v>2</v>
      </c>
      <c r="E1" t="s">
        <v>3</v>
      </c>
    </row>
    <row r="2" spans="1:5">
      <c r="A2" t="s">
        <v>4</v>
      </c>
      <c r="B2">
        <f>75*2.5</f>
        <v>187.5</v>
      </c>
      <c r="C2">
        <f>13.5*75</f>
        <v>1012.5</v>
      </c>
      <c r="D2">
        <f>75*4</f>
        <v>300</v>
      </c>
      <c r="E2">
        <f>1.5*75</f>
        <v>112.5</v>
      </c>
    </row>
    <row r="3" spans="1:5">
      <c r="A3" t="s">
        <v>5</v>
      </c>
      <c r="B3">
        <f>2*3+23*3</f>
        <v>75</v>
      </c>
      <c r="C3">
        <f>3*6+2*3+13*3+3*19+5*7</f>
        <v>155</v>
      </c>
      <c r="D3">
        <f>30*3+5+2</f>
        <v>97</v>
      </c>
      <c r="E3">
        <f>41*3</f>
        <v>123</v>
      </c>
    </row>
    <row r="4" spans="1:5">
      <c r="A4" t="s">
        <v>6</v>
      </c>
      <c r="B4">
        <f>18*0.05+17.8</f>
        <v>18.7</v>
      </c>
      <c r="C4">
        <v>17.8</v>
      </c>
      <c r="D4">
        <v>10.68</v>
      </c>
      <c r="E4">
        <f>27*0.05+17.8</f>
        <v>19.15</v>
      </c>
    </row>
    <row r="5" spans="1:5">
      <c r="A5" t="s">
        <v>7</v>
      </c>
      <c r="B5">
        <v>3.06</v>
      </c>
      <c r="C5">
        <f>548*0.08</f>
        <v>43.84</v>
      </c>
      <c r="D5">
        <f>334*0.08</f>
        <v>26.72</v>
      </c>
      <c r="E5">
        <f>128*0.08</f>
        <v>10.24</v>
      </c>
    </row>
    <row r="6" spans="1:5">
      <c r="A6" t="s">
        <v>8</v>
      </c>
      <c r="B6">
        <v>40.58</v>
      </c>
      <c r="C6">
        <f>77*0.15</f>
        <v>11.55</v>
      </c>
      <c r="D6">
        <f>482*0.15</f>
        <v>72.3</v>
      </c>
      <c r="E6">
        <f>83*0.15</f>
        <v>12.45</v>
      </c>
    </row>
    <row r="7" spans="1:7">
      <c r="A7" t="s">
        <v>9</v>
      </c>
      <c r="B7">
        <v>334.7</v>
      </c>
      <c r="C7">
        <v>1299.57</v>
      </c>
      <c r="D7">
        <v>1139.25</v>
      </c>
      <c r="E7">
        <v>428.11</v>
      </c>
      <c r="G7">
        <f>3201.66-E7-D7-C7-B7</f>
        <v>0.0299999999998022</v>
      </c>
    </row>
    <row r="8" spans="1:5">
      <c r="A8" t="s">
        <v>10</v>
      </c>
      <c r="B8">
        <v>28</v>
      </c>
      <c r="C8">
        <f>13*3+7*2</f>
        <v>53</v>
      </c>
      <c r="D8">
        <f>7*3+2*6</f>
        <v>33</v>
      </c>
      <c r="E8">
        <f>27+8</f>
        <v>35</v>
      </c>
    </row>
    <row r="9" spans="1:5">
      <c r="A9" t="s">
        <v>11</v>
      </c>
      <c r="B9">
        <v>687.54</v>
      </c>
      <c r="C9">
        <v>2593.26</v>
      </c>
      <c r="D9">
        <v>1678.95</v>
      </c>
      <c r="E9">
        <v>740.45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2017-10-26T11:58:00Z</dcterms:created>
  <dcterms:modified xsi:type="dcterms:W3CDTF">2017-10-28T02:58:06Z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