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060"/>
  </bookViews>
  <sheets>
    <sheet name="片区会议格式" sheetId="1" r:id="rId1"/>
    <sheet name="会员发展情况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<sst xmlns="http://schemas.openxmlformats.org/spreadsheetml/2006/main" count="242">
  <si>
    <t>西北片区10.12会议内容</t>
  </si>
  <si>
    <t>一、销售数据分析：（时间段：2017.9.21-10.10与去年同期数据（销售下滑数据请用红色字体进行标记）   单位：万元</t>
  </si>
  <si>
    <t>门店ID</t>
  </si>
  <si>
    <t>门店名称</t>
  </si>
  <si>
    <t>去年同比销售</t>
  </si>
  <si>
    <t>今年同期销售</t>
  </si>
  <si>
    <t>增长比例（%）</t>
  </si>
  <si>
    <t>去年同期毛利</t>
  </si>
  <si>
    <t>今年同比毛利</t>
  </si>
  <si>
    <t>去年同期交易笔数</t>
  </si>
  <si>
    <t>今年交易笔数</t>
  </si>
  <si>
    <t>去年同期会员笔数占比</t>
  </si>
  <si>
    <t>今年会员笔数占比</t>
  </si>
  <si>
    <t>增长比例</t>
  </si>
  <si>
    <t>月均扭亏平衡点</t>
  </si>
  <si>
    <t>西部店</t>
  </si>
  <si>
    <t>沙河源店</t>
  </si>
  <si>
    <t>光华店</t>
  </si>
  <si>
    <t>清江东路2店</t>
  </si>
  <si>
    <t>清江东路店</t>
  </si>
  <si>
    <t>枣子巷店</t>
  </si>
  <si>
    <t>光华村街店</t>
  </si>
  <si>
    <t>土龙路店</t>
  </si>
  <si>
    <t>顺和街店</t>
  </si>
  <si>
    <t>浣花滨河店</t>
  </si>
  <si>
    <t>汇融名城</t>
  </si>
  <si>
    <t>十二桥店</t>
  </si>
  <si>
    <t>羊子山西店</t>
  </si>
  <si>
    <t>马超东路店</t>
  </si>
  <si>
    <t>交大三店</t>
  </si>
  <si>
    <t>黄苑东街店</t>
  </si>
  <si>
    <t>新繁店</t>
  </si>
  <si>
    <t>新怡路店</t>
  </si>
  <si>
    <t>金沙路店</t>
  </si>
  <si>
    <t>*</t>
  </si>
  <si>
    <t>合计</t>
  </si>
  <si>
    <t>除开新开2家门店</t>
  </si>
  <si>
    <t>数据分析（对毛利额、毛利率、销售额、会员消费笔数占比增长最好的门店分享经验）：汇融名城店经验分享：1、今年销售23.39万，去</t>
  </si>
  <si>
    <t>年同期销售12.79万，销售增长82.93%。（开业活动3天销售7.47万、毛利率28.3%）今年毛利额7.59万元，去年同期毛利额3.98万，毛利额</t>
  </si>
  <si>
    <t>增长90.82%。2、门店经营品种的增加：装修后药品2202个、中药181个、保健品188个（同比销售规模一样的枣子巷店保健品经营品种数少</t>
  </si>
  <si>
    <t>20个，已要求门店对目录进行匹配申请补货）、医疗器械309个)。3、活动执行到位：（1）提前2天发放80%DM单，到小区扫楼，对进店的</t>
  </si>
  <si>
    <t>顾客宣传活动内容，使销售最大化。（2）科达琳活动新颖（儿童上午画沙画后展示到活动现场，下午家长带小孩到现场颁奖）吸客。</t>
  </si>
  <si>
    <t>片区会员笔数占比做得最好的门店是金沙店：运用好销售和收银8部曲，主动询问顾客有无会员卡，对于无会员卡的顾客立马办理会员</t>
  </si>
  <si>
    <t>卡后消费并报出原价和会员价，让顾客真正得到实惠，乐意接受会员卡，新开门店会员笔数占比达到51.29%，得到顾客的信任。</t>
  </si>
  <si>
    <t>二、针对超级VIP顾客，我们有些什么增值服务可以为其服务。</t>
  </si>
  <si>
    <r>
      <rPr>
        <sz val="12"/>
        <color theme="1"/>
        <rFont val="宋体"/>
        <charset val="134"/>
      </rPr>
      <t>1、</t>
    </r>
    <r>
      <rPr>
        <sz val="12"/>
        <color indexed="8"/>
        <rFont val="Times New Roman"/>
        <charset val="0"/>
      </rPr>
      <t> </t>
    </r>
    <r>
      <rPr>
        <sz val="12"/>
        <color theme="1"/>
        <rFont val="宋体"/>
        <charset val="134"/>
      </rPr>
      <t>邀请超级VIP顾客参加我们的团拜会，送储值卡，送礼品，巩固客情关系。</t>
    </r>
  </si>
  <si>
    <t>2、为超级VIP顾客统一制作优惠卡，凭优惠卡到连锁公司任意门店购药享受78折（特价、单品活动除外），或者请公司统一在会员卡（手机号</t>
  </si>
  <si>
    <t>码后面备注VIP字样），系统自动识别享受特惠（7.8折），锁定超级VIP顾客.</t>
  </si>
  <si>
    <t>3、统一为超级VIP顾客生日当天发送短信祝福，生日当天消费双倍积分。</t>
  </si>
  <si>
    <t>4、为VIP顾客赠送现金券，在生日当月全场除特价和单品活动品种外均可使用。</t>
  </si>
  <si>
    <t>5、建立健康咨询微信群，体现公司的专业团队，提高VIP顾客亚健康保健意识。</t>
  </si>
  <si>
    <t>三、总结会员发展过程总出现的问题，有哪些解决措施。</t>
  </si>
  <si>
    <r>
      <rPr>
        <sz val="12"/>
        <rFont val="Times New Roman"/>
        <charset val="0"/>
      </rPr>
      <t> 1</t>
    </r>
    <r>
      <rPr>
        <sz val="12"/>
        <rFont val="宋体"/>
        <charset val="134"/>
      </rPr>
      <t>、办理会员卡的任务申请适当的减少：重点是维护一下进店频次高的老顾客。门店（交大三店）这边很多是过路的顾客鼓捣喊人家办了人家</t>
    </r>
  </si>
  <si>
    <t>就消费那么一次，本来可以卖40有可能折扣后就只有32了，直接损失了毛利，门店查询了去年和今年同期销量在增长但毛利增长不明显基本持</t>
  </si>
  <si>
    <t>平，建议公司针对每年消费金额在1000以上的会员都可以在生日时给予一份小礼品提醒顾客我们的关怀！礼品不在价值很高关键是心意，特别</t>
  </si>
  <si>
    <t>是大部分中老年顾客更是很在意是否用心。</t>
  </si>
  <si>
    <t>2、</t>
  </si>
  <si>
    <t>四、需要公司解决的问题</t>
  </si>
  <si>
    <t>1、万店掌的点检问题已汇总发工作圈，需要解决的问题是：近一周门店点检时生成的图片模糊不清（顺和店、黄苑东街店、沙河源店）</t>
  </si>
  <si>
    <t>序号</t>
  </si>
  <si>
    <t>片区名称</t>
  </si>
  <si>
    <t>片主管</t>
  </si>
  <si>
    <t>8.26-9.25新会员发展情况</t>
  </si>
  <si>
    <t>8.26-9.25会员消费笔数占比情况</t>
  </si>
  <si>
    <t>日均交易笔数</t>
  </si>
  <si>
    <t>会员发展每日任务</t>
  </si>
  <si>
    <t>任务</t>
  </si>
  <si>
    <t>发展会员总数</t>
  </si>
  <si>
    <t>有效会员数</t>
  </si>
  <si>
    <t>任务完成率</t>
  </si>
  <si>
    <t>任务差异</t>
  </si>
  <si>
    <t>消费笔数占比任务</t>
  </si>
  <si>
    <t>会员笔数占比</t>
  </si>
  <si>
    <t>占比任务差异</t>
  </si>
  <si>
    <t>温江同兴东路店</t>
  </si>
  <si>
    <t>城郊二片</t>
  </si>
  <si>
    <t>苗凯</t>
  </si>
  <si>
    <t>48.42%</t>
  </si>
  <si>
    <t>怀远店</t>
  </si>
  <si>
    <t>64.42%</t>
  </si>
  <si>
    <t>温江店</t>
  </si>
  <si>
    <t>54.07%</t>
  </si>
  <si>
    <t>崇州中心店</t>
  </si>
  <si>
    <t>56.82%</t>
  </si>
  <si>
    <t>金带街店</t>
  </si>
  <si>
    <t>59.65%</t>
  </si>
  <si>
    <t>都江堰景中路店</t>
  </si>
  <si>
    <t>51.2%</t>
  </si>
  <si>
    <t>都江堰店</t>
  </si>
  <si>
    <t>41.83%</t>
  </si>
  <si>
    <t>都江堰奎光路中段店</t>
  </si>
  <si>
    <t>54.52%</t>
  </si>
  <si>
    <t>三江店</t>
  </si>
  <si>
    <t>61.59%</t>
  </si>
  <si>
    <t>都江堰市蒲阳路店</t>
  </si>
  <si>
    <t>68.27%</t>
  </si>
  <si>
    <t>都江堰问道西路店</t>
  </si>
  <si>
    <t>56.33%</t>
  </si>
  <si>
    <t>都江堰翔凤路店</t>
  </si>
  <si>
    <t>63.45%</t>
  </si>
  <si>
    <t>都江堰聚源镇店</t>
  </si>
  <si>
    <t>68.8%</t>
  </si>
  <si>
    <t>邛崃中心店</t>
  </si>
  <si>
    <t>城郊一片</t>
  </si>
  <si>
    <t>周佳玉</t>
  </si>
  <si>
    <t>44.71%</t>
  </si>
  <si>
    <t>五津西路店</t>
  </si>
  <si>
    <t>41.11%</t>
  </si>
  <si>
    <t>新津邓双镇岷江店</t>
  </si>
  <si>
    <t>69.22%</t>
  </si>
  <si>
    <t>大邑内蒙古桃源店</t>
  </si>
  <si>
    <t>60.02%</t>
  </si>
  <si>
    <t>邛崃长安大道店</t>
  </si>
  <si>
    <t>54.35%</t>
  </si>
  <si>
    <t>大邑通达东路五段店</t>
  </si>
  <si>
    <t>62.98%</t>
  </si>
  <si>
    <t>邛崃洪川小区店</t>
  </si>
  <si>
    <t>68.6%</t>
  </si>
  <si>
    <t>邛崃市羊安店</t>
  </si>
  <si>
    <t>58.95%</t>
  </si>
  <si>
    <t>大邑子龙路店</t>
  </si>
  <si>
    <t>63.49%</t>
  </si>
  <si>
    <t>大邑东壕沟段店</t>
  </si>
  <si>
    <t>62.93%</t>
  </si>
  <si>
    <t>大邑县沙渠镇方圆路店</t>
  </si>
  <si>
    <t>73.73%</t>
  </si>
  <si>
    <t>兴义镇万兴路店</t>
  </si>
  <si>
    <t>50.34%</t>
  </si>
  <si>
    <t>大邑县晋原镇东街店</t>
  </si>
  <si>
    <t>51.91%</t>
  </si>
  <si>
    <t>大邑县新场镇文昌街店</t>
  </si>
  <si>
    <t>67.21%</t>
  </si>
  <si>
    <t>大邑县安仁镇千禧街店</t>
  </si>
  <si>
    <t>61.79%</t>
  </si>
  <si>
    <t>浆洗街店</t>
  </si>
  <si>
    <t>城中片</t>
  </si>
  <si>
    <t xml:space="preserve">何巍 </t>
  </si>
  <si>
    <t>16.55%</t>
  </si>
  <si>
    <t>青羊区北东街店</t>
  </si>
  <si>
    <t>8.06%</t>
  </si>
  <si>
    <t>锦江区庆云南街店</t>
  </si>
  <si>
    <t>11.26%</t>
  </si>
  <si>
    <t>红星店</t>
  </si>
  <si>
    <t>40.89%</t>
  </si>
  <si>
    <t>双林路店</t>
  </si>
  <si>
    <t>40.95%</t>
  </si>
  <si>
    <t>武侯区科华街店</t>
  </si>
  <si>
    <t>34.39%</t>
  </si>
  <si>
    <t>通盈街店</t>
  </si>
  <si>
    <t>52.99%</t>
  </si>
  <si>
    <t>金丝街店</t>
  </si>
  <si>
    <t>19.05%</t>
  </si>
  <si>
    <t>成华区华油路店</t>
  </si>
  <si>
    <t>39.55%</t>
  </si>
  <si>
    <t>成华杉板桥南一路店</t>
  </si>
  <si>
    <t>38.77%</t>
  </si>
  <si>
    <t>成华区崔家店路店</t>
  </si>
  <si>
    <t>62.55%</t>
  </si>
  <si>
    <t>郫县郫筒镇东大街店</t>
  </si>
  <si>
    <t>46.15%</t>
  </si>
  <si>
    <t>人民中路店</t>
  </si>
  <si>
    <t>26.21%</t>
  </si>
  <si>
    <t>龙泉驿生路店</t>
  </si>
  <si>
    <t>61.58%</t>
  </si>
  <si>
    <t>郫县一环路东南段店</t>
  </si>
  <si>
    <t>40.08%</t>
  </si>
  <si>
    <t>锦江区柳翠路店</t>
  </si>
  <si>
    <t>59.64%</t>
  </si>
  <si>
    <t>民丰大道西段店</t>
  </si>
  <si>
    <t>东南片</t>
  </si>
  <si>
    <t xml:space="preserve">谢怡 </t>
  </si>
  <si>
    <t>49.82%</t>
  </si>
  <si>
    <t>府城大道西段店</t>
  </si>
  <si>
    <t>21.59%</t>
  </si>
  <si>
    <t>新乐中街店</t>
  </si>
  <si>
    <t>54.3%</t>
  </si>
  <si>
    <t>成华区华泰路店</t>
  </si>
  <si>
    <t>35.44%</t>
  </si>
  <si>
    <t>成华区万科路店</t>
  </si>
  <si>
    <t>52.62%</t>
  </si>
  <si>
    <t>锦江区观音桥街店</t>
  </si>
  <si>
    <t>57.57%</t>
  </si>
  <si>
    <t>锦江区榕声路店</t>
  </si>
  <si>
    <t>44.26%</t>
  </si>
  <si>
    <t>新园大道店</t>
  </si>
  <si>
    <t>43.32%</t>
  </si>
  <si>
    <t>锦江区水杉街店</t>
  </si>
  <si>
    <t>36.41%</t>
  </si>
  <si>
    <t>高新天久北巷店</t>
  </si>
  <si>
    <t>44.69%</t>
  </si>
  <si>
    <t>高新区大源北街店</t>
  </si>
  <si>
    <t>49.73%</t>
  </si>
  <si>
    <t>中和街道柳荫街店</t>
  </si>
  <si>
    <t>39.68%</t>
  </si>
  <si>
    <t>龙潭西路店</t>
  </si>
  <si>
    <t>57.6%</t>
  </si>
  <si>
    <t>双流锦华路一段店</t>
  </si>
  <si>
    <t>53.69%</t>
  </si>
  <si>
    <t>成华区万宇路店</t>
  </si>
  <si>
    <t>32.55%</t>
  </si>
  <si>
    <t>成华区华康路店</t>
  </si>
  <si>
    <t>51.14%</t>
  </si>
  <si>
    <t>双流三强西路店</t>
  </si>
  <si>
    <t>51.22%</t>
  </si>
  <si>
    <t>成汉南路店</t>
  </si>
  <si>
    <t>旗舰店</t>
  </si>
  <si>
    <t>旗舰片</t>
  </si>
  <si>
    <t>谭庆娟</t>
  </si>
  <si>
    <t>51.96%</t>
  </si>
  <si>
    <t>青羊区十二桥店</t>
  </si>
  <si>
    <t>西北片</t>
  </si>
  <si>
    <t xml:space="preserve">刘琴英 </t>
  </si>
  <si>
    <t>12.9%</t>
  </si>
  <si>
    <t>64.67%</t>
  </si>
  <si>
    <t>羊子山西路店</t>
  </si>
  <si>
    <t>40.61%</t>
  </si>
  <si>
    <t>交大路第三店</t>
  </si>
  <si>
    <t>47.48%</t>
  </si>
  <si>
    <t>37.32%</t>
  </si>
  <si>
    <t>新都新繁镇繁店</t>
  </si>
  <si>
    <t>45.92%</t>
  </si>
  <si>
    <t>40.84%</t>
  </si>
  <si>
    <t>35.39%</t>
  </si>
  <si>
    <t>汇融名城店</t>
  </si>
  <si>
    <t>46.67%</t>
  </si>
  <si>
    <t>武侯区顺和街店</t>
  </si>
  <si>
    <t>54.55%</t>
  </si>
  <si>
    <t>53.3%</t>
  </si>
  <si>
    <t>55.33%</t>
  </si>
  <si>
    <t>48.3%</t>
  </si>
  <si>
    <t>金牛区金沙路店</t>
  </si>
  <si>
    <t>52.93%</t>
  </si>
  <si>
    <t>33.79%</t>
  </si>
  <si>
    <t>青羊区浣花滨河路店</t>
  </si>
  <si>
    <t>50.23%</t>
  </si>
  <si>
    <t>新都区马超东路店</t>
  </si>
  <si>
    <t>55.7%</t>
  </si>
  <si>
    <t>金牛区黄苑东街店</t>
  </si>
  <si>
    <t>50.08%</t>
  </si>
  <si>
    <t>成华区新怡路店</t>
  </si>
  <si>
    <t>49.06%</t>
  </si>
  <si>
    <t/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</si>
</sst>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177" formatCode="0.0%"/>
  </numFmts>
  <fonts count="37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rgb="FFFF0000"/>
      <name val="宋体"/>
      <charset val="134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sz val="12"/>
      <name val="宋体"/>
      <charset val="134"/>
    </font>
    <font>
      <sz val="10"/>
      <color theme="1"/>
      <name val="宋体"/>
      <charset val="134"/>
    </font>
    <font>
      <sz val="12"/>
      <color theme="1"/>
      <name val="宋体"/>
      <charset val="134"/>
    </font>
    <font>
      <b/>
      <sz val="18"/>
      <name val="宋体"/>
      <charset val="134"/>
    </font>
    <font>
      <b/>
      <sz val="18"/>
      <color theme="1"/>
      <name val="宋体"/>
      <charset val="134"/>
    </font>
    <font>
      <b/>
      <sz val="12"/>
      <name val="宋体"/>
      <charset val="134"/>
    </font>
    <font>
      <b/>
      <sz val="12"/>
      <color theme="1"/>
      <name val="宋体"/>
      <charset val="134"/>
    </font>
    <font>
      <sz val="10"/>
      <name val="Arial"/>
      <charset val="0"/>
    </font>
    <font>
      <sz val="10"/>
      <name val="宋体"/>
      <charset val="134"/>
      <scheme val="major"/>
    </font>
    <font>
      <sz val="10"/>
      <name val="Arial"/>
      <charset val="0"/>
    </font>
    <font>
      <sz val="12"/>
      <name val="Times New Roman"/>
      <charset val="0"/>
    </font>
    <font>
      <sz val="12"/>
      <color rgb="FFFF0000"/>
      <name val="宋体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color indexed="8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8" borderId="2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6" borderId="17" applyNumberFormat="0" applyFont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5" borderId="16" applyNumberFormat="0" applyAlignment="0" applyProtection="0">
      <alignment vertical="center"/>
    </xf>
    <xf numFmtId="0" fontId="33" fillId="5" borderId="20" applyNumberFormat="0" applyAlignment="0" applyProtection="0">
      <alignment vertical="center"/>
    </xf>
    <xf numFmtId="0" fontId="17" fillId="2" borderId="14" applyNumberFormat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9" fontId="2" fillId="0" borderId="0" xfId="11" applyNumberFormat="1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9" fontId="3" fillId="0" borderId="1" xfId="11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9" fontId="4" fillId="0" borderId="1" xfId="11" applyNumberFormat="1" applyFont="1" applyBorder="1" applyAlignment="1">
      <alignment horizontal="center" vertical="center"/>
    </xf>
    <xf numFmtId="9" fontId="3" fillId="0" borderId="1" xfId="11" applyNumberFormat="1" applyFont="1" applyBorder="1" applyAlignment="1">
      <alignment horizontal="center" vertical="center"/>
    </xf>
    <xf numFmtId="9" fontId="4" fillId="0" borderId="1" xfId="11" applyNumberFormat="1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7" fontId="2" fillId="0" borderId="1" xfId="11" applyNumberFormat="1" applyFont="1" applyBorder="1" applyAlignment="1">
      <alignment horizontal="center" vertical="center"/>
    </xf>
    <xf numFmtId="0" fontId="1" fillId="0" borderId="1" xfId="11" applyNumberFormat="1" applyFont="1" applyBorder="1" applyAlignment="1">
      <alignment horizontal="center" vertical="center"/>
    </xf>
    <xf numFmtId="10" fontId="2" fillId="0" borderId="1" xfId="11" applyNumberFormat="1" applyFont="1" applyBorder="1" applyAlignment="1">
      <alignment horizontal="center" vertical="center"/>
    </xf>
    <xf numFmtId="177" fontId="1" fillId="0" borderId="1" xfId="11" applyNumberFormat="1" applyFont="1" applyBorder="1" applyAlignment="1">
      <alignment horizontal="center" vertical="center"/>
    </xf>
    <xf numFmtId="10" fontId="1" fillId="0" borderId="1" xfId="11" applyNumberFormat="1" applyFont="1" applyBorder="1" applyAlignment="1">
      <alignment horizontal="center" vertical="center"/>
    </xf>
    <xf numFmtId="10" fontId="1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77" fontId="4" fillId="0" borderId="1" xfId="11" applyNumberFormat="1" applyFont="1" applyBorder="1" applyAlignment="1">
      <alignment horizontal="center" vertical="center"/>
    </xf>
    <xf numFmtId="0" fontId="3" fillId="0" borderId="1" xfId="11" applyNumberFormat="1" applyFont="1" applyBorder="1" applyAlignment="1">
      <alignment horizontal="center" vertical="center"/>
    </xf>
    <xf numFmtId="10" fontId="4" fillId="0" borderId="1" xfId="11" applyNumberFormat="1" applyFont="1" applyBorder="1" applyAlignment="1">
      <alignment horizontal="center" vertical="center"/>
    </xf>
    <xf numFmtId="10" fontId="3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vertical="center" wrapText="1"/>
    </xf>
    <xf numFmtId="0" fontId="2" fillId="0" borderId="0" xfId="0" applyNumberFormat="1" applyFont="1" applyFill="1" applyBorder="1" applyAlignment="1">
      <alignment vertical="center" wrapText="1"/>
    </xf>
    <xf numFmtId="0" fontId="6" fillId="0" borderId="0" xfId="0" applyNumberFormat="1" applyFont="1" applyFill="1" applyBorder="1" applyAlignment="1">
      <alignment vertical="center" wrapText="1"/>
    </xf>
    <xf numFmtId="0" fontId="7" fillId="0" borderId="0" xfId="0" applyNumberFormat="1" applyFont="1" applyFill="1" applyBorder="1" applyAlignment="1">
      <alignment vertical="center" wrapText="1"/>
    </xf>
    <xf numFmtId="0" fontId="8" fillId="0" borderId="0" xfId="0" applyNumberFormat="1" applyFont="1" applyFill="1" applyBorder="1" applyAlignment="1">
      <alignment horizontal="center" vertical="center" wrapText="1"/>
    </xf>
    <xf numFmtId="0" fontId="9" fillId="0" borderId="0" xfId="0" applyNumberFormat="1" applyFont="1" applyFill="1" applyBorder="1" applyAlignment="1">
      <alignment horizontal="center" vertical="center" wrapText="1"/>
    </xf>
    <xf numFmtId="0" fontId="10" fillId="0" borderId="0" xfId="0" applyNumberFormat="1" applyFont="1" applyFill="1" applyBorder="1" applyAlignment="1">
      <alignment horizontal="center" vertical="center" wrapText="1"/>
    </xf>
    <xf numFmtId="0" fontId="11" fillId="0" borderId="0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176" fontId="12" fillId="0" borderId="1" xfId="0" applyNumberFormat="1" applyFont="1" applyFill="1" applyBorder="1" applyAlignment="1">
      <alignment horizontal="center"/>
    </xf>
    <xf numFmtId="176" fontId="1" fillId="0" borderId="1" xfId="0" applyNumberFormat="1" applyFont="1" applyFill="1" applyBorder="1" applyAlignment="1">
      <alignment horizontal="center" vertical="center" wrapText="1"/>
    </xf>
    <xf numFmtId="10" fontId="2" fillId="0" borderId="1" xfId="0" applyNumberFormat="1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/>
    <xf numFmtId="176" fontId="14" fillId="0" borderId="1" xfId="0" applyNumberFormat="1" applyFont="1" applyFill="1" applyBorder="1" applyAlignment="1"/>
    <xf numFmtId="10" fontId="1" fillId="0" borderId="1" xfId="0" applyNumberFormat="1" applyFont="1" applyFill="1" applyBorder="1" applyAlignment="1">
      <alignment horizontal="center" vertical="center" wrapText="1"/>
    </xf>
    <xf numFmtId="176" fontId="14" fillId="0" borderId="1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vertical="center" wrapText="1"/>
    </xf>
    <xf numFmtId="10" fontId="1" fillId="0" borderId="1" xfId="0" applyNumberFormat="1" applyFont="1" applyFill="1" applyBorder="1" applyAlignment="1">
      <alignment vertical="center" wrapText="1"/>
    </xf>
    <xf numFmtId="0" fontId="7" fillId="0" borderId="3" xfId="0" applyNumberFormat="1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5" fillId="0" borderId="2" xfId="0" applyNumberFormat="1" applyFont="1" applyFill="1" applyBorder="1" applyAlignment="1">
      <alignment horizontal="left" vertical="center" wrapText="1"/>
    </xf>
    <xf numFmtId="0" fontId="5" fillId="0" borderId="4" xfId="0" applyNumberFormat="1" applyFont="1" applyFill="1" applyBorder="1" applyAlignment="1">
      <alignment horizontal="left" vertical="center" wrapText="1"/>
    </xf>
    <xf numFmtId="0" fontId="11" fillId="0" borderId="5" xfId="0" applyNumberFormat="1" applyFont="1" applyFill="1" applyBorder="1" applyAlignment="1">
      <alignment horizontal="left" vertical="center" wrapText="1"/>
    </xf>
    <xf numFmtId="0" fontId="11" fillId="0" borderId="6" xfId="0" applyNumberFormat="1" applyFont="1" applyFill="1" applyBorder="1" applyAlignment="1">
      <alignment horizontal="left" vertical="center" wrapText="1"/>
    </xf>
    <xf numFmtId="0" fontId="11" fillId="0" borderId="7" xfId="0" applyNumberFormat="1" applyFont="1" applyFill="1" applyBorder="1" applyAlignment="1">
      <alignment horizontal="left" vertical="center" wrapText="1"/>
    </xf>
    <xf numFmtId="0" fontId="11" fillId="0" borderId="8" xfId="0" applyNumberFormat="1" applyFont="1" applyFill="1" applyBorder="1" applyAlignment="1">
      <alignment horizontal="left" vertical="center" wrapText="1"/>
    </xf>
    <xf numFmtId="0" fontId="7" fillId="0" borderId="2" xfId="0" applyNumberFormat="1" applyFont="1" applyFill="1" applyBorder="1" applyAlignment="1">
      <alignment horizontal="left" vertical="center" wrapText="1"/>
    </xf>
    <xf numFmtId="0" fontId="7" fillId="0" borderId="4" xfId="0" applyNumberFormat="1" applyFont="1" applyFill="1" applyBorder="1" applyAlignment="1">
      <alignment horizontal="left" vertical="center" wrapText="1"/>
    </xf>
    <xf numFmtId="0" fontId="10" fillId="0" borderId="5" xfId="0" applyNumberFormat="1" applyFont="1" applyFill="1" applyBorder="1" applyAlignment="1">
      <alignment horizontal="left" vertical="center" wrapText="1"/>
    </xf>
    <xf numFmtId="0" fontId="10" fillId="0" borderId="6" xfId="0" applyNumberFormat="1" applyFont="1" applyFill="1" applyBorder="1" applyAlignment="1">
      <alignment horizontal="left" vertical="center" wrapText="1"/>
    </xf>
    <xf numFmtId="0" fontId="10" fillId="0" borderId="7" xfId="0" applyNumberFormat="1" applyFont="1" applyFill="1" applyBorder="1" applyAlignment="1">
      <alignment horizontal="left" vertical="center" wrapText="1"/>
    </xf>
    <xf numFmtId="0" fontId="10" fillId="0" borderId="8" xfId="0" applyNumberFormat="1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5" fillId="0" borderId="5" xfId="0" applyNumberFormat="1" applyFont="1" applyFill="1" applyBorder="1" applyAlignment="1">
      <alignment horizontal="left" vertical="center" wrapText="1"/>
    </xf>
    <xf numFmtId="0" fontId="5" fillId="0" borderId="6" xfId="0" applyNumberFormat="1" applyFont="1" applyFill="1" applyBorder="1" applyAlignment="1">
      <alignment horizontal="left" vertical="center" wrapText="1"/>
    </xf>
    <xf numFmtId="0" fontId="10" fillId="0" borderId="9" xfId="0" applyNumberFormat="1" applyFont="1" applyFill="1" applyBorder="1" applyAlignment="1">
      <alignment horizontal="left" vertical="center" wrapText="1"/>
    </xf>
    <xf numFmtId="0" fontId="10" fillId="0" borderId="0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5" fillId="0" borderId="10" xfId="0" applyNumberFormat="1" applyFont="1" applyFill="1" applyBorder="1" applyAlignment="1">
      <alignment horizontal="left" vertical="center" wrapText="1"/>
    </xf>
    <xf numFmtId="0" fontId="11" fillId="0" borderId="11" xfId="0" applyNumberFormat="1" applyFont="1" applyFill="1" applyBorder="1" applyAlignment="1">
      <alignment horizontal="left" vertical="center" wrapText="1"/>
    </xf>
    <xf numFmtId="0" fontId="11" fillId="0" borderId="12" xfId="0" applyNumberFormat="1" applyFont="1" applyFill="1" applyBorder="1" applyAlignment="1">
      <alignment horizontal="left" vertical="center" wrapText="1"/>
    </xf>
    <xf numFmtId="0" fontId="7" fillId="0" borderId="10" xfId="0" applyNumberFormat="1" applyFont="1" applyFill="1" applyBorder="1" applyAlignment="1">
      <alignment horizontal="left" vertical="center" wrapText="1"/>
    </xf>
    <xf numFmtId="0" fontId="10" fillId="0" borderId="11" xfId="0" applyNumberFormat="1" applyFont="1" applyFill="1" applyBorder="1" applyAlignment="1">
      <alignment horizontal="left" vertical="center" wrapText="1"/>
    </xf>
    <xf numFmtId="0" fontId="10" fillId="0" borderId="12" xfId="0" applyNumberFormat="1" applyFont="1" applyFill="1" applyBorder="1" applyAlignment="1">
      <alignment horizontal="left" vertical="center" wrapText="1"/>
    </xf>
    <xf numFmtId="0" fontId="5" fillId="0" borderId="11" xfId="0" applyNumberFormat="1" applyFont="1" applyFill="1" applyBorder="1" applyAlignment="1">
      <alignment horizontal="left" vertical="center" wrapText="1"/>
    </xf>
    <xf numFmtId="0" fontId="10" fillId="0" borderId="13" xfId="0" applyNumberFormat="1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54"/>
  <sheetViews>
    <sheetView tabSelected="1" workbookViewId="0">
      <selection activeCell="E22" sqref="E22"/>
    </sheetView>
  </sheetViews>
  <sheetFormatPr defaultColWidth="9" defaultRowHeight="27" customHeight="1"/>
  <cols>
    <col min="1" max="1" width="7" style="32" customWidth="1"/>
    <col min="2" max="17" width="9" style="32"/>
    <col min="18" max="16384" width="9" style="30"/>
  </cols>
  <sheetData>
    <row r="1" s="30" customFormat="1" ht="18" customHeight="1" spans="1:15">
      <c r="A1" s="36" t="s">
        <v>0</v>
      </c>
      <c r="B1" s="36"/>
      <c r="C1" s="36"/>
      <c r="D1" s="36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</row>
    <row r="2" s="30" customFormat="1" ht="26.1" customHeight="1" spans="1:15">
      <c r="A2" s="38" t="s">
        <v>1</v>
      </c>
      <c r="B2" s="38"/>
      <c r="C2" s="38"/>
      <c r="D2" s="38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</row>
    <row r="3" s="31" customFormat="1" ht="38.1" customHeight="1" spans="1:15">
      <c r="A3" s="40" t="s">
        <v>2</v>
      </c>
      <c r="B3" s="40" t="s">
        <v>3</v>
      </c>
      <c r="C3" s="40" t="s">
        <v>4</v>
      </c>
      <c r="D3" s="40" t="s">
        <v>5</v>
      </c>
      <c r="E3" s="40" t="s">
        <v>6</v>
      </c>
      <c r="F3" s="40" t="s">
        <v>7</v>
      </c>
      <c r="G3" s="40" t="s">
        <v>8</v>
      </c>
      <c r="H3" s="40" t="s">
        <v>6</v>
      </c>
      <c r="I3" s="40" t="s">
        <v>9</v>
      </c>
      <c r="J3" s="40" t="s">
        <v>10</v>
      </c>
      <c r="K3" s="40" t="s">
        <v>6</v>
      </c>
      <c r="L3" s="40" t="s">
        <v>11</v>
      </c>
      <c r="M3" s="40" t="s">
        <v>12</v>
      </c>
      <c r="N3" s="40" t="s">
        <v>13</v>
      </c>
      <c r="O3" s="40" t="s">
        <v>14</v>
      </c>
    </row>
    <row r="4" s="31" customFormat="1" ht="21" customHeight="1" spans="1:15">
      <c r="A4" s="41">
        <v>311</v>
      </c>
      <c r="B4" s="41" t="s">
        <v>15</v>
      </c>
      <c r="C4" s="42"/>
      <c r="D4" s="43"/>
      <c r="E4" s="44"/>
      <c r="F4" s="45"/>
      <c r="G4" s="46"/>
      <c r="H4" s="44"/>
      <c r="I4" s="41"/>
      <c r="J4" s="41"/>
      <c r="K4" s="44"/>
      <c r="L4" s="40"/>
      <c r="M4" s="41"/>
      <c r="N4" s="47"/>
      <c r="O4" s="40">
        <v>14.25</v>
      </c>
    </row>
    <row r="5" s="31" customFormat="1" ht="21" customHeight="1" spans="1:15">
      <c r="A5" s="41">
        <v>339</v>
      </c>
      <c r="B5" s="41" t="s">
        <v>16</v>
      </c>
      <c r="C5" s="42"/>
      <c r="D5" s="43"/>
      <c r="E5" s="47"/>
      <c r="F5" s="45"/>
      <c r="G5" s="46"/>
      <c r="H5" s="47"/>
      <c r="I5" s="41"/>
      <c r="J5" s="41"/>
      <c r="K5" s="47"/>
      <c r="L5" s="40"/>
      <c r="M5" s="41"/>
      <c r="N5" s="47"/>
      <c r="O5" s="40">
        <v>15.91</v>
      </c>
    </row>
    <row r="6" s="31" customFormat="1" ht="21" customHeight="1" spans="1:15">
      <c r="A6" s="41">
        <v>343</v>
      </c>
      <c r="B6" s="41" t="s">
        <v>17</v>
      </c>
      <c r="C6" s="42"/>
      <c r="D6" s="43"/>
      <c r="E6" s="47"/>
      <c r="F6" s="45"/>
      <c r="G6" s="46"/>
      <c r="H6" s="47"/>
      <c r="I6" s="41"/>
      <c r="J6" s="41"/>
      <c r="K6" s="44"/>
      <c r="L6" s="40"/>
      <c r="M6" s="41"/>
      <c r="N6" s="47"/>
      <c r="O6" s="40">
        <v>45.7</v>
      </c>
    </row>
    <row r="7" s="31" customFormat="1" ht="21" customHeight="1" spans="1:15">
      <c r="A7" s="41">
        <v>347</v>
      </c>
      <c r="B7" s="41" t="s">
        <v>18</v>
      </c>
      <c r="C7" s="40"/>
      <c r="D7" s="43"/>
      <c r="E7" s="47"/>
      <c r="F7" s="45"/>
      <c r="G7" s="46"/>
      <c r="H7" s="47"/>
      <c r="I7" s="41"/>
      <c r="J7" s="41"/>
      <c r="K7" s="47"/>
      <c r="L7" s="40"/>
      <c r="M7" s="41"/>
      <c r="N7" s="47"/>
      <c r="O7" s="40">
        <v>12.5</v>
      </c>
    </row>
    <row r="8" s="31" customFormat="1" ht="21" customHeight="1" spans="1:15">
      <c r="A8" s="41">
        <v>357</v>
      </c>
      <c r="B8" s="41" t="s">
        <v>19</v>
      </c>
      <c r="C8" s="43"/>
      <c r="D8" s="43"/>
      <c r="E8" s="47"/>
      <c r="F8" s="45"/>
      <c r="G8" s="46"/>
      <c r="H8" s="47"/>
      <c r="I8" s="41"/>
      <c r="J8" s="41"/>
      <c r="K8" s="47"/>
      <c r="L8" s="40"/>
      <c r="M8" s="41"/>
      <c r="N8" s="47"/>
      <c r="O8" s="40">
        <v>11.6</v>
      </c>
    </row>
    <row r="9" s="31" customFormat="1" ht="21" customHeight="1" spans="1:15">
      <c r="A9" s="41">
        <v>359</v>
      </c>
      <c r="B9" s="41" t="s">
        <v>20</v>
      </c>
      <c r="C9" s="43"/>
      <c r="D9" s="43"/>
      <c r="E9" s="47"/>
      <c r="F9" s="45"/>
      <c r="G9" s="46"/>
      <c r="H9" s="47"/>
      <c r="I9" s="41"/>
      <c r="J9" s="41"/>
      <c r="K9" s="47"/>
      <c r="L9" s="40"/>
      <c r="M9" s="41"/>
      <c r="N9" s="47"/>
      <c r="O9" s="40">
        <v>12.3</v>
      </c>
    </row>
    <row r="10" s="31" customFormat="1" ht="21" customHeight="1" spans="1:15">
      <c r="A10" s="41">
        <v>365</v>
      </c>
      <c r="B10" s="41" t="s">
        <v>21</v>
      </c>
      <c r="C10" s="43"/>
      <c r="D10" s="43"/>
      <c r="E10" s="47"/>
      <c r="F10" s="45"/>
      <c r="G10" s="46"/>
      <c r="H10" s="47"/>
      <c r="I10" s="41"/>
      <c r="J10" s="41"/>
      <c r="K10" s="47"/>
      <c r="L10" s="40"/>
      <c r="M10" s="41"/>
      <c r="N10" s="47"/>
      <c r="O10" s="40">
        <v>21</v>
      </c>
    </row>
    <row r="11" s="31" customFormat="1" ht="21" customHeight="1" spans="1:15">
      <c r="A11" s="41">
        <v>379</v>
      </c>
      <c r="B11" s="41" t="s">
        <v>22</v>
      </c>
      <c r="C11" s="42"/>
      <c r="D11" s="43"/>
      <c r="E11" s="47"/>
      <c r="F11" s="45"/>
      <c r="G11" s="46"/>
      <c r="H11" s="47"/>
      <c r="I11" s="41"/>
      <c r="J11" s="41"/>
      <c r="K11" s="47"/>
      <c r="L11" s="40"/>
      <c r="M11" s="41"/>
      <c r="N11" s="47"/>
      <c r="O11" s="40">
        <v>9.2</v>
      </c>
    </row>
    <row r="12" s="31" customFormat="1" ht="21" customHeight="1" spans="1:15">
      <c r="A12" s="41">
        <v>513</v>
      </c>
      <c r="B12" s="41" t="s">
        <v>23</v>
      </c>
      <c r="C12" s="42"/>
      <c r="D12" s="43"/>
      <c r="E12" s="47"/>
      <c r="F12" s="45"/>
      <c r="G12" s="46"/>
      <c r="H12" s="47"/>
      <c r="I12" s="41"/>
      <c r="J12" s="41"/>
      <c r="K12" s="47"/>
      <c r="L12" s="40"/>
      <c r="M12" s="41"/>
      <c r="N12" s="47"/>
      <c r="O12" s="40">
        <v>10.5</v>
      </c>
    </row>
    <row r="13" s="31" customFormat="1" ht="21" customHeight="1" spans="1:15">
      <c r="A13" s="41">
        <v>570</v>
      </c>
      <c r="B13" s="41" t="s">
        <v>24</v>
      </c>
      <c r="C13" s="42"/>
      <c r="D13" s="43"/>
      <c r="E13" s="44"/>
      <c r="F13" s="45"/>
      <c r="G13" s="46"/>
      <c r="H13" s="44"/>
      <c r="I13" s="41"/>
      <c r="J13" s="41"/>
      <c r="K13" s="47"/>
      <c r="L13" s="40"/>
      <c r="M13" s="41"/>
      <c r="N13" s="47"/>
      <c r="O13" s="40">
        <v>10.9</v>
      </c>
    </row>
    <row r="14" s="31" customFormat="1" ht="21" customHeight="1" spans="1:15">
      <c r="A14" s="41">
        <v>581</v>
      </c>
      <c r="B14" s="41" t="s">
        <v>25</v>
      </c>
      <c r="C14" s="42"/>
      <c r="D14" s="43"/>
      <c r="E14" s="47"/>
      <c r="F14" s="45"/>
      <c r="G14" s="46"/>
      <c r="H14" s="47"/>
      <c r="I14" s="41"/>
      <c r="J14" s="41"/>
      <c r="K14" s="47"/>
      <c r="L14" s="40"/>
      <c r="M14" s="41"/>
      <c r="N14" s="44"/>
      <c r="O14" s="40">
        <v>15.01</v>
      </c>
    </row>
    <row r="15" s="31" customFormat="1" ht="21" customHeight="1" spans="1:15">
      <c r="A15" s="41">
        <v>582</v>
      </c>
      <c r="B15" s="41" t="s">
        <v>26</v>
      </c>
      <c r="C15" s="42"/>
      <c r="D15" s="43"/>
      <c r="E15" s="47"/>
      <c r="F15" s="45"/>
      <c r="G15" s="46"/>
      <c r="H15" s="47"/>
      <c r="I15" s="41"/>
      <c r="J15" s="41"/>
      <c r="K15" s="47"/>
      <c r="L15" s="40"/>
      <c r="M15" s="41"/>
      <c r="N15" s="47"/>
      <c r="O15" s="40">
        <v>42.1</v>
      </c>
    </row>
    <row r="16" s="31" customFormat="1" ht="21" customHeight="1" spans="1:15">
      <c r="A16" s="41">
        <v>585</v>
      </c>
      <c r="B16" s="41" t="s">
        <v>27</v>
      </c>
      <c r="C16" s="42"/>
      <c r="D16" s="43"/>
      <c r="E16" s="47"/>
      <c r="F16" s="45"/>
      <c r="G16" s="46"/>
      <c r="H16" s="47"/>
      <c r="I16" s="41"/>
      <c r="J16" s="41"/>
      <c r="K16" s="47"/>
      <c r="L16" s="40"/>
      <c r="M16" s="41"/>
      <c r="N16" s="47"/>
      <c r="O16" s="40">
        <v>14.02</v>
      </c>
    </row>
    <row r="17" s="31" customFormat="1" ht="21" customHeight="1" spans="1:15">
      <c r="A17" s="41">
        <v>709</v>
      </c>
      <c r="B17" s="41" t="s">
        <v>28</v>
      </c>
      <c r="C17" s="42"/>
      <c r="D17" s="43"/>
      <c r="E17" s="47"/>
      <c r="F17" s="45"/>
      <c r="G17" s="46"/>
      <c r="H17" s="47"/>
      <c r="I17" s="41"/>
      <c r="J17" s="41"/>
      <c r="K17" s="47"/>
      <c r="L17" s="40"/>
      <c r="M17" s="41"/>
      <c r="N17" s="44"/>
      <c r="O17" s="40">
        <v>8.83</v>
      </c>
    </row>
    <row r="18" s="31" customFormat="1" ht="21" customHeight="1" spans="1:15">
      <c r="A18" s="41">
        <v>726</v>
      </c>
      <c r="B18" s="41" t="s">
        <v>29</v>
      </c>
      <c r="C18" s="42"/>
      <c r="D18" s="43"/>
      <c r="E18" s="47"/>
      <c r="F18" s="45"/>
      <c r="G18" s="46"/>
      <c r="H18" s="44"/>
      <c r="I18" s="41"/>
      <c r="J18" s="41"/>
      <c r="K18" s="47"/>
      <c r="L18" s="40"/>
      <c r="M18" s="41"/>
      <c r="N18" s="47"/>
      <c r="O18" s="40">
        <v>16.96</v>
      </c>
    </row>
    <row r="19" s="31" customFormat="1" ht="21" customHeight="1" spans="1:15">
      <c r="A19" s="41">
        <v>727</v>
      </c>
      <c r="B19" s="41" t="s">
        <v>30</v>
      </c>
      <c r="C19" s="42"/>
      <c r="D19" s="43"/>
      <c r="E19" s="47"/>
      <c r="F19" s="45"/>
      <c r="G19" s="46"/>
      <c r="H19" s="47"/>
      <c r="I19" s="41"/>
      <c r="J19" s="41"/>
      <c r="K19" s="47"/>
      <c r="L19" s="40"/>
      <c r="M19" s="41"/>
      <c r="N19" s="47"/>
      <c r="O19" s="40">
        <v>8.5</v>
      </c>
    </row>
    <row r="20" s="31" customFormat="1" ht="21" customHeight="1" spans="1:15">
      <c r="A20" s="41">
        <v>730</v>
      </c>
      <c r="B20" s="41" t="s">
        <v>31</v>
      </c>
      <c r="C20" s="42"/>
      <c r="D20" s="43"/>
      <c r="E20" s="47"/>
      <c r="F20" s="45"/>
      <c r="G20" s="46"/>
      <c r="H20" s="47"/>
      <c r="I20" s="41"/>
      <c r="J20" s="41"/>
      <c r="K20" s="47"/>
      <c r="L20" s="40"/>
      <c r="M20" s="41"/>
      <c r="N20" s="47"/>
      <c r="O20" s="40">
        <v>12.7</v>
      </c>
    </row>
    <row r="21" s="31" customFormat="1" ht="21" customHeight="1" spans="1:15">
      <c r="A21" s="41">
        <v>741</v>
      </c>
      <c r="B21" s="41" t="s">
        <v>32</v>
      </c>
      <c r="C21" s="42"/>
      <c r="D21" s="43"/>
      <c r="E21" s="47"/>
      <c r="F21" s="45"/>
      <c r="G21" s="46"/>
      <c r="H21" s="44"/>
      <c r="I21" s="41"/>
      <c r="J21" s="41"/>
      <c r="K21" s="47"/>
      <c r="L21" s="40"/>
      <c r="M21" s="41"/>
      <c r="N21" s="47"/>
      <c r="O21" s="40">
        <v>11.84</v>
      </c>
    </row>
    <row r="22" s="31" customFormat="1" ht="21" customHeight="1" spans="1:15">
      <c r="A22" s="41">
        <v>745</v>
      </c>
      <c r="B22" s="41" t="s">
        <v>33</v>
      </c>
      <c r="C22" s="40"/>
      <c r="D22" s="43"/>
      <c r="E22" s="47"/>
      <c r="F22" s="40"/>
      <c r="G22" s="46"/>
      <c r="H22" s="47"/>
      <c r="I22" s="40"/>
      <c r="J22" s="41"/>
      <c r="K22" s="47"/>
      <c r="L22" s="40"/>
      <c r="M22" s="41"/>
      <c r="N22" s="47"/>
      <c r="O22" s="40" t="s">
        <v>34</v>
      </c>
    </row>
    <row r="23" s="31" customFormat="1" ht="21" customHeight="1" spans="1:15">
      <c r="A23" s="40" t="s">
        <v>35</v>
      </c>
      <c r="B23" s="40"/>
      <c r="C23" s="40"/>
      <c r="D23" s="48"/>
      <c r="E23" s="47"/>
      <c r="F23" s="45"/>
      <c r="G23" s="46"/>
      <c r="H23" s="47"/>
      <c r="I23" s="73"/>
      <c r="J23" s="73"/>
      <c r="K23" s="47"/>
      <c r="L23" s="40"/>
      <c r="M23" s="73"/>
      <c r="N23" s="47"/>
      <c r="O23" s="40">
        <v>280.53</v>
      </c>
    </row>
    <row r="24" s="31" customFormat="1" ht="21" customHeight="1" spans="1:15">
      <c r="A24" s="40" t="s">
        <v>36</v>
      </c>
      <c r="B24" s="40"/>
      <c r="C24" s="49"/>
      <c r="D24" s="49"/>
      <c r="E24" s="47"/>
      <c r="F24" s="49"/>
      <c r="G24" s="49"/>
      <c r="H24" s="50"/>
      <c r="I24" s="49"/>
      <c r="J24" s="49"/>
      <c r="K24" s="50"/>
      <c r="L24" s="50"/>
      <c r="M24" s="49"/>
      <c r="N24" s="49"/>
      <c r="O24" s="49"/>
    </row>
    <row r="25" s="32" customFormat="1" ht="23.1" customHeight="1" spans="1:15">
      <c r="A25" s="51" t="s">
        <v>37</v>
      </c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</row>
    <row r="26" s="32" customFormat="1" ht="23.1" customHeight="1" spans="1:15">
      <c r="A26" s="52" t="s">
        <v>38</v>
      </c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</row>
    <row r="27" s="32" customFormat="1" ht="23.1" customHeight="1" spans="1:15">
      <c r="A27" s="52" t="s">
        <v>39</v>
      </c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</row>
    <row r="28" s="33" customFormat="1" customHeight="1" spans="1:255">
      <c r="A28" s="53" t="s">
        <v>40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IU28" s="83"/>
    </row>
    <row r="29" s="33" customFormat="1" ht="25" customHeight="1" spans="1:255">
      <c r="A29" s="54" t="s">
        <v>41</v>
      </c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74"/>
      <c r="IU29" s="83"/>
    </row>
    <row r="30" s="33" customFormat="1" ht="25" customHeight="1" spans="1:255">
      <c r="A30" s="53" t="s">
        <v>42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IU30" s="83"/>
    </row>
    <row r="31" s="33" customFormat="1" ht="25" customHeight="1" spans="1:255">
      <c r="A31" s="54" t="s">
        <v>43</v>
      </c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74"/>
      <c r="IU31" s="83"/>
    </row>
    <row r="32" s="34" customFormat="1" ht="25" customHeight="1" spans="1:255">
      <c r="A32" s="56" t="s">
        <v>44</v>
      </c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75"/>
      <c r="IU32" s="82"/>
    </row>
    <row r="33" s="34" customFormat="1" ht="16" customHeight="1" spans="1:255">
      <c r="A33" s="58"/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76"/>
      <c r="IU33" s="82"/>
    </row>
    <row r="34" s="34" customFormat="1" ht="25" customHeight="1" spans="1:241">
      <c r="A34" s="52" t="s">
        <v>45</v>
      </c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IG34" s="82"/>
    </row>
    <row r="35" s="34" customFormat="1" ht="26" customHeight="1" spans="1:241">
      <c r="A35" s="52" t="s">
        <v>46</v>
      </c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IG35" s="82"/>
    </row>
    <row r="36" s="35" customFormat="1" ht="26" customHeight="1" spans="1:241">
      <c r="A36" s="52" t="s">
        <v>47</v>
      </c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IG36" s="82"/>
    </row>
    <row r="37" s="35" customFormat="1" ht="26" customHeight="1" spans="1:241">
      <c r="A37" s="52" t="s">
        <v>48</v>
      </c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IG37" s="82"/>
    </row>
    <row r="38" s="35" customFormat="1" ht="22" customHeight="1" spans="1:241">
      <c r="A38" s="60" t="s">
        <v>49</v>
      </c>
      <c r="B38" s="61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77"/>
      <c r="IG38" s="82"/>
    </row>
    <row r="39" s="35" customFormat="1" ht="22" customHeight="1" spans="1:241">
      <c r="A39" s="60" t="s">
        <v>50</v>
      </c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77"/>
      <c r="IG39" s="82"/>
    </row>
    <row r="40" s="33" customFormat="1" ht="22" customHeight="1" spans="1:241">
      <c r="A40" s="62" t="s">
        <v>51</v>
      </c>
      <c r="B40" s="63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78"/>
      <c r="IG40" s="83"/>
    </row>
    <row r="41" s="32" customFormat="1" ht="13" customHeight="1" spans="1:255">
      <c r="A41" s="64"/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79"/>
      <c r="IU41" s="30"/>
    </row>
    <row r="42" s="32" customFormat="1" ht="25" customHeight="1" spans="1:255">
      <c r="A42" s="66" t="s">
        <v>52</v>
      </c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IU42" s="30"/>
    </row>
    <row r="43" s="32" customFormat="1" ht="25" customHeight="1" spans="1:255">
      <c r="A43" s="53" t="s">
        <v>53</v>
      </c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IU43" s="30"/>
    </row>
    <row r="44" s="32" customFormat="1" ht="25" customHeight="1" spans="1:255">
      <c r="A44" s="53" t="s">
        <v>54</v>
      </c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IU44" s="30"/>
    </row>
    <row r="45" s="32" customFormat="1" ht="25" customHeight="1" spans="1:255">
      <c r="A45" s="53" t="s">
        <v>55</v>
      </c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IU45" s="30"/>
    </row>
    <row r="46" s="32" customFormat="1" ht="25" customHeight="1" spans="1:255">
      <c r="A46" s="68" t="s">
        <v>56</v>
      </c>
      <c r="B46" s="69"/>
      <c r="C46" s="69"/>
      <c r="D46" s="69"/>
      <c r="E46" s="69"/>
      <c r="F46" s="69"/>
      <c r="G46" s="69"/>
      <c r="H46" s="69"/>
      <c r="I46" s="69"/>
      <c r="J46" s="69"/>
      <c r="K46" s="69"/>
      <c r="L46" s="69"/>
      <c r="M46" s="69"/>
      <c r="N46" s="69"/>
      <c r="O46" s="80"/>
      <c r="IU46" s="30"/>
    </row>
    <row r="47" s="32" customFormat="1" ht="25" customHeight="1" spans="1:255">
      <c r="A47" s="68"/>
      <c r="B47" s="69"/>
      <c r="C47" s="69"/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80"/>
      <c r="IU47" s="30"/>
    </row>
    <row r="48" s="32" customFormat="1" ht="21" customHeight="1" spans="1:255">
      <c r="A48" s="62" t="s">
        <v>57</v>
      </c>
      <c r="B48" s="63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78"/>
      <c r="IU48" s="30"/>
    </row>
    <row r="49" s="32" customFormat="1" ht="21" customHeight="1" spans="1:255">
      <c r="A49" s="70"/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81"/>
      <c r="IU49" s="30"/>
    </row>
    <row r="50" s="30" customFormat="1" customHeight="1" spans="1:15">
      <c r="A50" s="53" t="s">
        <v>58</v>
      </c>
      <c r="B50" s="53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</row>
    <row r="51" s="30" customFormat="1" customHeight="1" spans="1:15">
      <c r="A51" s="53" t="s">
        <v>56</v>
      </c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</row>
    <row r="52" s="30" customFormat="1" customHeight="1" spans="1:15">
      <c r="A52" s="72"/>
      <c r="B52" s="72"/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</row>
    <row r="53" s="30" customFormat="1" customHeight="1" spans="1:15">
      <c r="A53" s="72"/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</row>
    <row r="54" s="30" customFormat="1" customHeight="1" spans="1:15">
      <c r="A54" s="53"/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</row>
  </sheetData>
  <mergeCells count="31">
    <mergeCell ref="A1:O1"/>
    <mergeCell ref="A2:O2"/>
    <mergeCell ref="A23:B23"/>
    <mergeCell ref="A24:B24"/>
    <mergeCell ref="A25:O25"/>
    <mergeCell ref="A26:O26"/>
    <mergeCell ref="A27:O27"/>
    <mergeCell ref="A28:O28"/>
    <mergeCell ref="A29:O29"/>
    <mergeCell ref="A30:O30"/>
    <mergeCell ref="A31:O31"/>
    <mergeCell ref="A34:O34"/>
    <mergeCell ref="A35:O35"/>
    <mergeCell ref="A36:O36"/>
    <mergeCell ref="A37:O37"/>
    <mergeCell ref="A38:O38"/>
    <mergeCell ref="A39:O39"/>
    <mergeCell ref="A42:O42"/>
    <mergeCell ref="A43:O43"/>
    <mergeCell ref="A44:O44"/>
    <mergeCell ref="A45:O45"/>
    <mergeCell ref="A46:O46"/>
    <mergeCell ref="A47:O47"/>
    <mergeCell ref="A50:O50"/>
    <mergeCell ref="A51:O51"/>
    <mergeCell ref="A52:O52"/>
    <mergeCell ref="A53:O53"/>
    <mergeCell ref="A54:O54"/>
    <mergeCell ref="A32:O33"/>
    <mergeCell ref="A40:O41"/>
    <mergeCell ref="A48:O49"/>
  </mergeCells>
  <pageMargins left="0.118055555555556" right="0.699305555555556" top="0.432638888888889" bottom="0.629166666666667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85"/>
  <sheetViews>
    <sheetView topLeftCell="A45" workbookViewId="0">
      <selection activeCell="A66" sqref="$A66:$XFD84"/>
    </sheetView>
  </sheetViews>
  <sheetFormatPr defaultColWidth="9" defaultRowHeight="13.5"/>
  <cols>
    <col min="1" max="1" width="2.75" style="1" customWidth="1"/>
    <col min="2" max="2" width="4.75" style="2" customWidth="1"/>
    <col min="3" max="3" width="15.375" style="3" customWidth="1"/>
    <col min="4" max="4" width="10.875" style="3" customWidth="1"/>
    <col min="5" max="5" width="5.75" style="2" customWidth="1"/>
    <col min="6" max="6" width="6" style="2" customWidth="1"/>
    <col min="7" max="7" width="6.25" style="2" customWidth="1"/>
    <col min="8" max="8" width="5.875" style="2" customWidth="1"/>
    <col min="9" max="9" width="6.25" style="2" customWidth="1"/>
    <col min="10" max="10" width="6.625" style="4" customWidth="1"/>
    <col min="11" max="11" width="6" style="5" customWidth="1"/>
    <col min="12" max="12" width="6.125" style="1" customWidth="1"/>
    <col min="13" max="13" width="12.125" style="6" customWidth="1"/>
    <col min="14" max="14" width="8.375" style="2" customWidth="1"/>
    <col min="15" max="15" width="8" style="2" customWidth="1"/>
  </cols>
  <sheetData>
    <row r="1" spans="1:15">
      <c r="A1" s="7" t="s">
        <v>59</v>
      </c>
      <c r="B1" s="7" t="s">
        <v>2</v>
      </c>
      <c r="C1" s="7" t="s">
        <v>3</v>
      </c>
      <c r="D1" s="7" t="s">
        <v>60</v>
      </c>
      <c r="E1" s="7" t="s">
        <v>61</v>
      </c>
      <c r="F1" s="8" t="s">
        <v>62</v>
      </c>
      <c r="G1" s="8"/>
      <c r="H1" s="8"/>
      <c r="I1" s="8"/>
      <c r="J1" s="13"/>
      <c r="K1" s="13"/>
      <c r="L1" s="8"/>
      <c r="M1" s="14" t="s">
        <v>63</v>
      </c>
      <c r="N1" s="15"/>
      <c r="O1" s="15"/>
    </row>
    <row r="2" ht="36" spans="1:15">
      <c r="A2" s="9"/>
      <c r="B2" s="7"/>
      <c r="C2" s="9"/>
      <c r="D2" s="9"/>
      <c r="E2" s="7"/>
      <c r="F2" s="7" t="s">
        <v>64</v>
      </c>
      <c r="G2" s="7" t="s">
        <v>65</v>
      </c>
      <c r="H2" s="10" t="s">
        <v>66</v>
      </c>
      <c r="I2" s="10" t="s">
        <v>67</v>
      </c>
      <c r="J2" s="16" t="s">
        <v>68</v>
      </c>
      <c r="K2" s="16" t="s">
        <v>69</v>
      </c>
      <c r="L2" s="10" t="s">
        <v>70</v>
      </c>
      <c r="M2" s="16" t="s">
        <v>71</v>
      </c>
      <c r="N2" s="10" t="s">
        <v>72</v>
      </c>
      <c r="O2" s="7" t="s">
        <v>73</v>
      </c>
    </row>
    <row r="3" spans="1:15">
      <c r="A3" s="11">
        <v>1</v>
      </c>
      <c r="B3" s="12">
        <v>734</v>
      </c>
      <c r="C3" s="11" t="s">
        <v>74</v>
      </c>
      <c r="D3" s="11" t="s">
        <v>75</v>
      </c>
      <c r="E3" s="12" t="s">
        <v>76</v>
      </c>
      <c r="F3" s="12">
        <v>109</v>
      </c>
      <c r="G3" s="12">
        <v>11</v>
      </c>
      <c r="H3" s="12">
        <f t="shared" ref="H3:H66" si="0">G3*31</f>
        <v>341</v>
      </c>
      <c r="I3" s="17">
        <v>129</v>
      </c>
      <c r="J3" s="18">
        <v>116</v>
      </c>
      <c r="K3" s="19">
        <f t="shared" ref="K3:K66" si="1">J3/H3</f>
        <v>0.340175953079179</v>
      </c>
      <c r="L3" s="20">
        <f t="shared" ref="L3:L66" si="2">J3-H3</f>
        <v>-225</v>
      </c>
      <c r="M3" s="21">
        <v>0.473</v>
      </c>
      <c r="N3" s="12" t="s">
        <v>77</v>
      </c>
      <c r="O3" s="22">
        <f t="shared" ref="O3:O66" si="3">N3-M3</f>
        <v>0.0112</v>
      </c>
    </row>
    <row r="4" spans="1:15">
      <c r="A4" s="11">
        <v>2</v>
      </c>
      <c r="B4" s="12">
        <v>54</v>
      </c>
      <c r="C4" s="11" t="s">
        <v>78</v>
      </c>
      <c r="D4" s="11" t="s">
        <v>75</v>
      </c>
      <c r="E4" s="12" t="s">
        <v>76</v>
      </c>
      <c r="F4" s="12">
        <v>94</v>
      </c>
      <c r="G4" s="12">
        <v>8</v>
      </c>
      <c r="H4" s="12">
        <f t="shared" si="0"/>
        <v>248</v>
      </c>
      <c r="I4" s="17">
        <v>125</v>
      </c>
      <c r="J4" s="18">
        <v>117</v>
      </c>
      <c r="K4" s="19">
        <f t="shared" si="1"/>
        <v>0.471774193548387</v>
      </c>
      <c r="L4" s="20">
        <f t="shared" si="2"/>
        <v>-131</v>
      </c>
      <c r="M4" s="21">
        <v>0.6253</v>
      </c>
      <c r="N4" s="12" t="s">
        <v>79</v>
      </c>
      <c r="O4" s="22">
        <f t="shared" si="3"/>
        <v>0.0189</v>
      </c>
    </row>
    <row r="5" spans="1:15">
      <c r="A5" s="11">
        <v>3</v>
      </c>
      <c r="B5" s="12">
        <v>329</v>
      </c>
      <c r="C5" s="11" t="s">
        <v>80</v>
      </c>
      <c r="D5" s="11" t="s">
        <v>75</v>
      </c>
      <c r="E5" s="12" t="s">
        <v>76</v>
      </c>
      <c r="F5" s="12">
        <v>56</v>
      </c>
      <c r="G5" s="12">
        <v>6</v>
      </c>
      <c r="H5" s="12">
        <f t="shared" si="0"/>
        <v>186</v>
      </c>
      <c r="I5" s="17">
        <v>173</v>
      </c>
      <c r="J5" s="18">
        <v>160</v>
      </c>
      <c r="K5" s="19">
        <f t="shared" si="1"/>
        <v>0.860215053763441</v>
      </c>
      <c r="L5" s="20">
        <f t="shared" si="2"/>
        <v>-26</v>
      </c>
      <c r="M5" s="21">
        <v>0.5037</v>
      </c>
      <c r="N5" s="12" t="s">
        <v>81</v>
      </c>
      <c r="O5" s="22">
        <f t="shared" si="3"/>
        <v>0.0369999999999999</v>
      </c>
    </row>
    <row r="6" spans="1:15">
      <c r="A6" s="11">
        <v>4</v>
      </c>
      <c r="B6" s="12">
        <v>52</v>
      </c>
      <c r="C6" s="11" t="s">
        <v>82</v>
      </c>
      <c r="D6" s="11" t="s">
        <v>75</v>
      </c>
      <c r="E6" s="12" t="s">
        <v>76</v>
      </c>
      <c r="F6" s="12">
        <v>80</v>
      </c>
      <c r="G6" s="12">
        <v>8</v>
      </c>
      <c r="H6" s="12">
        <f t="shared" si="0"/>
        <v>248</v>
      </c>
      <c r="I6" s="17">
        <v>198</v>
      </c>
      <c r="J6" s="18">
        <v>184</v>
      </c>
      <c r="K6" s="19">
        <f t="shared" si="1"/>
        <v>0.741935483870968</v>
      </c>
      <c r="L6" s="20">
        <f t="shared" si="2"/>
        <v>-64</v>
      </c>
      <c r="M6" s="21">
        <v>0.5571</v>
      </c>
      <c r="N6" s="12" t="s">
        <v>83</v>
      </c>
      <c r="O6" s="22">
        <f t="shared" si="3"/>
        <v>0.0111</v>
      </c>
    </row>
    <row r="7" spans="1:15">
      <c r="A7" s="11">
        <v>5</v>
      </c>
      <c r="B7" s="12">
        <v>367</v>
      </c>
      <c r="C7" s="11" t="s">
        <v>84</v>
      </c>
      <c r="D7" s="11" t="s">
        <v>75</v>
      </c>
      <c r="E7" s="12" t="s">
        <v>76</v>
      </c>
      <c r="F7" s="12">
        <v>86</v>
      </c>
      <c r="G7" s="12">
        <v>9</v>
      </c>
      <c r="H7" s="12">
        <f t="shared" si="0"/>
        <v>279</v>
      </c>
      <c r="I7" s="17">
        <v>229</v>
      </c>
      <c r="J7" s="18">
        <v>220</v>
      </c>
      <c r="K7" s="19">
        <f t="shared" si="1"/>
        <v>0.788530465949821</v>
      </c>
      <c r="L7" s="20">
        <f t="shared" si="2"/>
        <v>-59</v>
      </c>
      <c r="M7" s="21">
        <v>0.5991</v>
      </c>
      <c r="N7" s="12" t="s">
        <v>85</v>
      </c>
      <c r="O7" s="23">
        <f t="shared" si="3"/>
        <v>-0.00259999999999994</v>
      </c>
    </row>
    <row r="8" spans="1:15">
      <c r="A8" s="11">
        <v>6</v>
      </c>
      <c r="B8" s="12">
        <v>587</v>
      </c>
      <c r="C8" s="11" t="s">
        <v>86</v>
      </c>
      <c r="D8" s="11" t="s">
        <v>75</v>
      </c>
      <c r="E8" s="12" t="s">
        <v>76</v>
      </c>
      <c r="F8" s="12">
        <v>63</v>
      </c>
      <c r="G8" s="12">
        <v>6</v>
      </c>
      <c r="H8" s="12">
        <f t="shared" si="0"/>
        <v>186</v>
      </c>
      <c r="I8" s="17">
        <v>193</v>
      </c>
      <c r="J8" s="18">
        <v>193</v>
      </c>
      <c r="K8" s="19">
        <f t="shared" si="1"/>
        <v>1.03763440860215</v>
      </c>
      <c r="L8" s="20">
        <f t="shared" si="2"/>
        <v>7</v>
      </c>
      <c r="M8" s="21">
        <v>0.5036</v>
      </c>
      <c r="N8" s="12" t="s">
        <v>87</v>
      </c>
      <c r="O8" s="22">
        <f t="shared" si="3"/>
        <v>0.00839999999999996</v>
      </c>
    </row>
    <row r="9" spans="1:15">
      <c r="A9" s="11">
        <v>7</v>
      </c>
      <c r="B9" s="12">
        <v>351</v>
      </c>
      <c r="C9" s="11" t="s">
        <v>88</v>
      </c>
      <c r="D9" s="11" t="s">
        <v>75</v>
      </c>
      <c r="E9" s="12" t="s">
        <v>76</v>
      </c>
      <c r="F9" s="12">
        <v>53</v>
      </c>
      <c r="G9" s="12">
        <v>5</v>
      </c>
      <c r="H9" s="12">
        <f t="shared" si="0"/>
        <v>155</v>
      </c>
      <c r="I9" s="17">
        <v>95</v>
      </c>
      <c r="J9" s="18">
        <v>72</v>
      </c>
      <c r="K9" s="19">
        <f t="shared" si="1"/>
        <v>0.464516129032258</v>
      </c>
      <c r="L9" s="20">
        <f t="shared" si="2"/>
        <v>-83</v>
      </c>
      <c r="M9" s="21">
        <v>0.496</v>
      </c>
      <c r="N9" s="12" t="s">
        <v>89</v>
      </c>
      <c r="O9" s="22">
        <f t="shared" si="3"/>
        <v>-0.0777</v>
      </c>
    </row>
    <row r="10" spans="1:15">
      <c r="A10" s="11">
        <v>8</v>
      </c>
      <c r="B10" s="12">
        <v>704</v>
      </c>
      <c r="C10" s="11" t="s">
        <v>90</v>
      </c>
      <c r="D10" s="11" t="s">
        <v>75</v>
      </c>
      <c r="E10" s="12" t="s">
        <v>76</v>
      </c>
      <c r="F10" s="12">
        <v>51</v>
      </c>
      <c r="G10" s="12">
        <v>5</v>
      </c>
      <c r="H10" s="12">
        <f t="shared" si="0"/>
        <v>155</v>
      </c>
      <c r="I10" s="17">
        <v>190</v>
      </c>
      <c r="J10" s="18">
        <v>190</v>
      </c>
      <c r="K10" s="19">
        <f t="shared" si="1"/>
        <v>1.2258064516129</v>
      </c>
      <c r="L10" s="20">
        <f t="shared" si="2"/>
        <v>35</v>
      </c>
      <c r="M10" s="21">
        <v>0.4424</v>
      </c>
      <c r="N10" s="12" t="s">
        <v>91</v>
      </c>
      <c r="O10" s="22">
        <f t="shared" si="3"/>
        <v>0.1028</v>
      </c>
    </row>
    <row r="11" spans="1:15">
      <c r="A11" s="11">
        <v>9</v>
      </c>
      <c r="B11" s="12">
        <v>56</v>
      </c>
      <c r="C11" s="11" t="s">
        <v>92</v>
      </c>
      <c r="D11" s="11" t="s">
        <v>75</v>
      </c>
      <c r="E11" s="12" t="s">
        <v>76</v>
      </c>
      <c r="F11" s="12">
        <v>45</v>
      </c>
      <c r="G11" s="12">
        <v>5</v>
      </c>
      <c r="H11" s="12">
        <f t="shared" si="0"/>
        <v>155</v>
      </c>
      <c r="I11" s="17">
        <v>94</v>
      </c>
      <c r="J11" s="18">
        <v>77</v>
      </c>
      <c r="K11" s="19">
        <f t="shared" si="1"/>
        <v>0.496774193548387</v>
      </c>
      <c r="L11" s="20">
        <f t="shared" si="2"/>
        <v>-78</v>
      </c>
      <c r="M11" s="21">
        <v>0.6575</v>
      </c>
      <c r="N11" s="12" t="s">
        <v>93</v>
      </c>
      <c r="O11" s="22">
        <f t="shared" si="3"/>
        <v>-0.0416</v>
      </c>
    </row>
    <row r="12" spans="1:15">
      <c r="A12" s="11">
        <v>10</v>
      </c>
      <c r="B12" s="12">
        <v>738</v>
      </c>
      <c r="C12" s="11" t="s">
        <v>94</v>
      </c>
      <c r="D12" s="11" t="s">
        <v>75</v>
      </c>
      <c r="E12" s="12" t="s">
        <v>76</v>
      </c>
      <c r="F12" s="12">
        <v>48</v>
      </c>
      <c r="G12" s="12">
        <v>5</v>
      </c>
      <c r="H12" s="12">
        <f t="shared" si="0"/>
        <v>155</v>
      </c>
      <c r="I12" s="17">
        <v>169</v>
      </c>
      <c r="J12" s="18">
        <v>169</v>
      </c>
      <c r="K12" s="19">
        <f t="shared" si="1"/>
        <v>1.09032258064516</v>
      </c>
      <c r="L12" s="20">
        <f t="shared" si="2"/>
        <v>14</v>
      </c>
      <c r="M12" s="21">
        <v>0.6175</v>
      </c>
      <c r="N12" s="12" t="s">
        <v>95</v>
      </c>
      <c r="O12" s="22">
        <f t="shared" si="3"/>
        <v>0.0651999999999999</v>
      </c>
    </row>
    <row r="13" spans="1:15">
      <c r="A13" s="11">
        <v>11</v>
      </c>
      <c r="B13" s="12">
        <v>710</v>
      </c>
      <c r="C13" s="11" t="s">
        <v>96</v>
      </c>
      <c r="D13" s="11" t="s">
        <v>75</v>
      </c>
      <c r="E13" s="12" t="s">
        <v>76</v>
      </c>
      <c r="F13" s="12">
        <v>44</v>
      </c>
      <c r="G13" s="12">
        <v>4</v>
      </c>
      <c r="H13" s="12">
        <f t="shared" si="0"/>
        <v>124</v>
      </c>
      <c r="I13" s="17">
        <v>125</v>
      </c>
      <c r="J13" s="18">
        <v>105</v>
      </c>
      <c r="K13" s="19">
        <f t="shared" si="1"/>
        <v>0.846774193548387</v>
      </c>
      <c r="L13" s="20">
        <f t="shared" si="2"/>
        <v>-19</v>
      </c>
      <c r="M13" s="21">
        <v>0.5182</v>
      </c>
      <c r="N13" s="12" t="s">
        <v>97</v>
      </c>
      <c r="O13" s="22">
        <f t="shared" si="3"/>
        <v>0.0451</v>
      </c>
    </row>
    <row r="14" spans="1:15">
      <c r="A14" s="11">
        <v>12</v>
      </c>
      <c r="B14" s="12">
        <v>706</v>
      </c>
      <c r="C14" s="11" t="s">
        <v>98</v>
      </c>
      <c r="D14" s="11" t="s">
        <v>75</v>
      </c>
      <c r="E14" s="12" t="s">
        <v>76</v>
      </c>
      <c r="F14" s="12">
        <v>47</v>
      </c>
      <c r="G14" s="12">
        <v>5</v>
      </c>
      <c r="H14" s="12">
        <f t="shared" si="0"/>
        <v>155</v>
      </c>
      <c r="I14" s="17">
        <v>100</v>
      </c>
      <c r="J14" s="18">
        <v>93</v>
      </c>
      <c r="K14" s="19">
        <f t="shared" si="1"/>
        <v>0.6</v>
      </c>
      <c r="L14" s="20">
        <f t="shared" si="2"/>
        <v>-62</v>
      </c>
      <c r="M14" s="21">
        <v>0.5054</v>
      </c>
      <c r="N14" s="12" t="s">
        <v>99</v>
      </c>
      <c r="O14" s="22">
        <f t="shared" si="3"/>
        <v>0.1291</v>
      </c>
    </row>
    <row r="15" spans="1:15">
      <c r="A15" s="11">
        <v>13</v>
      </c>
      <c r="B15" s="12">
        <v>713</v>
      </c>
      <c r="C15" s="11" t="s">
        <v>100</v>
      </c>
      <c r="D15" s="11" t="s">
        <v>75</v>
      </c>
      <c r="E15" s="12" t="s">
        <v>76</v>
      </c>
      <c r="F15" s="12">
        <v>29</v>
      </c>
      <c r="G15" s="12">
        <v>3</v>
      </c>
      <c r="H15" s="12">
        <f t="shared" si="0"/>
        <v>93</v>
      </c>
      <c r="I15" s="17">
        <v>74</v>
      </c>
      <c r="J15" s="18">
        <v>69</v>
      </c>
      <c r="K15" s="19">
        <f t="shared" si="1"/>
        <v>0.741935483870968</v>
      </c>
      <c r="L15" s="20">
        <f t="shared" si="2"/>
        <v>-24</v>
      </c>
      <c r="M15" s="21">
        <v>0.6381</v>
      </c>
      <c r="N15" s="12" t="s">
        <v>101</v>
      </c>
      <c r="O15" s="22">
        <f t="shared" si="3"/>
        <v>0.0498999999999999</v>
      </c>
    </row>
    <row r="16" spans="1:15">
      <c r="A16" s="11">
        <v>14</v>
      </c>
      <c r="B16" s="12">
        <v>341</v>
      </c>
      <c r="C16" s="11" t="s">
        <v>102</v>
      </c>
      <c r="D16" s="11" t="s">
        <v>103</v>
      </c>
      <c r="E16" s="12" t="s">
        <v>104</v>
      </c>
      <c r="F16" s="12">
        <v>184</v>
      </c>
      <c r="G16" s="12">
        <v>18</v>
      </c>
      <c r="H16" s="12">
        <f t="shared" si="0"/>
        <v>558</v>
      </c>
      <c r="I16" s="17">
        <v>299</v>
      </c>
      <c r="J16" s="18">
        <v>284</v>
      </c>
      <c r="K16" s="19">
        <f t="shared" si="1"/>
        <v>0.508960573476703</v>
      </c>
      <c r="L16" s="20">
        <f t="shared" si="2"/>
        <v>-274</v>
      </c>
      <c r="M16" s="21">
        <v>0.4965</v>
      </c>
      <c r="N16" s="12" t="s">
        <v>105</v>
      </c>
      <c r="O16" s="22">
        <f t="shared" si="3"/>
        <v>-0.0494</v>
      </c>
    </row>
    <row r="17" spans="1:15">
      <c r="A17" s="11">
        <v>15</v>
      </c>
      <c r="B17" s="12">
        <v>385</v>
      </c>
      <c r="C17" s="11" t="s">
        <v>106</v>
      </c>
      <c r="D17" s="11" t="s">
        <v>103</v>
      </c>
      <c r="E17" s="12" t="s">
        <v>104</v>
      </c>
      <c r="F17" s="12">
        <v>110</v>
      </c>
      <c r="G17" s="12">
        <v>11</v>
      </c>
      <c r="H17" s="12">
        <f t="shared" si="0"/>
        <v>341</v>
      </c>
      <c r="I17" s="17">
        <v>227</v>
      </c>
      <c r="J17" s="18">
        <v>209</v>
      </c>
      <c r="K17" s="19">
        <f t="shared" si="1"/>
        <v>0.612903225806452</v>
      </c>
      <c r="L17" s="20">
        <f t="shared" si="2"/>
        <v>-132</v>
      </c>
      <c r="M17" s="21">
        <v>0.3619</v>
      </c>
      <c r="N17" s="12" t="s">
        <v>107</v>
      </c>
      <c r="O17" s="22">
        <f t="shared" si="3"/>
        <v>0.0492</v>
      </c>
    </row>
    <row r="18" spans="1:15">
      <c r="A18" s="11">
        <v>16</v>
      </c>
      <c r="B18" s="12">
        <v>514</v>
      </c>
      <c r="C18" s="11" t="s">
        <v>108</v>
      </c>
      <c r="D18" s="11" t="s">
        <v>103</v>
      </c>
      <c r="E18" s="12" t="s">
        <v>104</v>
      </c>
      <c r="F18" s="12">
        <v>109</v>
      </c>
      <c r="G18" s="12">
        <v>6</v>
      </c>
      <c r="H18" s="12">
        <f t="shared" si="0"/>
        <v>186</v>
      </c>
      <c r="I18" s="17">
        <v>155</v>
      </c>
      <c r="J18" s="18">
        <v>145</v>
      </c>
      <c r="K18" s="19">
        <f t="shared" si="1"/>
        <v>0.779569892473118</v>
      </c>
      <c r="L18" s="20">
        <f t="shared" si="2"/>
        <v>-41</v>
      </c>
      <c r="M18" s="21">
        <v>0.68</v>
      </c>
      <c r="N18" s="12" t="s">
        <v>109</v>
      </c>
      <c r="O18" s="22">
        <f t="shared" si="3"/>
        <v>0.0122</v>
      </c>
    </row>
    <row r="19" spans="1:15">
      <c r="A19" s="11">
        <v>17</v>
      </c>
      <c r="B19" s="12">
        <v>746</v>
      </c>
      <c r="C19" s="11" t="s">
        <v>110</v>
      </c>
      <c r="D19" s="11" t="s">
        <v>103</v>
      </c>
      <c r="E19" s="12" t="s">
        <v>104</v>
      </c>
      <c r="F19" s="12">
        <v>71</v>
      </c>
      <c r="G19" s="12">
        <v>7</v>
      </c>
      <c r="H19" s="12">
        <f t="shared" si="0"/>
        <v>217</v>
      </c>
      <c r="I19" s="17">
        <v>275</v>
      </c>
      <c r="J19" s="18">
        <v>261</v>
      </c>
      <c r="K19" s="19">
        <f t="shared" si="1"/>
        <v>1.20276497695853</v>
      </c>
      <c r="L19" s="20">
        <f t="shared" si="2"/>
        <v>44</v>
      </c>
      <c r="M19" s="21">
        <v>0.4601</v>
      </c>
      <c r="N19" s="12" t="s">
        <v>111</v>
      </c>
      <c r="O19" s="22">
        <f t="shared" si="3"/>
        <v>0.1401</v>
      </c>
    </row>
    <row r="20" spans="1:15">
      <c r="A20" s="11">
        <v>18</v>
      </c>
      <c r="B20" s="12">
        <v>591</v>
      </c>
      <c r="C20" s="11" t="s">
        <v>112</v>
      </c>
      <c r="D20" s="11" t="s">
        <v>103</v>
      </c>
      <c r="E20" s="12" t="s">
        <v>104</v>
      </c>
      <c r="F20" s="12">
        <v>62</v>
      </c>
      <c r="G20" s="12">
        <v>6</v>
      </c>
      <c r="H20" s="12">
        <f t="shared" si="0"/>
        <v>186</v>
      </c>
      <c r="I20" s="17">
        <v>170</v>
      </c>
      <c r="J20" s="18">
        <v>169</v>
      </c>
      <c r="K20" s="19">
        <f t="shared" si="1"/>
        <v>0.908602150537634</v>
      </c>
      <c r="L20" s="20">
        <f t="shared" si="2"/>
        <v>-17</v>
      </c>
      <c r="M20" s="21">
        <v>0.4159</v>
      </c>
      <c r="N20" s="12" t="s">
        <v>113</v>
      </c>
      <c r="O20" s="22">
        <f t="shared" si="3"/>
        <v>0.1276</v>
      </c>
    </row>
    <row r="21" spans="1:15">
      <c r="A21" s="11">
        <v>19</v>
      </c>
      <c r="B21" s="12">
        <v>717</v>
      </c>
      <c r="C21" s="11" t="s">
        <v>114</v>
      </c>
      <c r="D21" s="11" t="s">
        <v>103</v>
      </c>
      <c r="E21" s="12" t="s">
        <v>104</v>
      </c>
      <c r="F21" s="12">
        <v>67</v>
      </c>
      <c r="G21" s="12">
        <v>7</v>
      </c>
      <c r="H21" s="12">
        <f t="shared" si="0"/>
        <v>217</v>
      </c>
      <c r="I21" s="17">
        <v>229</v>
      </c>
      <c r="J21" s="18">
        <v>229</v>
      </c>
      <c r="K21" s="19">
        <f t="shared" si="1"/>
        <v>1.05529953917051</v>
      </c>
      <c r="L21" s="20">
        <f t="shared" si="2"/>
        <v>12</v>
      </c>
      <c r="M21" s="21">
        <v>0.5518</v>
      </c>
      <c r="N21" s="12" t="s">
        <v>115</v>
      </c>
      <c r="O21" s="22">
        <f t="shared" si="3"/>
        <v>0.078</v>
      </c>
    </row>
    <row r="22" spans="1:15">
      <c r="A22" s="11">
        <v>20</v>
      </c>
      <c r="B22" s="12">
        <v>721</v>
      </c>
      <c r="C22" s="11" t="s">
        <v>116</v>
      </c>
      <c r="D22" s="11" t="s">
        <v>103</v>
      </c>
      <c r="E22" s="12" t="s">
        <v>104</v>
      </c>
      <c r="F22" s="12">
        <v>62</v>
      </c>
      <c r="G22" s="12">
        <v>6</v>
      </c>
      <c r="H22" s="12">
        <f t="shared" si="0"/>
        <v>186</v>
      </c>
      <c r="I22" s="17">
        <v>131</v>
      </c>
      <c r="J22" s="18">
        <v>128</v>
      </c>
      <c r="K22" s="19">
        <f t="shared" si="1"/>
        <v>0.688172043010753</v>
      </c>
      <c r="L22" s="20">
        <f t="shared" si="2"/>
        <v>-58</v>
      </c>
      <c r="M22" s="21">
        <v>0.6927</v>
      </c>
      <c r="N22" s="12" t="s">
        <v>117</v>
      </c>
      <c r="O22" s="22">
        <f t="shared" si="3"/>
        <v>-0.00670000000000004</v>
      </c>
    </row>
    <row r="23" spans="1:15">
      <c r="A23" s="11">
        <v>21</v>
      </c>
      <c r="B23" s="12">
        <v>732</v>
      </c>
      <c r="C23" s="11" t="s">
        <v>118</v>
      </c>
      <c r="D23" s="11" t="s">
        <v>103</v>
      </c>
      <c r="E23" s="12" t="s">
        <v>104</v>
      </c>
      <c r="F23" s="12">
        <v>41</v>
      </c>
      <c r="G23" s="12">
        <v>4</v>
      </c>
      <c r="H23" s="12">
        <f t="shared" si="0"/>
        <v>124</v>
      </c>
      <c r="I23" s="17">
        <v>111</v>
      </c>
      <c r="J23" s="18">
        <v>107</v>
      </c>
      <c r="K23" s="19">
        <f t="shared" si="1"/>
        <v>0.862903225806452</v>
      </c>
      <c r="L23" s="20">
        <f t="shared" si="2"/>
        <v>-17</v>
      </c>
      <c r="M23" s="21">
        <v>0.5578</v>
      </c>
      <c r="N23" s="12" t="s">
        <v>119</v>
      </c>
      <c r="O23" s="22">
        <f t="shared" si="3"/>
        <v>0.0317000000000001</v>
      </c>
    </row>
    <row r="24" spans="1:15">
      <c r="A24" s="11">
        <v>22</v>
      </c>
      <c r="B24" s="12">
        <v>539</v>
      </c>
      <c r="C24" s="11" t="s">
        <v>120</v>
      </c>
      <c r="D24" s="11" t="s">
        <v>103</v>
      </c>
      <c r="E24" s="12" t="s">
        <v>104</v>
      </c>
      <c r="F24" s="12">
        <v>46</v>
      </c>
      <c r="G24" s="12">
        <v>5</v>
      </c>
      <c r="H24" s="12">
        <f t="shared" si="0"/>
        <v>155</v>
      </c>
      <c r="I24" s="17">
        <v>130</v>
      </c>
      <c r="J24" s="18">
        <v>121</v>
      </c>
      <c r="K24" s="19">
        <f t="shared" si="1"/>
        <v>0.780645161290323</v>
      </c>
      <c r="L24" s="20">
        <f t="shared" si="2"/>
        <v>-34</v>
      </c>
      <c r="M24" s="21">
        <v>0.6257</v>
      </c>
      <c r="N24" s="12" t="s">
        <v>121</v>
      </c>
      <c r="O24" s="22">
        <f t="shared" si="3"/>
        <v>0.00919999999999999</v>
      </c>
    </row>
    <row r="25" spans="1:15">
      <c r="A25" s="11">
        <v>23</v>
      </c>
      <c r="B25" s="12">
        <v>549</v>
      </c>
      <c r="C25" s="11" t="s">
        <v>122</v>
      </c>
      <c r="D25" s="11" t="s">
        <v>103</v>
      </c>
      <c r="E25" s="12" t="s">
        <v>104</v>
      </c>
      <c r="F25" s="12">
        <v>40</v>
      </c>
      <c r="G25" s="12">
        <v>4</v>
      </c>
      <c r="H25" s="12">
        <f t="shared" si="0"/>
        <v>124</v>
      </c>
      <c r="I25" s="17">
        <v>99</v>
      </c>
      <c r="J25" s="18">
        <v>91</v>
      </c>
      <c r="K25" s="19">
        <f t="shared" si="1"/>
        <v>0.733870967741935</v>
      </c>
      <c r="L25" s="20">
        <f t="shared" si="2"/>
        <v>-33</v>
      </c>
      <c r="M25" s="21">
        <v>0.6868</v>
      </c>
      <c r="N25" s="12" t="s">
        <v>123</v>
      </c>
      <c r="O25" s="22">
        <f t="shared" si="3"/>
        <v>-0.0575</v>
      </c>
    </row>
    <row r="26" spans="1:15">
      <c r="A26" s="11">
        <v>24</v>
      </c>
      <c r="B26" s="12">
        <v>716</v>
      </c>
      <c r="C26" s="11" t="s">
        <v>124</v>
      </c>
      <c r="D26" s="11" t="s">
        <v>103</v>
      </c>
      <c r="E26" s="12" t="s">
        <v>104</v>
      </c>
      <c r="F26" s="12">
        <v>39</v>
      </c>
      <c r="G26" s="12">
        <v>4</v>
      </c>
      <c r="H26" s="12">
        <f t="shared" si="0"/>
        <v>124</v>
      </c>
      <c r="I26" s="17">
        <v>86</v>
      </c>
      <c r="J26" s="18">
        <v>85</v>
      </c>
      <c r="K26" s="19">
        <f t="shared" si="1"/>
        <v>0.685483870967742</v>
      </c>
      <c r="L26" s="20">
        <f t="shared" si="2"/>
        <v>-39</v>
      </c>
      <c r="M26" s="21">
        <v>0.6662</v>
      </c>
      <c r="N26" s="12" t="s">
        <v>125</v>
      </c>
      <c r="O26" s="22">
        <f t="shared" si="3"/>
        <v>0.0711000000000001</v>
      </c>
    </row>
    <row r="27" spans="1:15">
      <c r="A27" s="11">
        <v>25</v>
      </c>
      <c r="B27" s="12">
        <v>371</v>
      </c>
      <c r="C27" s="11" t="s">
        <v>126</v>
      </c>
      <c r="D27" s="11" t="s">
        <v>103</v>
      </c>
      <c r="E27" s="12" t="s">
        <v>104</v>
      </c>
      <c r="F27" s="12">
        <v>54</v>
      </c>
      <c r="G27" s="12">
        <v>5</v>
      </c>
      <c r="H27" s="12">
        <f t="shared" si="0"/>
        <v>155</v>
      </c>
      <c r="I27" s="17">
        <v>90</v>
      </c>
      <c r="J27" s="18">
        <v>82</v>
      </c>
      <c r="K27" s="19">
        <f t="shared" si="1"/>
        <v>0.529032258064516</v>
      </c>
      <c r="L27" s="20">
        <f t="shared" si="2"/>
        <v>-73</v>
      </c>
      <c r="M27" s="21">
        <v>0.4424</v>
      </c>
      <c r="N27" s="12" t="s">
        <v>127</v>
      </c>
      <c r="O27" s="22">
        <f t="shared" si="3"/>
        <v>0.0610000000000001</v>
      </c>
    </row>
    <row r="28" spans="1:15">
      <c r="A28" s="11">
        <v>26</v>
      </c>
      <c r="B28" s="12">
        <v>748</v>
      </c>
      <c r="C28" s="11" t="s">
        <v>128</v>
      </c>
      <c r="D28" s="11" t="s">
        <v>103</v>
      </c>
      <c r="E28" s="12" t="s">
        <v>104</v>
      </c>
      <c r="F28" s="12">
        <v>43</v>
      </c>
      <c r="G28" s="12">
        <v>4</v>
      </c>
      <c r="H28" s="12">
        <f t="shared" si="0"/>
        <v>124</v>
      </c>
      <c r="I28" s="17">
        <v>171</v>
      </c>
      <c r="J28" s="18">
        <v>163</v>
      </c>
      <c r="K28" s="19">
        <f t="shared" si="1"/>
        <v>1.31451612903226</v>
      </c>
      <c r="L28" s="20">
        <f t="shared" si="2"/>
        <v>39</v>
      </c>
      <c r="M28" s="21">
        <v>0.5847</v>
      </c>
      <c r="N28" s="12" t="s">
        <v>129</v>
      </c>
      <c r="O28" s="22">
        <f t="shared" si="3"/>
        <v>-0.0656</v>
      </c>
    </row>
    <row r="29" spans="1:15">
      <c r="A29" s="11">
        <v>27</v>
      </c>
      <c r="B29" s="12">
        <v>720</v>
      </c>
      <c r="C29" s="11" t="s">
        <v>130</v>
      </c>
      <c r="D29" s="11" t="s">
        <v>103</v>
      </c>
      <c r="E29" s="12" t="s">
        <v>104</v>
      </c>
      <c r="F29" s="12">
        <v>43</v>
      </c>
      <c r="G29" s="12">
        <v>4</v>
      </c>
      <c r="H29" s="12">
        <f t="shared" si="0"/>
        <v>124</v>
      </c>
      <c r="I29" s="17">
        <v>195</v>
      </c>
      <c r="J29" s="18">
        <v>172</v>
      </c>
      <c r="K29" s="19">
        <f t="shared" si="1"/>
        <v>1.38709677419355</v>
      </c>
      <c r="L29" s="20">
        <f t="shared" si="2"/>
        <v>48</v>
      </c>
      <c r="M29" s="21">
        <v>0.4768</v>
      </c>
      <c r="N29" s="12" t="s">
        <v>131</v>
      </c>
      <c r="O29" s="22">
        <f t="shared" si="3"/>
        <v>0.1953</v>
      </c>
    </row>
    <row r="30" spans="1:15">
      <c r="A30" s="11">
        <v>28</v>
      </c>
      <c r="B30" s="12">
        <v>594</v>
      </c>
      <c r="C30" s="11" t="s">
        <v>132</v>
      </c>
      <c r="D30" s="11" t="s">
        <v>103</v>
      </c>
      <c r="E30" s="12" t="s">
        <v>104</v>
      </c>
      <c r="F30" s="12">
        <v>41</v>
      </c>
      <c r="G30" s="12">
        <v>4</v>
      </c>
      <c r="H30" s="12">
        <f t="shared" si="0"/>
        <v>124</v>
      </c>
      <c r="I30" s="17">
        <v>149</v>
      </c>
      <c r="J30" s="18">
        <v>146</v>
      </c>
      <c r="K30" s="19">
        <f t="shared" si="1"/>
        <v>1.17741935483871</v>
      </c>
      <c r="L30" s="20">
        <f t="shared" si="2"/>
        <v>22</v>
      </c>
      <c r="M30" s="21">
        <v>0.6578</v>
      </c>
      <c r="N30" s="12" t="s">
        <v>133</v>
      </c>
      <c r="O30" s="22">
        <f t="shared" si="3"/>
        <v>-0.0399</v>
      </c>
    </row>
    <row r="31" spans="1:15">
      <c r="A31" s="11">
        <v>29</v>
      </c>
      <c r="B31" s="12">
        <v>337</v>
      </c>
      <c r="C31" s="11" t="s">
        <v>134</v>
      </c>
      <c r="D31" s="11" t="s">
        <v>135</v>
      </c>
      <c r="E31" s="12" t="s">
        <v>136</v>
      </c>
      <c r="F31" s="12">
        <v>216</v>
      </c>
      <c r="G31" s="12">
        <v>7</v>
      </c>
      <c r="H31" s="12">
        <f t="shared" si="0"/>
        <v>217</v>
      </c>
      <c r="I31" s="17">
        <v>273</v>
      </c>
      <c r="J31" s="18">
        <v>257</v>
      </c>
      <c r="K31" s="19">
        <f t="shared" si="1"/>
        <v>1.18433179723502</v>
      </c>
      <c r="L31" s="20">
        <f t="shared" si="2"/>
        <v>40</v>
      </c>
      <c r="M31" s="21">
        <v>0.1938</v>
      </c>
      <c r="N31" s="12" t="s">
        <v>137</v>
      </c>
      <c r="O31" s="22">
        <f t="shared" si="3"/>
        <v>-0.0283</v>
      </c>
    </row>
    <row r="32" spans="1:15">
      <c r="A32" s="11">
        <v>30</v>
      </c>
      <c r="B32" s="12">
        <v>517</v>
      </c>
      <c r="C32" s="11" t="s">
        <v>138</v>
      </c>
      <c r="D32" s="11" t="s">
        <v>135</v>
      </c>
      <c r="E32" s="12" t="s">
        <v>136</v>
      </c>
      <c r="F32" s="12">
        <v>183</v>
      </c>
      <c r="G32" s="12">
        <v>4</v>
      </c>
      <c r="H32" s="12">
        <f t="shared" si="0"/>
        <v>124</v>
      </c>
      <c r="I32" s="17">
        <v>112</v>
      </c>
      <c r="J32" s="18">
        <v>93</v>
      </c>
      <c r="K32" s="19">
        <f t="shared" si="1"/>
        <v>0.75</v>
      </c>
      <c r="L32" s="20">
        <f t="shared" si="2"/>
        <v>-31</v>
      </c>
      <c r="M32" s="21">
        <v>0.1045</v>
      </c>
      <c r="N32" s="12" t="s">
        <v>139</v>
      </c>
      <c r="O32" s="22">
        <f t="shared" si="3"/>
        <v>-0.0239</v>
      </c>
    </row>
    <row r="33" spans="1:15">
      <c r="A33" s="11">
        <v>31</v>
      </c>
      <c r="B33" s="12">
        <v>742</v>
      </c>
      <c r="C33" s="11" t="s">
        <v>140</v>
      </c>
      <c r="D33" s="11" t="s">
        <v>135</v>
      </c>
      <c r="E33" s="12" t="s">
        <v>136</v>
      </c>
      <c r="F33" s="12">
        <v>102</v>
      </c>
      <c r="G33" s="12">
        <v>4</v>
      </c>
      <c r="H33" s="12">
        <f t="shared" si="0"/>
        <v>124</v>
      </c>
      <c r="I33" s="17">
        <v>137</v>
      </c>
      <c r="J33" s="18">
        <v>121</v>
      </c>
      <c r="K33" s="19">
        <f t="shared" si="1"/>
        <v>0.975806451612903</v>
      </c>
      <c r="L33" s="20">
        <f t="shared" si="2"/>
        <v>-3</v>
      </c>
      <c r="M33" s="21">
        <v>0.1017</v>
      </c>
      <c r="N33" s="12" t="s">
        <v>141</v>
      </c>
      <c r="O33" s="22">
        <f t="shared" si="3"/>
        <v>0.0109</v>
      </c>
    </row>
    <row r="34" spans="1:15">
      <c r="A34" s="11">
        <v>32</v>
      </c>
      <c r="B34" s="12">
        <v>308</v>
      </c>
      <c r="C34" s="11" t="s">
        <v>142</v>
      </c>
      <c r="D34" s="11" t="s">
        <v>135</v>
      </c>
      <c r="E34" s="12" t="s">
        <v>136</v>
      </c>
      <c r="F34" s="12">
        <v>104</v>
      </c>
      <c r="G34" s="12">
        <v>10</v>
      </c>
      <c r="H34" s="12">
        <f t="shared" si="0"/>
        <v>310</v>
      </c>
      <c r="I34" s="17">
        <v>146</v>
      </c>
      <c r="J34" s="18">
        <v>134</v>
      </c>
      <c r="K34" s="19">
        <f t="shared" si="1"/>
        <v>0.432258064516129</v>
      </c>
      <c r="L34" s="20">
        <f t="shared" si="2"/>
        <v>-176</v>
      </c>
      <c r="M34" s="21">
        <v>0.422</v>
      </c>
      <c r="N34" s="12" t="s">
        <v>143</v>
      </c>
      <c r="O34" s="22">
        <f t="shared" si="3"/>
        <v>-0.0131</v>
      </c>
    </row>
    <row r="35" spans="1:15">
      <c r="A35" s="11">
        <v>33</v>
      </c>
      <c r="B35" s="12">
        <v>355</v>
      </c>
      <c r="C35" s="11" t="s">
        <v>144</v>
      </c>
      <c r="D35" s="11" t="s">
        <v>135</v>
      </c>
      <c r="E35" s="12" t="s">
        <v>136</v>
      </c>
      <c r="F35" s="12">
        <v>95</v>
      </c>
      <c r="G35" s="12">
        <v>10</v>
      </c>
      <c r="H35" s="12">
        <f t="shared" si="0"/>
        <v>310</v>
      </c>
      <c r="I35" s="17">
        <v>106</v>
      </c>
      <c r="J35" s="18">
        <v>88</v>
      </c>
      <c r="K35" s="19">
        <f t="shared" si="1"/>
        <v>0.283870967741935</v>
      </c>
      <c r="L35" s="20">
        <f t="shared" si="2"/>
        <v>-222</v>
      </c>
      <c r="M35" s="21">
        <v>0.4058</v>
      </c>
      <c r="N35" s="12" t="s">
        <v>145</v>
      </c>
      <c r="O35" s="22">
        <f t="shared" si="3"/>
        <v>0.00370000000000004</v>
      </c>
    </row>
    <row r="36" spans="1:15">
      <c r="A36" s="11">
        <v>34</v>
      </c>
      <c r="B36" s="12">
        <v>744</v>
      </c>
      <c r="C36" s="11" t="s">
        <v>146</v>
      </c>
      <c r="D36" s="11" t="s">
        <v>135</v>
      </c>
      <c r="E36" s="12" t="s">
        <v>136</v>
      </c>
      <c r="F36" s="12">
        <v>92</v>
      </c>
      <c r="G36" s="12">
        <v>9</v>
      </c>
      <c r="H36" s="12">
        <f t="shared" si="0"/>
        <v>279</v>
      </c>
      <c r="I36" s="17">
        <v>160</v>
      </c>
      <c r="J36" s="18">
        <v>130</v>
      </c>
      <c r="K36" s="19">
        <f t="shared" si="1"/>
        <v>0.46594982078853</v>
      </c>
      <c r="L36" s="20">
        <f t="shared" si="2"/>
        <v>-149</v>
      </c>
      <c r="M36" s="21">
        <v>0.4189</v>
      </c>
      <c r="N36" s="12" t="s">
        <v>147</v>
      </c>
      <c r="O36" s="22">
        <f t="shared" si="3"/>
        <v>-0.075</v>
      </c>
    </row>
    <row r="37" spans="1:15">
      <c r="A37" s="11">
        <v>35</v>
      </c>
      <c r="B37" s="12">
        <v>373</v>
      </c>
      <c r="C37" s="11" t="s">
        <v>148</v>
      </c>
      <c r="D37" s="11" t="s">
        <v>135</v>
      </c>
      <c r="E37" s="12" t="s">
        <v>136</v>
      </c>
      <c r="F37" s="12">
        <v>107</v>
      </c>
      <c r="G37" s="12">
        <v>11</v>
      </c>
      <c r="H37" s="12">
        <f t="shared" si="0"/>
        <v>341</v>
      </c>
      <c r="I37" s="17">
        <v>158</v>
      </c>
      <c r="J37" s="18">
        <v>139</v>
      </c>
      <c r="K37" s="19">
        <f t="shared" si="1"/>
        <v>0.407624633431085</v>
      </c>
      <c r="L37" s="20">
        <f t="shared" si="2"/>
        <v>-202</v>
      </c>
      <c r="M37" s="21">
        <v>0.556</v>
      </c>
      <c r="N37" s="12" t="s">
        <v>149</v>
      </c>
      <c r="O37" s="22">
        <f t="shared" si="3"/>
        <v>-0.0261</v>
      </c>
    </row>
    <row r="38" spans="1:15">
      <c r="A38" s="11">
        <v>36</v>
      </c>
      <c r="B38" s="12">
        <v>391</v>
      </c>
      <c r="C38" s="11" t="s">
        <v>150</v>
      </c>
      <c r="D38" s="11" t="s">
        <v>135</v>
      </c>
      <c r="E38" s="12" t="s">
        <v>136</v>
      </c>
      <c r="F38" s="12">
        <v>81</v>
      </c>
      <c r="G38" s="12">
        <v>8</v>
      </c>
      <c r="H38" s="12">
        <f t="shared" si="0"/>
        <v>248</v>
      </c>
      <c r="I38" s="17">
        <v>41</v>
      </c>
      <c r="J38" s="18">
        <v>34</v>
      </c>
      <c r="K38" s="19">
        <f t="shared" si="1"/>
        <v>0.137096774193548</v>
      </c>
      <c r="L38" s="20">
        <f t="shared" si="2"/>
        <v>-214</v>
      </c>
      <c r="M38" s="21">
        <v>0.2552</v>
      </c>
      <c r="N38" s="12" t="s">
        <v>151</v>
      </c>
      <c r="O38" s="22">
        <f t="shared" si="3"/>
        <v>-0.0647</v>
      </c>
    </row>
    <row r="39" spans="1:15">
      <c r="A39" s="11">
        <v>37</v>
      </c>
      <c r="B39" s="12">
        <v>578</v>
      </c>
      <c r="C39" s="11" t="s">
        <v>152</v>
      </c>
      <c r="D39" s="11" t="s">
        <v>135</v>
      </c>
      <c r="E39" s="12" t="s">
        <v>136</v>
      </c>
      <c r="F39" s="12">
        <v>102</v>
      </c>
      <c r="G39" s="12">
        <v>10</v>
      </c>
      <c r="H39" s="12">
        <f t="shared" si="0"/>
        <v>310</v>
      </c>
      <c r="I39" s="17">
        <v>98</v>
      </c>
      <c r="J39" s="18">
        <v>91</v>
      </c>
      <c r="K39" s="19">
        <f t="shared" si="1"/>
        <v>0.293548387096774</v>
      </c>
      <c r="L39" s="20">
        <f t="shared" si="2"/>
        <v>-219</v>
      </c>
      <c r="M39" s="21">
        <v>0.4095</v>
      </c>
      <c r="N39" s="12" t="s">
        <v>153</v>
      </c>
      <c r="O39" s="22">
        <f t="shared" si="3"/>
        <v>-0.014</v>
      </c>
    </row>
    <row r="40" spans="1:15">
      <c r="A40" s="11">
        <v>38</v>
      </c>
      <c r="B40" s="12">
        <v>511</v>
      </c>
      <c r="C40" s="11" t="s">
        <v>154</v>
      </c>
      <c r="D40" s="11" t="s">
        <v>135</v>
      </c>
      <c r="E40" s="12" t="s">
        <v>136</v>
      </c>
      <c r="F40" s="12">
        <v>82</v>
      </c>
      <c r="G40" s="12">
        <v>8</v>
      </c>
      <c r="H40" s="12">
        <f t="shared" si="0"/>
        <v>248</v>
      </c>
      <c r="I40" s="17">
        <v>85</v>
      </c>
      <c r="J40" s="18">
        <v>76</v>
      </c>
      <c r="K40" s="19">
        <f t="shared" si="1"/>
        <v>0.306451612903226</v>
      </c>
      <c r="L40" s="20">
        <f t="shared" si="2"/>
        <v>-172</v>
      </c>
      <c r="M40" s="21">
        <v>0.4917</v>
      </c>
      <c r="N40" s="12" t="s">
        <v>155</v>
      </c>
      <c r="O40" s="22">
        <f t="shared" si="3"/>
        <v>-0.104</v>
      </c>
    </row>
    <row r="41" spans="1:15">
      <c r="A41" s="11">
        <v>39</v>
      </c>
      <c r="B41" s="12">
        <v>515</v>
      </c>
      <c r="C41" s="11" t="s">
        <v>156</v>
      </c>
      <c r="D41" s="11" t="s">
        <v>135</v>
      </c>
      <c r="E41" s="12" t="s">
        <v>136</v>
      </c>
      <c r="F41" s="12">
        <v>109</v>
      </c>
      <c r="G41" s="12">
        <v>11</v>
      </c>
      <c r="H41" s="12">
        <f t="shared" si="0"/>
        <v>341</v>
      </c>
      <c r="I41" s="17">
        <v>353</v>
      </c>
      <c r="J41" s="18">
        <v>319</v>
      </c>
      <c r="K41" s="19">
        <f t="shared" si="1"/>
        <v>0.935483870967742</v>
      </c>
      <c r="L41" s="20">
        <f t="shared" si="2"/>
        <v>-22</v>
      </c>
      <c r="M41" s="21">
        <v>0.5516</v>
      </c>
      <c r="N41" s="12" t="s">
        <v>157</v>
      </c>
      <c r="O41" s="22">
        <f t="shared" si="3"/>
        <v>0.0739</v>
      </c>
    </row>
    <row r="42" spans="1:15">
      <c r="A42" s="11">
        <v>40</v>
      </c>
      <c r="B42" s="12">
        <v>572</v>
      </c>
      <c r="C42" s="11" t="s">
        <v>158</v>
      </c>
      <c r="D42" s="11" t="s">
        <v>135</v>
      </c>
      <c r="E42" s="12" t="s">
        <v>136</v>
      </c>
      <c r="F42" s="12">
        <v>66</v>
      </c>
      <c r="G42" s="12">
        <v>7</v>
      </c>
      <c r="H42" s="12">
        <f t="shared" si="0"/>
        <v>217</v>
      </c>
      <c r="I42" s="17">
        <v>172</v>
      </c>
      <c r="J42" s="18">
        <v>146</v>
      </c>
      <c r="K42" s="19">
        <f t="shared" si="1"/>
        <v>0.672811059907834</v>
      </c>
      <c r="L42" s="20">
        <f t="shared" si="2"/>
        <v>-71</v>
      </c>
      <c r="M42" s="21">
        <v>0.5041</v>
      </c>
      <c r="N42" s="12" t="s">
        <v>159</v>
      </c>
      <c r="O42" s="22">
        <f t="shared" si="3"/>
        <v>-0.0426</v>
      </c>
    </row>
    <row r="43" spans="1:15">
      <c r="A43" s="11">
        <v>41</v>
      </c>
      <c r="B43" s="12">
        <v>349</v>
      </c>
      <c r="C43" s="11" t="s">
        <v>160</v>
      </c>
      <c r="D43" s="11" t="s">
        <v>135</v>
      </c>
      <c r="E43" s="12" t="s">
        <v>136</v>
      </c>
      <c r="F43" s="12">
        <v>90</v>
      </c>
      <c r="G43" s="12">
        <v>9</v>
      </c>
      <c r="H43" s="12">
        <f t="shared" si="0"/>
        <v>279</v>
      </c>
      <c r="I43" s="17">
        <v>122</v>
      </c>
      <c r="J43" s="18">
        <v>115</v>
      </c>
      <c r="K43" s="19">
        <f t="shared" si="1"/>
        <v>0.412186379928315</v>
      </c>
      <c r="L43" s="20">
        <f t="shared" si="2"/>
        <v>-164</v>
      </c>
      <c r="M43" s="21">
        <v>0.3225</v>
      </c>
      <c r="N43" s="12" t="s">
        <v>161</v>
      </c>
      <c r="O43" s="22">
        <f t="shared" si="3"/>
        <v>-0.0604</v>
      </c>
    </row>
    <row r="44" spans="1:15">
      <c r="A44" s="11">
        <v>42</v>
      </c>
      <c r="B44" s="12">
        <v>718</v>
      </c>
      <c r="C44" s="11" t="s">
        <v>162</v>
      </c>
      <c r="D44" s="11" t="s">
        <v>135</v>
      </c>
      <c r="E44" s="12" t="s">
        <v>136</v>
      </c>
      <c r="F44" s="12">
        <v>35</v>
      </c>
      <c r="G44" s="12">
        <v>4</v>
      </c>
      <c r="H44" s="12">
        <f t="shared" si="0"/>
        <v>124</v>
      </c>
      <c r="I44" s="17">
        <v>100</v>
      </c>
      <c r="J44" s="18">
        <v>91</v>
      </c>
      <c r="K44" s="19">
        <f t="shared" si="1"/>
        <v>0.733870967741935</v>
      </c>
      <c r="L44" s="20">
        <f t="shared" si="2"/>
        <v>-33</v>
      </c>
      <c r="M44" s="21">
        <v>0.7061</v>
      </c>
      <c r="N44" s="12" t="s">
        <v>163</v>
      </c>
      <c r="O44" s="22">
        <f t="shared" si="3"/>
        <v>-0.0902999999999999</v>
      </c>
    </row>
    <row r="45" spans="1:15">
      <c r="A45" s="11">
        <v>43</v>
      </c>
      <c r="B45" s="12">
        <v>747</v>
      </c>
      <c r="C45" s="11" t="s">
        <v>164</v>
      </c>
      <c r="D45" s="11" t="s">
        <v>135</v>
      </c>
      <c r="E45" s="12" t="s">
        <v>136</v>
      </c>
      <c r="F45" s="12">
        <v>42</v>
      </c>
      <c r="G45" s="12">
        <v>4</v>
      </c>
      <c r="H45" s="12">
        <f t="shared" si="0"/>
        <v>124</v>
      </c>
      <c r="I45" s="17">
        <v>221</v>
      </c>
      <c r="J45" s="18">
        <v>196</v>
      </c>
      <c r="K45" s="19">
        <f t="shared" si="1"/>
        <v>1.58064516129032</v>
      </c>
      <c r="L45" s="20">
        <f t="shared" si="2"/>
        <v>72</v>
      </c>
      <c r="M45" s="21">
        <v>0.3605</v>
      </c>
      <c r="N45" s="12" t="s">
        <v>165</v>
      </c>
      <c r="O45" s="22">
        <f t="shared" si="3"/>
        <v>0.0403</v>
      </c>
    </row>
    <row r="46" spans="1:15">
      <c r="A46" s="11">
        <v>44</v>
      </c>
      <c r="B46" s="12">
        <v>723</v>
      </c>
      <c r="C46" s="11" t="s">
        <v>166</v>
      </c>
      <c r="D46" s="11" t="s">
        <v>135</v>
      </c>
      <c r="E46" s="12" t="s">
        <v>136</v>
      </c>
      <c r="F46" s="12">
        <v>48</v>
      </c>
      <c r="G46" s="12">
        <v>5</v>
      </c>
      <c r="H46" s="12">
        <f t="shared" si="0"/>
        <v>155</v>
      </c>
      <c r="I46" s="17">
        <v>55</v>
      </c>
      <c r="J46" s="18">
        <v>50</v>
      </c>
      <c r="K46" s="19">
        <f t="shared" si="1"/>
        <v>0.32258064516129</v>
      </c>
      <c r="L46" s="20">
        <f t="shared" si="2"/>
        <v>-105</v>
      </c>
      <c r="M46" s="21">
        <v>0.6075</v>
      </c>
      <c r="N46" s="12" t="s">
        <v>167</v>
      </c>
      <c r="O46" s="22">
        <f t="shared" si="3"/>
        <v>-0.0111</v>
      </c>
    </row>
    <row r="47" spans="1:15">
      <c r="A47" s="11">
        <v>45</v>
      </c>
      <c r="B47" s="12">
        <v>571</v>
      </c>
      <c r="C47" s="11" t="s">
        <v>168</v>
      </c>
      <c r="D47" s="11" t="s">
        <v>169</v>
      </c>
      <c r="E47" s="12" t="s">
        <v>170</v>
      </c>
      <c r="F47" s="12">
        <v>164</v>
      </c>
      <c r="G47" s="12">
        <v>10</v>
      </c>
      <c r="H47" s="12">
        <f t="shared" si="0"/>
        <v>310</v>
      </c>
      <c r="I47" s="17">
        <v>227</v>
      </c>
      <c r="J47" s="18">
        <v>197</v>
      </c>
      <c r="K47" s="19">
        <f t="shared" si="1"/>
        <v>0.635483870967742</v>
      </c>
      <c r="L47" s="20">
        <f t="shared" si="2"/>
        <v>-113</v>
      </c>
      <c r="M47" s="21">
        <v>0.4596</v>
      </c>
      <c r="N47" s="12" t="s">
        <v>171</v>
      </c>
      <c r="O47" s="22">
        <f t="shared" si="3"/>
        <v>0.0386</v>
      </c>
    </row>
    <row r="48" spans="1:15">
      <c r="A48" s="11">
        <v>46</v>
      </c>
      <c r="B48" s="12">
        <v>541</v>
      </c>
      <c r="C48" s="11" t="s">
        <v>172</v>
      </c>
      <c r="D48" s="11" t="s">
        <v>169</v>
      </c>
      <c r="E48" s="12" t="s">
        <v>170</v>
      </c>
      <c r="F48" s="12">
        <v>114</v>
      </c>
      <c r="G48" s="12">
        <v>5</v>
      </c>
      <c r="H48" s="12">
        <f t="shared" si="0"/>
        <v>155</v>
      </c>
      <c r="I48" s="17">
        <v>148</v>
      </c>
      <c r="J48" s="18">
        <v>134</v>
      </c>
      <c r="K48" s="19">
        <f t="shared" si="1"/>
        <v>0.864516129032258</v>
      </c>
      <c r="L48" s="20">
        <f t="shared" si="2"/>
        <v>-21</v>
      </c>
      <c r="M48" s="21">
        <v>0.2141</v>
      </c>
      <c r="N48" s="12" t="s">
        <v>173</v>
      </c>
      <c r="O48" s="22">
        <f t="shared" si="3"/>
        <v>0.0018</v>
      </c>
    </row>
    <row r="49" spans="1:15">
      <c r="A49" s="11">
        <v>47</v>
      </c>
      <c r="B49" s="12">
        <v>387</v>
      </c>
      <c r="C49" s="11" t="s">
        <v>174</v>
      </c>
      <c r="D49" s="11" t="s">
        <v>169</v>
      </c>
      <c r="E49" s="12" t="s">
        <v>170</v>
      </c>
      <c r="F49" s="12">
        <v>149</v>
      </c>
      <c r="G49" s="12">
        <v>15</v>
      </c>
      <c r="H49" s="12">
        <f t="shared" si="0"/>
        <v>465</v>
      </c>
      <c r="I49" s="17">
        <v>139</v>
      </c>
      <c r="J49" s="18">
        <v>112</v>
      </c>
      <c r="K49" s="19">
        <f t="shared" si="1"/>
        <v>0.240860215053763</v>
      </c>
      <c r="L49" s="20">
        <f t="shared" si="2"/>
        <v>-353</v>
      </c>
      <c r="M49" s="21">
        <v>0.5698</v>
      </c>
      <c r="N49" s="12" t="s">
        <v>175</v>
      </c>
      <c r="O49" s="22">
        <f t="shared" si="3"/>
        <v>-0.0268</v>
      </c>
    </row>
    <row r="50" spans="1:15">
      <c r="A50" s="11">
        <v>48</v>
      </c>
      <c r="B50" s="12">
        <v>712</v>
      </c>
      <c r="C50" s="11" t="s">
        <v>176</v>
      </c>
      <c r="D50" s="11" t="s">
        <v>169</v>
      </c>
      <c r="E50" s="12" t="s">
        <v>170</v>
      </c>
      <c r="F50" s="12">
        <v>132</v>
      </c>
      <c r="G50" s="12">
        <v>13</v>
      </c>
      <c r="H50" s="12">
        <f t="shared" si="0"/>
        <v>403</v>
      </c>
      <c r="I50" s="17">
        <v>212</v>
      </c>
      <c r="J50" s="18">
        <v>174</v>
      </c>
      <c r="K50" s="19">
        <f t="shared" si="1"/>
        <v>0.431761786600496</v>
      </c>
      <c r="L50" s="20">
        <f t="shared" si="2"/>
        <v>-229</v>
      </c>
      <c r="M50" s="21">
        <v>0.3244</v>
      </c>
      <c r="N50" s="12" t="s">
        <v>177</v>
      </c>
      <c r="O50" s="22">
        <f t="shared" si="3"/>
        <v>0.03</v>
      </c>
    </row>
    <row r="51" spans="1:15">
      <c r="A51" s="11">
        <v>49</v>
      </c>
      <c r="B51" s="12">
        <v>707</v>
      </c>
      <c r="C51" s="11" t="s">
        <v>178</v>
      </c>
      <c r="D51" s="11" t="s">
        <v>169</v>
      </c>
      <c r="E51" s="12" t="s">
        <v>170</v>
      </c>
      <c r="F51" s="12">
        <v>123</v>
      </c>
      <c r="G51" s="12">
        <v>12</v>
      </c>
      <c r="H51" s="12">
        <f t="shared" si="0"/>
        <v>372</v>
      </c>
      <c r="I51" s="17">
        <v>151</v>
      </c>
      <c r="J51" s="18">
        <v>147</v>
      </c>
      <c r="K51" s="19">
        <f t="shared" si="1"/>
        <v>0.395161290322581</v>
      </c>
      <c r="L51" s="20">
        <f t="shared" si="2"/>
        <v>-225</v>
      </c>
      <c r="M51" s="21">
        <v>0.6415</v>
      </c>
      <c r="N51" s="12" t="s">
        <v>179</v>
      </c>
      <c r="O51" s="22">
        <f t="shared" si="3"/>
        <v>-0.1153</v>
      </c>
    </row>
    <row r="52" spans="1:15">
      <c r="A52" s="11">
        <v>50</v>
      </c>
      <c r="B52" s="12">
        <v>724</v>
      </c>
      <c r="C52" s="11" t="s">
        <v>180</v>
      </c>
      <c r="D52" s="11" t="s">
        <v>169</v>
      </c>
      <c r="E52" s="12" t="s">
        <v>170</v>
      </c>
      <c r="F52" s="12">
        <v>122</v>
      </c>
      <c r="G52" s="12">
        <v>12</v>
      </c>
      <c r="H52" s="12">
        <f t="shared" si="0"/>
        <v>372</v>
      </c>
      <c r="I52" s="17">
        <v>186</v>
      </c>
      <c r="J52" s="18">
        <v>179</v>
      </c>
      <c r="K52" s="19">
        <f t="shared" si="1"/>
        <v>0.481182795698925</v>
      </c>
      <c r="L52" s="20">
        <f t="shared" si="2"/>
        <v>-193</v>
      </c>
      <c r="M52" s="21">
        <v>0.5954</v>
      </c>
      <c r="N52" s="12" t="s">
        <v>181</v>
      </c>
      <c r="O52" s="22">
        <f t="shared" si="3"/>
        <v>-0.0197000000000001</v>
      </c>
    </row>
    <row r="53" spans="1:15">
      <c r="A53" s="11">
        <v>51</v>
      </c>
      <c r="B53" s="12">
        <v>546</v>
      </c>
      <c r="C53" s="11" t="s">
        <v>182</v>
      </c>
      <c r="D53" s="11" t="s">
        <v>169</v>
      </c>
      <c r="E53" s="12" t="s">
        <v>170</v>
      </c>
      <c r="F53" s="12">
        <v>122</v>
      </c>
      <c r="G53" s="12">
        <v>12</v>
      </c>
      <c r="H53" s="12">
        <f t="shared" si="0"/>
        <v>372</v>
      </c>
      <c r="I53" s="17">
        <v>337</v>
      </c>
      <c r="J53" s="18">
        <v>298</v>
      </c>
      <c r="K53" s="19">
        <f t="shared" si="1"/>
        <v>0.801075268817204</v>
      </c>
      <c r="L53" s="20">
        <f t="shared" si="2"/>
        <v>-74</v>
      </c>
      <c r="M53" s="21">
        <v>0.3205</v>
      </c>
      <c r="N53" s="12" t="s">
        <v>183</v>
      </c>
      <c r="O53" s="22">
        <f t="shared" si="3"/>
        <v>0.1221</v>
      </c>
    </row>
    <row r="54" spans="1:15">
      <c r="A54" s="11">
        <v>52</v>
      </c>
      <c r="B54" s="12">
        <v>377</v>
      </c>
      <c r="C54" s="11" t="s">
        <v>184</v>
      </c>
      <c r="D54" s="11" t="s">
        <v>169</v>
      </c>
      <c r="E54" s="12" t="s">
        <v>170</v>
      </c>
      <c r="F54" s="12">
        <v>104</v>
      </c>
      <c r="G54" s="12">
        <v>10</v>
      </c>
      <c r="H54" s="12">
        <f t="shared" si="0"/>
        <v>310</v>
      </c>
      <c r="I54" s="17">
        <v>164</v>
      </c>
      <c r="J54" s="18">
        <v>150</v>
      </c>
      <c r="K54" s="19">
        <f t="shared" si="1"/>
        <v>0.483870967741935</v>
      </c>
      <c r="L54" s="20">
        <f t="shared" si="2"/>
        <v>-160</v>
      </c>
      <c r="M54" s="21">
        <v>0.3865</v>
      </c>
      <c r="N54" s="12" t="s">
        <v>185</v>
      </c>
      <c r="O54" s="22">
        <f t="shared" si="3"/>
        <v>0.0467</v>
      </c>
    </row>
    <row r="55" spans="1:15">
      <c r="A55" s="11">
        <v>53</v>
      </c>
      <c r="B55" s="12">
        <v>598</v>
      </c>
      <c r="C55" s="11" t="s">
        <v>186</v>
      </c>
      <c r="D55" s="11" t="s">
        <v>169</v>
      </c>
      <c r="E55" s="12" t="s">
        <v>170</v>
      </c>
      <c r="F55" s="12">
        <v>102</v>
      </c>
      <c r="G55" s="12">
        <v>10</v>
      </c>
      <c r="H55" s="12">
        <f t="shared" si="0"/>
        <v>310</v>
      </c>
      <c r="I55" s="17">
        <v>157</v>
      </c>
      <c r="J55" s="18">
        <v>137</v>
      </c>
      <c r="K55" s="19">
        <f t="shared" si="1"/>
        <v>0.441935483870968</v>
      </c>
      <c r="L55" s="20">
        <f t="shared" si="2"/>
        <v>-173</v>
      </c>
      <c r="M55" s="21">
        <v>0.3614</v>
      </c>
      <c r="N55" s="12" t="s">
        <v>187</v>
      </c>
      <c r="O55" s="22">
        <f t="shared" si="3"/>
        <v>0.00269999999999998</v>
      </c>
    </row>
    <row r="56" spans="1:15">
      <c r="A56" s="11">
        <v>54</v>
      </c>
      <c r="B56" s="12">
        <v>399</v>
      </c>
      <c r="C56" s="11" t="s">
        <v>188</v>
      </c>
      <c r="D56" s="11" t="s">
        <v>169</v>
      </c>
      <c r="E56" s="12" t="s">
        <v>170</v>
      </c>
      <c r="F56" s="12">
        <v>80</v>
      </c>
      <c r="G56" s="12">
        <v>8</v>
      </c>
      <c r="H56" s="12">
        <f t="shared" si="0"/>
        <v>248</v>
      </c>
      <c r="I56" s="17">
        <v>337</v>
      </c>
      <c r="J56" s="18">
        <v>318</v>
      </c>
      <c r="K56" s="19">
        <f t="shared" si="1"/>
        <v>1.28225806451613</v>
      </c>
      <c r="L56" s="20">
        <f t="shared" si="2"/>
        <v>70</v>
      </c>
      <c r="M56" s="21">
        <v>0.3085</v>
      </c>
      <c r="N56" s="12" t="s">
        <v>189</v>
      </c>
      <c r="O56" s="22">
        <f t="shared" si="3"/>
        <v>0.1384</v>
      </c>
    </row>
    <row r="57" spans="1:15">
      <c r="A57" s="11">
        <v>55</v>
      </c>
      <c r="B57" s="12">
        <v>737</v>
      </c>
      <c r="C57" s="11" t="s">
        <v>190</v>
      </c>
      <c r="D57" s="11" t="s">
        <v>169</v>
      </c>
      <c r="E57" s="12" t="s">
        <v>170</v>
      </c>
      <c r="F57" s="12">
        <v>84</v>
      </c>
      <c r="G57" s="12">
        <v>8</v>
      </c>
      <c r="H57" s="12">
        <f t="shared" si="0"/>
        <v>248</v>
      </c>
      <c r="I57" s="17">
        <v>327</v>
      </c>
      <c r="J57" s="18">
        <v>307</v>
      </c>
      <c r="K57" s="19">
        <f t="shared" si="1"/>
        <v>1.23790322580645</v>
      </c>
      <c r="L57" s="20">
        <f t="shared" si="2"/>
        <v>59</v>
      </c>
      <c r="M57" s="21">
        <v>0.4865</v>
      </c>
      <c r="N57" s="12" t="s">
        <v>191</v>
      </c>
      <c r="O57" s="22">
        <f t="shared" si="3"/>
        <v>0.0108</v>
      </c>
    </row>
    <row r="58" spans="1:15">
      <c r="A58" s="11">
        <v>56</v>
      </c>
      <c r="B58" s="12">
        <v>584</v>
      </c>
      <c r="C58" s="11" t="s">
        <v>192</v>
      </c>
      <c r="D58" s="11" t="s">
        <v>169</v>
      </c>
      <c r="E58" s="12" t="s">
        <v>170</v>
      </c>
      <c r="F58" s="12">
        <v>56</v>
      </c>
      <c r="G58" s="12">
        <v>6</v>
      </c>
      <c r="H58" s="12">
        <f t="shared" si="0"/>
        <v>186</v>
      </c>
      <c r="I58" s="17">
        <v>128</v>
      </c>
      <c r="J58" s="18">
        <v>97</v>
      </c>
      <c r="K58" s="19">
        <f t="shared" si="1"/>
        <v>0.521505376344086</v>
      </c>
      <c r="L58" s="20">
        <f t="shared" si="2"/>
        <v>-89</v>
      </c>
      <c r="M58" s="21">
        <v>0.3292</v>
      </c>
      <c r="N58" s="12" t="s">
        <v>193</v>
      </c>
      <c r="O58" s="22">
        <f t="shared" si="3"/>
        <v>0.0676</v>
      </c>
    </row>
    <row r="59" spans="1:15">
      <c r="A59" s="11">
        <v>57</v>
      </c>
      <c r="B59" s="12">
        <v>545</v>
      </c>
      <c r="C59" s="11" t="s">
        <v>194</v>
      </c>
      <c r="D59" s="11" t="s">
        <v>169</v>
      </c>
      <c r="E59" s="12" t="s">
        <v>170</v>
      </c>
      <c r="F59" s="12">
        <v>50</v>
      </c>
      <c r="G59" s="12">
        <v>8</v>
      </c>
      <c r="H59" s="12">
        <f t="shared" si="0"/>
        <v>248</v>
      </c>
      <c r="I59" s="17">
        <v>100</v>
      </c>
      <c r="J59" s="18">
        <v>85</v>
      </c>
      <c r="K59" s="19">
        <f t="shared" si="1"/>
        <v>0.342741935483871</v>
      </c>
      <c r="L59" s="20">
        <f t="shared" si="2"/>
        <v>-163</v>
      </c>
      <c r="M59" s="21">
        <v>0.5882</v>
      </c>
      <c r="N59" s="12" t="s">
        <v>195</v>
      </c>
      <c r="O59" s="22">
        <f t="shared" si="3"/>
        <v>-0.0121999999999999</v>
      </c>
    </row>
    <row r="60" spans="1:15">
      <c r="A60" s="11">
        <v>58</v>
      </c>
      <c r="B60" s="12">
        <v>573</v>
      </c>
      <c r="C60" s="11" t="s">
        <v>196</v>
      </c>
      <c r="D60" s="11" t="s">
        <v>169</v>
      </c>
      <c r="E60" s="12" t="s">
        <v>170</v>
      </c>
      <c r="F60" s="12">
        <v>74</v>
      </c>
      <c r="G60" s="12">
        <v>7</v>
      </c>
      <c r="H60" s="12">
        <f t="shared" si="0"/>
        <v>217</v>
      </c>
      <c r="I60" s="17">
        <v>66</v>
      </c>
      <c r="J60" s="18">
        <v>56</v>
      </c>
      <c r="K60" s="19">
        <f t="shared" si="1"/>
        <v>0.258064516129032</v>
      </c>
      <c r="L60" s="20">
        <f t="shared" si="2"/>
        <v>-161</v>
      </c>
      <c r="M60" s="21">
        <v>0.6677</v>
      </c>
      <c r="N60" s="12" t="s">
        <v>197</v>
      </c>
      <c r="O60" s="22">
        <f t="shared" si="3"/>
        <v>-0.1308</v>
      </c>
    </row>
    <row r="61" spans="1:15">
      <c r="A61" s="11">
        <v>59</v>
      </c>
      <c r="B61" s="12">
        <v>743</v>
      </c>
      <c r="C61" s="11" t="s">
        <v>198</v>
      </c>
      <c r="D61" s="11" t="s">
        <v>169</v>
      </c>
      <c r="E61" s="12" t="s">
        <v>170</v>
      </c>
      <c r="F61" s="12">
        <v>50</v>
      </c>
      <c r="G61" s="12">
        <v>8</v>
      </c>
      <c r="H61" s="12">
        <f t="shared" si="0"/>
        <v>248</v>
      </c>
      <c r="I61" s="17">
        <v>83</v>
      </c>
      <c r="J61" s="18">
        <v>62</v>
      </c>
      <c r="K61" s="19">
        <f t="shared" si="1"/>
        <v>0.25</v>
      </c>
      <c r="L61" s="20">
        <f t="shared" si="2"/>
        <v>-186</v>
      </c>
      <c r="M61" s="21">
        <v>0.388</v>
      </c>
      <c r="N61" s="12" t="s">
        <v>199</v>
      </c>
      <c r="O61" s="22">
        <f t="shared" si="3"/>
        <v>-0.0625000000000001</v>
      </c>
    </row>
    <row r="62" spans="1:15">
      <c r="A62" s="11">
        <v>60</v>
      </c>
      <c r="B62" s="12">
        <v>740</v>
      </c>
      <c r="C62" s="11" t="s">
        <v>200</v>
      </c>
      <c r="D62" s="11" t="s">
        <v>169</v>
      </c>
      <c r="E62" s="12" t="s">
        <v>170</v>
      </c>
      <c r="F62" s="12">
        <v>42</v>
      </c>
      <c r="G62" s="12">
        <v>4</v>
      </c>
      <c r="H62" s="12">
        <f t="shared" si="0"/>
        <v>124</v>
      </c>
      <c r="I62" s="17">
        <v>178</v>
      </c>
      <c r="J62" s="18">
        <v>170</v>
      </c>
      <c r="K62" s="19">
        <f t="shared" si="1"/>
        <v>1.37096774193548</v>
      </c>
      <c r="L62" s="20">
        <f t="shared" si="2"/>
        <v>46</v>
      </c>
      <c r="M62" s="21">
        <v>0.4577</v>
      </c>
      <c r="N62" s="12" t="s">
        <v>201</v>
      </c>
      <c r="O62" s="22">
        <f t="shared" si="3"/>
        <v>0.0537</v>
      </c>
    </row>
    <row r="63" spans="1:15">
      <c r="A63" s="11">
        <v>61</v>
      </c>
      <c r="B63" s="12">
        <v>733</v>
      </c>
      <c r="C63" s="11" t="s">
        <v>202</v>
      </c>
      <c r="D63" s="11" t="s">
        <v>169</v>
      </c>
      <c r="E63" s="12" t="s">
        <v>170</v>
      </c>
      <c r="F63" s="12">
        <v>54</v>
      </c>
      <c r="G63" s="12">
        <v>5</v>
      </c>
      <c r="H63" s="12">
        <f t="shared" si="0"/>
        <v>155</v>
      </c>
      <c r="I63" s="17">
        <v>153</v>
      </c>
      <c r="J63" s="18">
        <v>144</v>
      </c>
      <c r="K63" s="19">
        <f t="shared" si="1"/>
        <v>0.929032258064516</v>
      </c>
      <c r="L63" s="20">
        <f t="shared" si="2"/>
        <v>-11</v>
      </c>
      <c r="M63" s="21">
        <v>0.4759</v>
      </c>
      <c r="N63" s="12" t="s">
        <v>203</v>
      </c>
      <c r="O63" s="22">
        <f t="shared" si="3"/>
        <v>0.0363</v>
      </c>
    </row>
    <row r="64" spans="1:15">
      <c r="A64" s="11">
        <v>62</v>
      </c>
      <c r="B64" s="12">
        <v>750</v>
      </c>
      <c r="C64" s="11" t="s">
        <v>204</v>
      </c>
      <c r="D64" s="11" t="s">
        <v>169</v>
      </c>
      <c r="E64" s="12" t="s">
        <v>170</v>
      </c>
      <c r="F64" s="12">
        <v>60</v>
      </c>
      <c r="G64" s="12">
        <v>10</v>
      </c>
      <c r="H64" s="12">
        <f t="shared" si="0"/>
        <v>310</v>
      </c>
      <c r="I64" s="17">
        <v>501</v>
      </c>
      <c r="J64" s="18">
        <v>444</v>
      </c>
      <c r="K64" s="19">
        <f t="shared" si="1"/>
        <v>1.43225806451613</v>
      </c>
      <c r="L64" s="20">
        <f t="shared" si="2"/>
        <v>134</v>
      </c>
      <c r="M64" s="21">
        <v>0.2</v>
      </c>
      <c r="N64" s="24">
        <v>0.327</v>
      </c>
      <c r="O64" s="22">
        <f t="shared" si="3"/>
        <v>0.127</v>
      </c>
    </row>
    <row r="65" spans="1:15">
      <c r="A65" s="11">
        <v>63</v>
      </c>
      <c r="B65" s="12">
        <v>307</v>
      </c>
      <c r="C65" s="11" t="s">
        <v>205</v>
      </c>
      <c r="D65" s="11" t="s">
        <v>206</v>
      </c>
      <c r="E65" s="12" t="s">
        <v>207</v>
      </c>
      <c r="F65" s="12">
        <v>415</v>
      </c>
      <c r="G65" s="12">
        <v>42</v>
      </c>
      <c r="H65" s="12">
        <f t="shared" si="0"/>
        <v>1302</v>
      </c>
      <c r="I65" s="17">
        <v>1639</v>
      </c>
      <c r="J65" s="18">
        <v>1419</v>
      </c>
      <c r="K65" s="19">
        <f t="shared" si="1"/>
        <v>1.08986175115207</v>
      </c>
      <c r="L65" s="20">
        <f t="shared" si="2"/>
        <v>117</v>
      </c>
      <c r="M65" s="21">
        <v>0.4228</v>
      </c>
      <c r="N65" s="12" t="s">
        <v>208</v>
      </c>
      <c r="O65" s="22">
        <f t="shared" si="3"/>
        <v>0.0968000000000001</v>
      </c>
    </row>
    <row r="66" spans="1:15">
      <c r="A66" s="11">
        <v>64</v>
      </c>
      <c r="B66" s="12">
        <v>582</v>
      </c>
      <c r="C66" s="11" t="s">
        <v>209</v>
      </c>
      <c r="D66" s="11" t="s">
        <v>210</v>
      </c>
      <c r="E66" s="12" t="s">
        <v>211</v>
      </c>
      <c r="F66" s="12">
        <v>167</v>
      </c>
      <c r="G66" s="12">
        <v>17</v>
      </c>
      <c r="H66" s="12">
        <f t="shared" si="0"/>
        <v>527</v>
      </c>
      <c r="I66" s="17">
        <v>132</v>
      </c>
      <c r="J66" s="18">
        <v>128</v>
      </c>
      <c r="K66" s="19">
        <f t="shared" si="1"/>
        <v>0.242884250474383</v>
      </c>
      <c r="L66" s="20">
        <f t="shared" si="2"/>
        <v>-399</v>
      </c>
      <c r="M66" s="21">
        <v>0.1492</v>
      </c>
      <c r="N66" s="12" t="s">
        <v>212</v>
      </c>
      <c r="O66" s="22">
        <f t="shared" si="3"/>
        <v>-0.0202</v>
      </c>
    </row>
    <row r="67" spans="1:15">
      <c r="A67" s="11">
        <v>65</v>
      </c>
      <c r="B67" s="12">
        <v>343</v>
      </c>
      <c r="C67" s="11" t="s">
        <v>17</v>
      </c>
      <c r="D67" s="11" t="s">
        <v>210</v>
      </c>
      <c r="E67" s="12" t="s">
        <v>211</v>
      </c>
      <c r="F67" s="12">
        <v>162</v>
      </c>
      <c r="G67" s="12">
        <v>16</v>
      </c>
      <c r="H67" s="12">
        <f t="shared" ref="H67:H84" si="4">G67*31</f>
        <v>496</v>
      </c>
      <c r="I67" s="17">
        <v>267</v>
      </c>
      <c r="J67" s="18">
        <v>246</v>
      </c>
      <c r="K67" s="19">
        <f t="shared" ref="K67:K85" si="5">J67/H67</f>
        <v>0.495967741935484</v>
      </c>
      <c r="L67" s="20">
        <f t="shared" ref="L67:L85" si="6">J67-H67</f>
        <v>-250</v>
      </c>
      <c r="M67" s="21">
        <v>0.6445</v>
      </c>
      <c r="N67" s="12" t="s">
        <v>213</v>
      </c>
      <c r="O67" s="22">
        <f t="shared" ref="O67:O84" si="7">N67-M67</f>
        <v>0.00220000000000009</v>
      </c>
    </row>
    <row r="68" spans="1:15">
      <c r="A68" s="11">
        <v>66</v>
      </c>
      <c r="B68" s="12">
        <v>585</v>
      </c>
      <c r="C68" s="11" t="s">
        <v>214</v>
      </c>
      <c r="D68" s="11" t="s">
        <v>210</v>
      </c>
      <c r="E68" s="12" t="s">
        <v>211</v>
      </c>
      <c r="F68" s="12">
        <v>146</v>
      </c>
      <c r="G68" s="12">
        <v>15</v>
      </c>
      <c r="H68" s="12">
        <f t="shared" si="4"/>
        <v>465</v>
      </c>
      <c r="I68" s="17">
        <v>189</v>
      </c>
      <c r="J68" s="18">
        <v>182</v>
      </c>
      <c r="K68" s="19">
        <f t="shared" si="5"/>
        <v>0.391397849462366</v>
      </c>
      <c r="L68" s="20">
        <f t="shared" si="6"/>
        <v>-283</v>
      </c>
      <c r="M68" s="21">
        <v>0.3986</v>
      </c>
      <c r="N68" s="12" t="s">
        <v>215</v>
      </c>
      <c r="O68" s="22">
        <f t="shared" si="7"/>
        <v>0.00750000000000001</v>
      </c>
    </row>
    <row r="69" spans="1:15">
      <c r="A69" s="11">
        <v>67</v>
      </c>
      <c r="B69" s="12">
        <v>726</v>
      </c>
      <c r="C69" s="11" t="s">
        <v>216</v>
      </c>
      <c r="D69" s="11" t="s">
        <v>210</v>
      </c>
      <c r="E69" s="12" t="s">
        <v>211</v>
      </c>
      <c r="F69" s="12">
        <v>113</v>
      </c>
      <c r="G69" s="12">
        <v>11</v>
      </c>
      <c r="H69" s="12">
        <f t="shared" si="4"/>
        <v>341</v>
      </c>
      <c r="I69" s="17">
        <v>342</v>
      </c>
      <c r="J69" s="18">
        <v>332</v>
      </c>
      <c r="K69" s="19">
        <f t="shared" si="5"/>
        <v>0.973607038123167</v>
      </c>
      <c r="L69" s="20">
        <f t="shared" si="6"/>
        <v>-9</v>
      </c>
      <c r="M69" s="21">
        <v>0.4278</v>
      </c>
      <c r="N69" s="12" t="s">
        <v>217</v>
      </c>
      <c r="O69" s="22">
        <f t="shared" si="7"/>
        <v>0.0469999999999999</v>
      </c>
    </row>
    <row r="70" spans="1:15">
      <c r="A70" s="11">
        <v>68</v>
      </c>
      <c r="B70" s="12">
        <v>365</v>
      </c>
      <c r="C70" s="11" t="s">
        <v>21</v>
      </c>
      <c r="D70" s="11" t="s">
        <v>210</v>
      </c>
      <c r="E70" s="12" t="s">
        <v>211</v>
      </c>
      <c r="F70" s="12">
        <v>109</v>
      </c>
      <c r="G70" s="12">
        <v>11</v>
      </c>
      <c r="H70" s="12">
        <f t="shared" si="4"/>
        <v>341</v>
      </c>
      <c r="I70" s="17">
        <v>337</v>
      </c>
      <c r="J70" s="18">
        <v>316</v>
      </c>
      <c r="K70" s="19">
        <f t="shared" si="5"/>
        <v>0.926686217008798</v>
      </c>
      <c r="L70" s="20">
        <f t="shared" si="6"/>
        <v>-25</v>
      </c>
      <c r="M70" s="21">
        <v>0.4499</v>
      </c>
      <c r="N70" s="12" t="s">
        <v>218</v>
      </c>
      <c r="O70" s="22">
        <f t="shared" si="7"/>
        <v>-0.0767</v>
      </c>
    </row>
    <row r="71" spans="1:15">
      <c r="A71" s="11">
        <v>69</v>
      </c>
      <c r="B71" s="12">
        <v>730</v>
      </c>
      <c r="C71" s="11" t="s">
        <v>219</v>
      </c>
      <c r="D71" s="11" t="s">
        <v>210</v>
      </c>
      <c r="E71" s="12" t="s">
        <v>211</v>
      </c>
      <c r="F71" s="12">
        <v>98</v>
      </c>
      <c r="G71" s="12">
        <v>10</v>
      </c>
      <c r="H71" s="12">
        <f t="shared" si="4"/>
        <v>310</v>
      </c>
      <c r="I71" s="17">
        <v>320</v>
      </c>
      <c r="J71" s="18">
        <v>313</v>
      </c>
      <c r="K71" s="19">
        <f t="shared" si="5"/>
        <v>1.00967741935484</v>
      </c>
      <c r="L71" s="20">
        <f t="shared" si="6"/>
        <v>3</v>
      </c>
      <c r="M71" s="21">
        <v>0.4438</v>
      </c>
      <c r="N71" s="12" t="s">
        <v>220</v>
      </c>
      <c r="O71" s="22">
        <f t="shared" si="7"/>
        <v>0.0154</v>
      </c>
    </row>
    <row r="72" spans="1:15">
      <c r="A72" s="11">
        <v>70</v>
      </c>
      <c r="B72" s="12">
        <v>311</v>
      </c>
      <c r="C72" s="11" t="s">
        <v>15</v>
      </c>
      <c r="D72" s="11" t="s">
        <v>210</v>
      </c>
      <c r="E72" s="12" t="s">
        <v>211</v>
      </c>
      <c r="F72" s="12">
        <v>34</v>
      </c>
      <c r="G72" s="12">
        <v>3</v>
      </c>
      <c r="H72" s="12">
        <f t="shared" si="4"/>
        <v>93</v>
      </c>
      <c r="I72" s="17">
        <v>61</v>
      </c>
      <c r="J72" s="18">
        <v>47</v>
      </c>
      <c r="K72" s="19">
        <f t="shared" si="5"/>
        <v>0.505376344086022</v>
      </c>
      <c r="L72" s="20">
        <f t="shared" si="6"/>
        <v>-46</v>
      </c>
      <c r="M72" s="21">
        <v>0.3719</v>
      </c>
      <c r="N72" s="12" t="s">
        <v>221</v>
      </c>
      <c r="O72" s="22">
        <f t="shared" si="7"/>
        <v>0.0365</v>
      </c>
    </row>
    <row r="73" spans="1:15">
      <c r="A73" s="11">
        <v>71</v>
      </c>
      <c r="B73" s="12">
        <v>359</v>
      </c>
      <c r="C73" s="11" t="s">
        <v>20</v>
      </c>
      <c r="D73" s="11" t="s">
        <v>210</v>
      </c>
      <c r="E73" s="12" t="s">
        <v>211</v>
      </c>
      <c r="F73" s="12">
        <v>137</v>
      </c>
      <c r="G73" s="12">
        <v>14</v>
      </c>
      <c r="H73" s="12">
        <f t="shared" si="4"/>
        <v>434</v>
      </c>
      <c r="I73" s="17">
        <v>285</v>
      </c>
      <c r="J73" s="18">
        <v>251</v>
      </c>
      <c r="K73" s="19">
        <f t="shared" si="5"/>
        <v>0.578341013824885</v>
      </c>
      <c r="L73" s="20">
        <f t="shared" si="6"/>
        <v>-183</v>
      </c>
      <c r="M73" s="21">
        <v>0.3252</v>
      </c>
      <c r="N73" s="12" t="s">
        <v>222</v>
      </c>
      <c r="O73" s="22">
        <f t="shared" si="7"/>
        <v>0.0287</v>
      </c>
    </row>
    <row r="74" spans="1:15">
      <c r="A74" s="11">
        <v>72</v>
      </c>
      <c r="B74" s="12">
        <v>581</v>
      </c>
      <c r="C74" s="11" t="s">
        <v>223</v>
      </c>
      <c r="D74" s="11" t="s">
        <v>210</v>
      </c>
      <c r="E74" s="12" t="s">
        <v>211</v>
      </c>
      <c r="F74" s="12">
        <v>137</v>
      </c>
      <c r="G74" s="12">
        <v>14</v>
      </c>
      <c r="H74" s="12">
        <f t="shared" si="4"/>
        <v>434</v>
      </c>
      <c r="I74" s="17">
        <v>250</v>
      </c>
      <c r="J74" s="18">
        <v>207</v>
      </c>
      <c r="K74" s="19">
        <f t="shared" si="5"/>
        <v>0.476958525345622</v>
      </c>
      <c r="L74" s="20">
        <f t="shared" si="6"/>
        <v>-227</v>
      </c>
      <c r="M74" s="21">
        <v>0.4643</v>
      </c>
      <c r="N74" s="12" t="s">
        <v>224</v>
      </c>
      <c r="O74" s="22">
        <f t="shared" si="7"/>
        <v>0.00240000000000001</v>
      </c>
    </row>
    <row r="75" spans="1:15">
      <c r="A75" s="11">
        <v>73</v>
      </c>
      <c r="B75" s="12">
        <v>513</v>
      </c>
      <c r="C75" s="11" t="s">
        <v>225</v>
      </c>
      <c r="D75" s="11" t="s">
        <v>210</v>
      </c>
      <c r="E75" s="12" t="s">
        <v>211</v>
      </c>
      <c r="F75" s="12">
        <v>97</v>
      </c>
      <c r="G75" s="12">
        <v>10</v>
      </c>
      <c r="H75" s="12">
        <f t="shared" si="4"/>
        <v>310</v>
      </c>
      <c r="I75" s="17">
        <v>106</v>
      </c>
      <c r="J75" s="18">
        <v>94</v>
      </c>
      <c r="K75" s="19">
        <f t="shared" si="5"/>
        <v>0.303225806451613</v>
      </c>
      <c r="L75" s="20">
        <f t="shared" si="6"/>
        <v>-216</v>
      </c>
      <c r="M75" s="21">
        <v>0.6159</v>
      </c>
      <c r="N75" s="12" t="s">
        <v>226</v>
      </c>
      <c r="O75" s="22">
        <f t="shared" si="7"/>
        <v>-0.0704</v>
      </c>
    </row>
    <row r="76" spans="1:15">
      <c r="A76" s="11">
        <v>74</v>
      </c>
      <c r="B76" s="12">
        <v>357</v>
      </c>
      <c r="C76" s="11" t="s">
        <v>19</v>
      </c>
      <c r="D76" s="11" t="s">
        <v>210</v>
      </c>
      <c r="E76" s="12" t="s">
        <v>211</v>
      </c>
      <c r="F76" s="12">
        <v>79</v>
      </c>
      <c r="G76" s="12">
        <v>8</v>
      </c>
      <c r="H76" s="12">
        <f t="shared" si="4"/>
        <v>248</v>
      </c>
      <c r="I76" s="17">
        <v>169</v>
      </c>
      <c r="J76" s="18">
        <v>151</v>
      </c>
      <c r="K76" s="19">
        <f t="shared" si="5"/>
        <v>0.608870967741935</v>
      </c>
      <c r="L76" s="20">
        <f t="shared" si="6"/>
        <v>-97</v>
      </c>
      <c r="M76" s="21">
        <v>0.63</v>
      </c>
      <c r="N76" s="12" t="s">
        <v>227</v>
      </c>
      <c r="O76" s="22">
        <f t="shared" si="7"/>
        <v>-0.0970000000000001</v>
      </c>
    </row>
    <row r="77" spans="1:15">
      <c r="A77" s="11">
        <v>75</v>
      </c>
      <c r="B77" s="12">
        <v>339</v>
      </c>
      <c r="C77" s="11" t="s">
        <v>16</v>
      </c>
      <c r="D77" s="11" t="s">
        <v>210</v>
      </c>
      <c r="E77" s="12" t="s">
        <v>211</v>
      </c>
      <c r="F77" s="12">
        <v>62</v>
      </c>
      <c r="G77" s="12">
        <v>6</v>
      </c>
      <c r="H77" s="12">
        <f t="shared" si="4"/>
        <v>186</v>
      </c>
      <c r="I77" s="17">
        <v>120</v>
      </c>
      <c r="J77" s="18">
        <v>109</v>
      </c>
      <c r="K77" s="19">
        <f t="shared" si="5"/>
        <v>0.586021505376344</v>
      </c>
      <c r="L77" s="20">
        <f t="shared" si="6"/>
        <v>-77</v>
      </c>
      <c r="M77" s="21">
        <v>0.5882</v>
      </c>
      <c r="N77" s="12" t="s">
        <v>228</v>
      </c>
      <c r="O77" s="22">
        <f t="shared" si="7"/>
        <v>-0.0348999999999999</v>
      </c>
    </row>
    <row r="78" spans="1:15">
      <c r="A78" s="11">
        <v>76</v>
      </c>
      <c r="B78" s="12">
        <v>379</v>
      </c>
      <c r="C78" s="11" t="s">
        <v>22</v>
      </c>
      <c r="D78" s="11" t="s">
        <v>210</v>
      </c>
      <c r="E78" s="12" t="s">
        <v>211</v>
      </c>
      <c r="F78" s="12">
        <v>74</v>
      </c>
      <c r="G78" s="12">
        <v>7</v>
      </c>
      <c r="H78" s="12">
        <f t="shared" si="4"/>
        <v>217</v>
      </c>
      <c r="I78" s="17">
        <v>129</v>
      </c>
      <c r="J78" s="18">
        <v>120</v>
      </c>
      <c r="K78" s="19">
        <f t="shared" si="5"/>
        <v>0.552995391705069</v>
      </c>
      <c r="L78" s="20">
        <f t="shared" si="6"/>
        <v>-97</v>
      </c>
      <c r="M78" s="21">
        <v>0.5357</v>
      </c>
      <c r="N78" s="12" t="s">
        <v>229</v>
      </c>
      <c r="O78" s="22">
        <f t="shared" si="7"/>
        <v>-0.0527</v>
      </c>
    </row>
    <row r="79" spans="1:15">
      <c r="A79" s="11">
        <v>77</v>
      </c>
      <c r="B79" s="12">
        <v>745</v>
      </c>
      <c r="C79" s="11" t="s">
        <v>230</v>
      </c>
      <c r="D79" s="11" t="s">
        <v>210</v>
      </c>
      <c r="E79" s="12" t="s">
        <v>211</v>
      </c>
      <c r="F79" s="12">
        <v>69</v>
      </c>
      <c r="G79" s="12">
        <v>7</v>
      </c>
      <c r="H79" s="12">
        <f t="shared" si="4"/>
        <v>217</v>
      </c>
      <c r="I79" s="17">
        <v>257</v>
      </c>
      <c r="J79" s="18">
        <v>228</v>
      </c>
      <c r="K79" s="19">
        <f t="shared" si="5"/>
        <v>1.05069124423963</v>
      </c>
      <c r="L79" s="20">
        <f t="shared" si="6"/>
        <v>11</v>
      </c>
      <c r="M79" s="21">
        <v>0.3985</v>
      </c>
      <c r="N79" s="12" t="s">
        <v>231</v>
      </c>
      <c r="O79" s="22">
        <f t="shared" si="7"/>
        <v>0.1308</v>
      </c>
    </row>
    <row r="80" spans="1:15">
      <c r="A80" s="11">
        <v>78</v>
      </c>
      <c r="B80" s="12">
        <v>347</v>
      </c>
      <c r="C80" s="11" t="s">
        <v>18</v>
      </c>
      <c r="D80" s="11" t="s">
        <v>210</v>
      </c>
      <c r="E80" s="12" t="s">
        <v>211</v>
      </c>
      <c r="F80" s="12">
        <v>74</v>
      </c>
      <c r="G80" s="12">
        <v>7</v>
      </c>
      <c r="H80" s="12">
        <f t="shared" si="4"/>
        <v>217</v>
      </c>
      <c r="I80" s="17">
        <v>115</v>
      </c>
      <c r="J80" s="18">
        <v>102</v>
      </c>
      <c r="K80" s="19">
        <f t="shared" si="5"/>
        <v>0.470046082949309</v>
      </c>
      <c r="L80" s="20">
        <f t="shared" si="6"/>
        <v>-115</v>
      </c>
      <c r="M80" s="21">
        <v>0.3916</v>
      </c>
      <c r="N80" s="12" t="s">
        <v>232</v>
      </c>
      <c r="O80" s="22">
        <f t="shared" si="7"/>
        <v>-0.0537</v>
      </c>
    </row>
    <row r="81" spans="1:15">
      <c r="A81" s="11">
        <v>79</v>
      </c>
      <c r="B81" s="12">
        <v>570</v>
      </c>
      <c r="C81" s="11" t="s">
        <v>233</v>
      </c>
      <c r="D81" s="11" t="s">
        <v>210</v>
      </c>
      <c r="E81" s="12" t="s">
        <v>211</v>
      </c>
      <c r="F81" s="12">
        <v>74</v>
      </c>
      <c r="G81" s="12">
        <v>7</v>
      </c>
      <c r="H81" s="12">
        <f t="shared" si="4"/>
        <v>217</v>
      </c>
      <c r="I81" s="17">
        <v>122</v>
      </c>
      <c r="J81" s="18">
        <v>115</v>
      </c>
      <c r="K81" s="19">
        <f t="shared" si="5"/>
        <v>0.529953917050691</v>
      </c>
      <c r="L81" s="20">
        <f t="shared" si="6"/>
        <v>-102</v>
      </c>
      <c r="M81" s="21">
        <v>0.5194</v>
      </c>
      <c r="N81" s="12" t="s">
        <v>234</v>
      </c>
      <c r="O81" s="22">
        <f t="shared" si="7"/>
        <v>-0.0171</v>
      </c>
    </row>
    <row r="82" spans="1:15">
      <c r="A82" s="11">
        <v>80</v>
      </c>
      <c r="B82" s="12">
        <v>709</v>
      </c>
      <c r="C82" s="11" t="s">
        <v>235</v>
      </c>
      <c r="D82" s="11" t="s">
        <v>210</v>
      </c>
      <c r="E82" s="12" t="s">
        <v>211</v>
      </c>
      <c r="F82" s="12">
        <v>67</v>
      </c>
      <c r="G82" s="12">
        <v>7</v>
      </c>
      <c r="H82" s="12">
        <f t="shared" si="4"/>
        <v>217</v>
      </c>
      <c r="I82" s="17">
        <v>95</v>
      </c>
      <c r="J82" s="18">
        <v>82</v>
      </c>
      <c r="K82" s="19">
        <f t="shared" si="5"/>
        <v>0.377880184331797</v>
      </c>
      <c r="L82" s="20">
        <f t="shared" si="6"/>
        <v>-135</v>
      </c>
      <c r="M82" s="21">
        <v>0.6514</v>
      </c>
      <c r="N82" s="12" t="s">
        <v>236</v>
      </c>
      <c r="O82" s="22">
        <f t="shared" si="7"/>
        <v>-0.0943999999999999</v>
      </c>
    </row>
    <row r="83" spans="1:15">
      <c r="A83" s="11">
        <v>81</v>
      </c>
      <c r="B83" s="12">
        <v>727</v>
      </c>
      <c r="C83" s="11" t="s">
        <v>237</v>
      </c>
      <c r="D83" s="11" t="s">
        <v>210</v>
      </c>
      <c r="E83" s="12" t="s">
        <v>211</v>
      </c>
      <c r="F83" s="12">
        <v>57</v>
      </c>
      <c r="G83" s="12">
        <v>8</v>
      </c>
      <c r="H83" s="12">
        <f t="shared" si="4"/>
        <v>248</v>
      </c>
      <c r="I83" s="17">
        <v>157</v>
      </c>
      <c r="J83" s="18">
        <v>153</v>
      </c>
      <c r="K83" s="19">
        <f t="shared" si="5"/>
        <v>0.616935483870968</v>
      </c>
      <c r="L83" s="20">
        <f t="shared" si="6"/>
        <v>-95</v>
      </c>
      <c r="M83" s="21">
        <v>0.5202</v>
      </c>
      <c r="N83" s="12" t="s">
        <v>238</v>
      </c>
      <c r="O83" s="22">
        <f t="shared" si="7"/>
        <v>-0.0194</v>
      </c>
    </row>
    <row r="84" spans="1:15">
      <c r="A84" s="11">
        <v>82</v>
      </c>
      <c r="B84" s="12">
        <v>741</v>
      </c>
      <c r="C84" s="11" t="s">
        <v>239</v>
      </c>
      <c r="D84" s="11" t="s">
        <v>210</v>
      </c>
      <c r="E84" s="12" t="s">
        <v>211</v>
      </c>
      <c r="F84" s="12">
        <v>42</v>
      </c>
      <c r="G84" s="12">
        <v>8</v>
      </c>
      <c r="H84" s="12">
        <f t="shared" si="4"/>
        <v>248</v>
      </c>
      <c r="I84" s="17">
        <v>91</v>
      </c>
      <c r="J84" s="18">
        <v>85</v>
      </c>
      <c r="K84" s="19">
        <f t="shared" si="5"/>
        <v>0.342741935483871</v>
      </c>
      <c r="L84" s="20">
        <f t="shared" si="6"/>
        <v>-163</v>
      </c>
      <c r="M84" s="21">
        <v>0.4877</v>
      </c>
      <c r="N84" s="12" t="s">
        <v>240</v>
      </c>
      <c r="O84" s="22">
        <f t="shared" si="7"/>
        <v>0.00290000000000001</v>
      </c>
    </row>
    <row r="85" spans="1:15">
      <c r="A85" s="11"/>
      <c r="B85" s="12" t="s">
        <v>35</v>
      </c>
      <c r="C85" s="11" t="s">
        <v>241</v>
      </c>
      <c r="D85" s="11" t="s">
        <v>241</v>
      </c>
      <c r="E85" s="8" t="s">
        <v>35</v>
      </c>
      <c r="F85" s="8">
        <f t="shared" ref="F85:J85" si="8">SUM(F3:F84)</f>
        <v>7266</v>
      </c>
      <c r="G85" s="8">
        <f t="shared" si="8"/>
        <v>687</v>
      </c>
      <c r="H85" s="8">
        <f t="shared" si="8"/>
        <v>21297</v>
      </c>
      <c r="I85" s="25">
        <f t="shared" si="8"/>
        <v>15527</v>
      </c>
      <c r="J85" s="13">
        <f t="shared" si="8"/>
        <v>14128</v>
      </c>
      <c r="K85" s="26">
        <f t="shared" si="5"/>
        <v>0.663379818753815</v>
      </c>
      <c r="L85" s="27">
        <f t="shared" si="6"/>
        <v>-7169</v>
      </c>
      <c r="M85" s="28"/>
      <c r="N85" s="29"/>
      <c r="O85" s="22"/>
    </row>
  </sheetData>
  <mergeCells count="7">
    <mergeCell ref="F1:L1"/>
    <mergeCell ref="M1:O1"/>
    <mergeCell ref="A1:A2"/>
    <mergeCell ref="B1:B2"/>
    <mergeCell ref="C1:C2"/>
    <mergeCell ref="D1:D2"/>
    <mergeCell ref="E1:E2"/>
  </mergeCell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20" sqref="C20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片区会议格式</vt:lpstr>
      <vt:lpstr>会员发展情况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2017-10-10T02:49:00Z</dcterms:created>
  <dcterms:modified xsi:type="dcterms:W3CDTF">2017-10-10T14:20:35Z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2052-10.1.0.6876</vt:lpwstr>
  </property>
</Properties>
</file>