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Sheet1!$A$1:$S$11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<sst xmlns="http://schemas.openxmlformats.org/spreadsheetml/2006/main" count="35">
  <si>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</si>
  <si>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</si>
  <si>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</si>
  <si>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</si>
  <si>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</si>
  <si>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</si>
  <si>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</si>
  <si>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</si>
  <si>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</si>
  <si>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</si>
  <si>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</si>
  <si>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</si>
  <si>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</si>
  <si>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</si>
  <si>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</si>
  <si>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</si>
  <si>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</si>
  <si>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</si>
  <si>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</si>
  <si>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</si>
  <si>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龙潭西路店</t>
  </si>
  <si>
    <t>易永红</t>
  </si>
  <si>
    <t>水杉街店</t>
  </si>
  <si>
    <t>胡光宾</t>
  </si>
  <si>
    <t>万宇店</t>
  </si>
  <si>
    <t>王晗</t>
  </si>
  <si>
    <t>柳翠路店</t>
  </si>
  <si>
    <t>宋留艺</t>
  </si>
  <si>
    <t>杉板桥店</t>
  </si>
  <si>
    <t>殷岱菊</t>
  </si>
  <si>
    <t>充值金额小计</t>
  </si>
  <si>
    <t>优惠金额小计</t>
  </si>
  <si>
    <t>制表人：李丹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</si>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</sst>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0" borderId="11" applyNumberFormat="0" applyAlignment="0" applyProtection="0">
      <alignment vertical="center"/>
    </xf>
    <xf numFmtId="0" fontId="15" fillId="20" borderId="10" applyNumberFormat="0" applyAlignment="0" applyProtection="0">
      <alignment vertical="center"/>
    </xf>
    <xf numFmtId="0" fontId="21" fillId="23" borderId="15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3"/>
  <sheetViews>
    <sheetView tabSelected="1" workbookViewId="0">
      <selection activeCell="J18" sqref="J18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42716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545</v>
      </c>
      <c r="C5" s="15" t="s">
        <v>20</v>
      </c>
      <c r="D5" s="16" t="s">
        <v>21</v>
      </c>
      <c r="E5" s="16">
        <v>0</v>
      </c>
      <c r="F5" s="16">
        <v>190</v>
      </c>
      <c r="G5" s="16">
        <f>E5*F5</f>
        <v>0</v>
      </c>
      <c r="H5" s="16">
        <v>10</v>
      </c>
      <c r="I5" s="16">
        <v>465</v>
      </c>
      <c r="J5" s="16">
        <f>H5*I5</f>
        <v>4650</v>
      </c>
      <c r="K5" s="16">
        <v>5</v>
      </c>
      <c r="L5" s="16">
        <v>900</v>
      </c>
      <c r="M5" s="16">
        <f>K5*L5</f>
        <v>4500</v>
      </c>
      <c r="N5" s="16">
        <f>G5+J5+M5</f>
        <v>9150</v>
      </c>
      <c r="O5" s="16">
        <f>E5*P5+H5*Q5+K5*R5</f>
        <v>850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>
        <v>598</v>
      </c>
      <c r="C6" s="15" t="s">
        <v>22</v>
      </c>
      <c r="D6" s="16" t="s">
        <v>23</v>
      </c>
      <c r="E6" s="16">
        <v>0</v>
      </c>
      <c r="F6" s="16">
        <v>190</v>
      </c>
      <c r="G6" s="16">
        <f>E6*F6</f>
        <v>0</v>
      </c>
      <c r="H6" s="16">
        <v>10</v>
      </c>
      <c r="I6" s="16">
        <v>465</v>
      </c>
      <c r="J6" s="16">
        <f>H6*I6</f>
        <v>4650</v>
      </c>
      <c r="K6" s="16">
        <v>5</v>
      </c>
      <c r="L6" s="16">
        <v>900</v>
      </c>
      <c r="M6" s="16">
        <f>K6*L6</f>
        <v>4500</v>
      </c>
      <c r="N6" s="16">
        <f>G6+J6+M6</f>
        <v>9150</v>
      </c>
      <c r="O6" s="16">
        <f>E6*P6+H6*Q6+K6*R6</f>
        <v>850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>
        <v>743</v>
      </c>
      <c r="C7" s="15" t="s">
        <v>24</v>
      </c>
      <c r="D7" s="16" t="s">
        <v>25</v>
      </c>
      <c r="E7" s="16">
        <v>0</v>
      </c>
      <c r="F7" s="16">
        <v>190</v>
      </c>
      <c r="G7" s="16">
        <f>E7*F7</f>
        <v>0</v>
      </c>
      <c r="H7" s="16">
        <v>0</v>
      </c>
      <c r="I7" s="16">
        <v>465</v>
      </c>
      <c r="J7" s="16">
        <f>H7*I7</f>
        <v>0</v>
      </c>
      <c r="K7" s="16">
        <v>3</v>
      </c>
      <c r="L7" s="16">
        <v>900</v>
      </c>
      <c r="M7" s="16">
        <f>K7*L7</f>
        <v>2700</v>
      </c>
      <c r="N7" s="16">
        <f>G7+J7+M7</f>
        <v>2700</v>
      </c>
      <c r="O7" s="16">
        <f>E7*P7+H7*Q7+K7*R7</f>
        <v>300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>
        <v>723</v>
      </c>
      <c r="C8" s="15" t="s">
        <v>26</v>
      </c>
      <c r="D8" s="16" t="s">
        <v>27</v>
      </c>
      <c r="E8" s="16">
        <v>0</v>
      </c>
      <c r="F8" s="16">
        <v>190</v>
      </c>
      <c r="G8" s="16">
        <f>E8*F8</f>
        <v>0</v>
      </c>
      <c r="H8" s="16">
        <v>5</v>
      </c>
      <c r="I8" s="16">
        <v>465</v>
      </c>
      <c r="J8" s="16">
        <f>H8*I8</f>
        <v>2325</v>
      </c>
      <c r="K8" s="16">
        <v>5</v>
      </c>
      <c r="L8" s="16">
        <v>900</v>
      </c>
      <c r="M8" s="16">
        <f>K8*L8</f>
        <v>4500</v>
      </c>
      <c r="N8" s="16">
        <f>G8+J8+M8</f>
        <v>6825</v>
      </c>
      <c r="O8" s="16">
        <f>E8*P8+H8*Q8+K8*R8</f>
        <v>675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5</v>
      </c>
      <c r="B9" s="14">
        <v>511</v>
      </c>
      <c r="C9" s="15" t="s">
        <v>28</v>
      </c>
      <c r="D9" s="16" t="s">
        <v>29</v>
      </c>
      <c r="E9" s="16">
        <v>0</v>
      </c>
      <c r="F9" s="16">
        <v>190</v>
      </c>
      <c r="G9" s="16">
        <f>E9*F9</f>
        <v>0</v>
      </c>
      <c r="H9" s="16">
        <v>10</v>
      </c>
      <c r="I9" s="16">
        <v>465</v>
      </c>
      <c r="J9" s="16">
        <f>H9*I9</f>
        <v>4650</v>
      </c>
      <c r="K9" s="16">
        <v>10</v>
      </c>
      <c r="L9" s="16">
        <v>900</v>
      </c>
      <c r="M9" s="16">
        <f>K9*L9</f>
        <v>9000</v>
      </c>
      <c r="N9" s="16">
        <f>G9+J9+M9</f>
        <v>13650</v>
      </c>
      <c r="O9" s="16">
        <f>E9*P9+H9*Q9+K9*R9</f>
        <v>1350</v>
      </c>
      <c r="P9" s="22">
        <v>10</v>
      </c>
      <c r="Q9" s="22">
        <v>35</v>
      </c>
      <c r="R9" s="22">
        <v>100</v>
      </c>
      <c r="S9" s="25"/>
    </row>
    <row r="10" s="2" customFormat="1" ht="19.5" customHeight="1" spans="1:19">
      <c r="A10" s="17"/>
      <c r="B10" s="17"/>
      <c r="C10" s="18" t="s">
        <v>30</v>
      </c>
      <c r="D10" s="17"/>
      <c r="E10" s="17">
        <f>SUM(E5:E9)</f>
        <v>0</v>
      </c>
      <c r="F10" s="14">
        <v>190</v>
      </c>
      <c r="G10" s="14">
        <f t="shared" ref="G10:G31" si="0">E10*F10</f>
        <v>0</v>
      </c>
      <c r="H10" s="17">
        <f>SUM(H5:H9)</f>
        <v>35</v>
      </c>
      <c r="I10" s="14">
        <v>465</v>
      </c>
      <c r="J10" s="14">
        <f t="shared" ref="J10:J31" si="1">H10*I10</f>
        <v>16275</v>
      </c>
      <c r="K10" s="17">
        <f>SUM(K5:K9)</f>
        <v>28</v>
      </c>
      <c r="L10" s="14">
        <v>900</v>
      </c>
      <c r="M10" s="14">
        <f t="shared" ref="M10:M31" si="2">K10*L10</f>
        <v>25200</v>
      </c>
      <c r="N10" s="14">
        <f t="shared" ref="N10:N31" si="3">G10+J10+M10</f>
        <v>41475</v>
      </c>
      <c r="O10" s="14">
        <f t="shared" ref="O10:O31" si="4">E10*P10+H10*Q10+K10*R10</f>
        <v>4025</v>
      </c>
      <c r="P10" s="22">
        <v>10</v>
      </c>
      <c r="Q10" s="22">
        <v>35</v>
      </c>
      <c r="R10" s="22">
        <v>100</v>
      </c>
      <c r="S10" s="17"/>
    </row>
    <row r="11" s="2" customFormat="1" ht="21.75" customHeight="1" spans="1:19">
      <c r="A11" s="17"/>
      <c r="B11" s="17"/>
      <c r="C11" s="18" t="s">
        <v>31</v>
      </c>
      <c r="D11" s="17"/>
      <c r="E11" s="17">
        <f>E10</f>
        <v>0</v>
      </c>
      <c r="F11" s="17">
        <v>10</v>
      </c>
      <c r="G11" s="16">
        <f t="shared" si="0"/>
        <v>0</v>
      </c>
      <c r="H11" s="17">
        <f>H10</f>
        <v>35</v>
      </c>
      <c r="I11" s="17">
        <v>35</v>
      </c>
      <c r="J11" s="16">
        <f t="shared" si="1"/>
        <v>1225</v>
      </c>
      <c r="K11" s="17">
        <f>K10</f>
        <v>28</v>
      </c>
      <c r="L11" s="17">
        <v>100</v>
      </c>
      <c r="M11" s="16">
        <f t="shared" si="2"/>
        <v>2800</v>
      </c>
      <c r="N11" s="16">
        <f t="shared" si="3"/>
        <v>4025</v>
      </c>
      <c r="O11" s="14">
        <f t="shared" si="4"/>
        <v>4025</v>
      </c>
      <c r="P11" s="22">
        <v>10</v>
      </c>
      <c r="Q11" s="22">
        <v>35</v>
      </c>
      <c r="R11" s="22">
        <v>100</v>
      </c>
      <c r="S11" s="17"/>
    </row>
    <row r="13" spans="3:12">
      <c r="C13" s="4" t="s">
        <v>32</v>
      </c>
      <c r="G13" s="3" t="s">
        <v>33</v>
      </c>
      <c r="L13" s="3" t="s">
        <v>34</v>
      </c>
    </row>
  </sheetData>
  <autoFilter ref="A1:S11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2016-12-12T04:21:12Z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