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60" windowHeight="99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Sheet1!$A$1:$K$78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<sst xmlns="http://schemas.openxmlformats.org/spreadsheetml/2006/main" count="114">
  <si>
    <t>9月任务明细表</t>
  </si>
  <si>
    <t>序号</t>
  </si>
  <si>
    <t>门店ID</t>
  </si>
  <si>
    <t>门店名称</t>
  </si>
  <si>
    <t>片名称</t>
  </si>
  <si>
    <t>9月笔数任务</t>
  </si>
  <si>
    <t>9月基础任务</t>
  </si>
  <si>
    <t>毛利率</t>
  </si>
  <si>
    <t>毛利额挑战任务1</t>
  </si>
  <si>
    <t>销售任务1</t>
  </si>
  <si>
    <t>毛利额挑战任务2</t>
  </si>
  <si>
    <t>销售任务2</t>
  </si>
  <si>
    <t>2016.9实销</t>
  </si>
  <si>
    <t>2016.9实笔</t>
  </si>
  <si>
    <t>销完成率</t>
  </si>
  <si>
    <t>笔完成率</t>
  </si>
  <si>
    <t>2016.10初销</t>
  </si>
  <si>
    <t>任务差距</t>
  </si>
  <si>
    <t>2016.10修改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</si>
  <si>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</si>
  <si>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</si>
  <si>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</si>
  <si>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</si>
  <si>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</si>
  <si>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</si>
  <si>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</si>
  <si>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</si>
  <si>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</si>
  <si>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</si>
  <si>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</si>
  <si>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</si>
  <si>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</si>
  <si>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</si>
  <si>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</si>
  <si>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</si>
  <si>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</si>
  <si>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</si>
  <si>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</si>
  <si>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</si>
  <si>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</si>
  <si>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</si>
  <si>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</si>
  <si>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</si>
  <si>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</si>
  <si>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</si>
  <si>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</si>
  <si>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</si>
  <si>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</si>
  <si>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</si>
  <si>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</si>
  <si>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</si>
  <si>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</si>
  <si>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</si>
  <si>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</si>
  <si>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</si>
  <si>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</si>
  <si>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</si>
  <si>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</si>
  <si>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</si>
  <si>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</si>
  <si>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</si>
  <si>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</si>
  <si>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</si>
  <si>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</si>
  <si>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</si>
  <si>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</si>
  <si>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</si>
  <si>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</si>
  <si>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</si>
  <si>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</si>
  <si>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</si>
  <si>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</si>
  <si>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</si>
  <si>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</si>
  <si>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</si>
  <si>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</si>
  <si>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</si>
  <si>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</si>
  <si>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</si>
  <si>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</si>
  <si>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</si>
  <si>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</si>
  <si>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</si>
  <si>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</si>
  <si>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</si>
  <si>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</si>
  <si>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</si>
  <si>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</si>
  <si>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</si>
  <si>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</si>
  <si>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</si>
  <si>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</si>
  <si>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</si>
  <si>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</si>
  <si>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</si>
  <si>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</si>
  <si>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</si>
  <si>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</si>
  <si>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</si>
  <si>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</si>
  <si>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</si>
  <si>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</si>
  <si>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卡名</t>
  </si>
  <si>
    <t>售价</t>
  </si>
  <si>
    <t>面值</t>
  </si>
  <si>
    <t>修身</t>
  </si>
  <si>
    <t>190元</t>
  </si>
  <si>
    <r>
      <rPr>
        <sz val="10.5"/>
        <color rgb="FF000000"/>
        <rFont val="宋体"/>
        <charset val="134"/>
      </rPr>
      <t>200</t>
    </r>
    <r>
      <rPr>
        <sz val="10.5"/>
        <color rgb="FF000000"/>
        <rFont val="宋体"/>
        <charset val="134"/>
      </rPr>
      <t>元</t>
    </r>
  </si>
  <si>
    <t>礼贤</t>
  </si>
  <si>
    <t>465元</t>
  </si>
  <si>
    <r>
      <rPr>
        <sz val="10.5"/>
        <color rgb="FF000000"/>
        <rFont val="宋体"/>
        <charset val="134"/>
      </rPr>
      <t>500</t>
    </r>
    <r>
      <rPr>
        <sz val="10.5"/>
        <color rgb="FF000000"/>
        <rFont val="宋体"/>
        <charset val="134"/>
      </rPr>
      <t>元</t>
    </r>
  </si>
  <si>
    <t>问道</t>
  </si>
  <si>
    <t>900元</t>
  </si>
  <si>
    <r>
      <rPr>
        <sz val="10.5"/>
        <color rgb="FF000000"/>
        <rFont val="宋体"/>
        <charset val="134"/>
      </rPr>
      <t>1000</t>
    </r>
    <r>
      <rPr>
        <sz val="10.5"/>
        <color rgb="FF000000"/>
        <rFont val="宋体"/>
        <charset val="134"/>
      </rPr>
      <t>元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</si>
</sst>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</numFmts>
  <fonts count="30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27" fillId="19" borderId="7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0" xfId="0" applyNumberFormat="1" applyFont="1" applyFill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5" fillId="0" borderId="0" xfId="11" applyNumberFormat="1" applyFont="1" applyFill="1" applyAlignment="1">
      <alignment horizontal="center" vertical="center"/>
    </xf>
    <xf numFmtId="10" fontId="2" fillId="0" borderId="0" xfId="0" applyNumberFormat="1" applyFont="1" applyFill="1">
      <alignment vertical="center"/>
    </xf>
    <xf numFmtId="10" fontId="5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1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2016.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A1" t="str">
            <v/>
          </cell>
          <cell r="B1" t="str">
            <v/>
          </cell>
          <cell r="C1" t="str">
            <v/>
          </cell>
          <cell r="D1" t="str">
            <v>销售笔数</v>
          </cell>
          <cell r="E1" t="str">
            <v>平均客单价</v>
          </cell>
          <cell r="F1" t="str">
            <v>收入</v>
          </cell>
          <cell r="G1" t="str">
            <v>毛利</v>
          </cell>
          <cell r="H1" t="str">
            <v>毛利率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销售笔数</v>
          </cell>
          <cell r="E2" t="str">
            <v>平均客单价</v>
          </cell>
          <cell r="F2" t="str">
            <v>收入</v>
          </cell>
          <cell r="G2" t="str">
            <v>毛利</v>
          </cell>
          <cell r="H2" t="str">
            <v>毛利率</v>
          </cell>
          <cell r="I2" t="str">
            <v>2015.10笔数</v>
          </cell>
          <cell r="J2" t="str">
            <v>2015.10客单价</v>
          </cell>
          <cell r="K2" t="str">
            <v>2015.10收入</v>
          </cell>
          <cell r="L2" t="str">
            <v>2015.10毛利</v>
          </cell>
          <cell r="M2" t="str">
            <v>2015.10毛利率</v>
          </cell>
          <cell r="N2" t="str">
            <v>2016.10月销售</v>
          </cell>
        </row>
        <row r="3">
          <cell r="A3">
            <v>307</v>
          </cell>
          <cell r="B3" t="str">
            <v>四川太极旗舰店</v>
          </cell>
          <cell r="C3" t="str">
            <v>旗舰片</v>
          </cell>
          <cell r="D3">
            <v>11620</v>
          </cell>
          <cell r="E3">
            <v>131.05</v>
          </cell>
          <cell r="F3">
            <v>1522836.41</v>
          </cell>
          <cell r="G3">
            <v>434465.49</v>
          </cell>
          <cell r="H3" t="str">
            <v>28.53%</v>
          </cell>
          <cell r="I3">
            <v>13786</v>
          </cell>
          <cell r="J3">
            <v>113.65</v>
          </cell>
          <cell r="K3">
            <v>1566805.38</v>
          </cell>
          <cell r="L3">
            <v>506391.86</v>
          </cell>
          <cell r="M3" t="str">
            <v>32.32%</v>
          </cell>
          <cell r="N3">
            <v>1723485.918</v>
          </cell>
        </row>
        <row r="4">
          <cell r="A4">
            <v>337</v>
          </cell>
          <cell r="B4" t="str">
            <v>四川太极浆洗街药店</v>
          </cell>
          <cell r="C4" t="str">
            <v>光华片区</v>
          </cell>
          <cell r="D4">
            <v>6304</v>
          </cell>
          <cell r="E4">
            <v>90.48</v>
          </cell>
          <cell r="F4">
            <v>570384.42</v>
          </cell>
          <cell r="G4">
            <v>162752.69</v>
          </cell>
          <cell r="H4" t="str">
            <v>28.53%</v>
          </cell>
          <cell r="I4">
            <v>6556</v>
          </cell>
          <cell r="J4">
            <v>79.53</v>
          </cell>
          <cell r="K4">
            <v>521375.64</v>
          </cell>
          <cell r="L4">
            <v>144188.24</v>
          </cell>
          <cell r="M4" t="str">
            <v>27.65%</v>
          </cell>
          <cell r="N4">
            <v>573513.204</v>
          </cell>
        </row>
        <row r="5">
          <cell r="A5">
            <v>343</v>
          </cell>
          <cell r="B5" t="str">
            <v>四川太极光华药店</v>
          </cell>
          <cell r="C5" t="str">
            <v>光华片区</v>
          </cell>
          <cell r="D5">
            <v>5096</v>
          </cell>
          <cell r="E5">
            <v>99.53</v>
          </cell>
          <cell r="F5">
            <v>507202.53</v>
          </cell>
          <cell r="G5">
            <v>151276.2</v>
          </cell>
          <cell r="H5" t="str">
            <v>29.82%</v>
          </cell>
          <cell r="I5">
            <v>5302</v>
          </cell>
          <cell r="J5">
            <v>72</v>
          </cell>
          <cell r="K5">
            <v>381722.77</v>
          </cell>
          <cell r="L5">
            <v>120998.29</v>
          </cell>
          <cell r="M5" t="str">
            <v>31.69%</v>
          </cell>
          <cell r="N5">
            <v>419895.047</v>
          </cell>
        </row>
        <row r="6">
          <cell r="A6">
            <v>571</v>
          </cell>
          <cell r="B6" t="str">
            <v>四川太极高新区民丰大道西段药店</v>
          </cell>
          <cell r="C6" t="str">
            <v>高新片区</v>
          </cell>
          <cell r="D6">
            <v>4320</v>
          </cell>
          <cell r="E6">
            <v>98.11</v>
          </cell>
          <cell r="F6">
            <v>423843.66</v>
          </cell>
          <cell r="G6">
            <v>138451.16</v>
          </cell>
          <cell r="H6" t="str">
            <v>32.66%</v>
          </cell>
          <cell r="I6">
            <v>4949</v>
          </cell>
          <cell r="J6">
            <v>91.79</v>
          </cell>
          <cell r="K6">
            <v>454290.16</v>
          </cell>
          <cell r="L6">
            <v>145010.85</v>
          </cell>
          <cell r="M6" t="str">
            <v>31.92%</v>
          </cell>
          <cell r="N6">
            <v>499719.176</v>
          </cell>
        </row>
        <row r="7">
          <cell r="A7">
            <v>582</v>
          </cell>
          <cell r="B7" t="str">
            <v>四川太极青羊区十二桥药店</v>
          </cell>
          <cell r="C7" t="str">
            <v>光华片区</v>
          </cell>
          <cell r="D7">
            <v>4374</v>
          </cell>
          <cell r="E7">
            <v>94.96</v>
          </cell>
          <cell r="F7">
            <v>415360.26</v>
          </cell>
          <cell r="G7">
            <v>106251.76</v>
          </cell>
          <cell r="H7" t="str">
            <v>25.58%</v>
          </cell>
          <cell r="I7">
            <v>3990</v>
          </cell>
          <cell r="J7">
            <v>64.3</v>
          </cell>
          <cell r="K7">
            <v>256562.04</v>
          </cell>
          <cell r="L7">
            <v>73790.17</v>
          </cell>
          <cell r="M7" t="str">
            <v>28.76%</v>
          </cell>
          <cell r="N7">
            <v>287349.4848</v>
          </cell>
        </row>
        <row r="8">
          <cell r="A8">
            <v>341</v>
          </cell>
          <cell r="B8" t="str">
            <v>四川太极邛崃中心药店</v>
          </cell>
          <cell r="C8" t="str">
            <v>大邑邛崃片区</v>
          </cell>
          <cell r="D8">
            <v>5494</v>
          </cell>
          <cell r="E8">
            <v>74.11</v>
          </cell>
          <cell r="F8">
            <v>407175.01</v>
          </cell>
          <cell r="G8">
            <v>130617.72</v>
          </cell>
          <cell r="H8" t="str">
            <v>32.07%</v>
          </cell>
          <cell r="I8">
            <v>5901</v>
          </cell>
          <cell r="J8">
            <v>67.59</v>
          </cell>
          <cell r="K8">
            <v>398871.04</v>
          </cell>
          <cell r="L8">
            <v>129674.27</v>
          </cell>
          <cell r="M8" t="str">
            <v>32.51%</v>
          </cell>
          <cell r="N8">
            <v>438758.144</v>
          </cell>
        </row>
        <row r="9">
          <cell r="A9">
            <v>541</v>
          </cell>
          <cell r="B9" t="str">
            <v>四川太极高新区府城大道西段店</v>
          </cell>
          <cell r="C9" t="str">
            <v>高新片区</v>
          </cell>
          <cell r="D9">
            <v>2941</v>
          </cell>
          <cell r="E9">
            <v>91.72</v>
          </cell>
          <cell r="F9">
            <v>269754.36</v>
          </cell>
          <cell r="G9">
            <v>95129.38</v>
          </cell>
          <cell r="H9" t="str">
            <v>35.26%</v>
          </cell>
          <cell r="I9">
            <v>3478</v>
          </cell>
          <cell r="J9">
            <v>60.42</v>
          </cell>
          <cell r="K9">
            <v>210135.54</v>
          </cell>
          <cell r="L9">
            <v>66157.1</v>
          </cell>
          <cell r="M9" t="str">
            <v>31.48%</v>
          </cell>
          <cell r="N9">
            <v>235351.8048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东南片区</v>
          </cell>
          <cell r="D10">
            <v>3576</v>
          </cell>
          <cell r="E10">
            <v>74.93</v>
          </cell>
          <cell r="F10">
            <v>267953.32</v>
          </cell>
          <cell r="G10">
            <v>89180.77</v>
          </cell>
          <cell r="H10" t="str">
            <v>33.28%</v>
          </cell>
          <cell r="I10">
            <v>4213</v>
          </cell>
          <cell r="J10">
            <v>59.78</v>
          </cell>
          <cell r="K10">
            <v>251838.84</v>
          </cell>
          <cell r="L10">
            <v>82838.27</v>
          </cell>
          <cell r="M10" t="str">
            <v>32.89%</v>
          </cell>
          <cell r="N10">
            <v>282059.5008</v>
          </cell>
        </row>
        <row r="11">
          <cell r="A11">
            <v>385</v>
          </cell>
          <cell r="B11" t="str">
            <v>四川太极五津西路药店</v>
          </cell>
          <cell r="C11" t="str">
            <v>高新片区</v>
          </cell>
          <cell r="D11">
            <v>3240</v>
          </cell>
          <cell r="E11">
            <v>78.48</v>
          </cell>
          <cell r="F11">
            <v>254280.51</v>
          </cell>
          <cell r="G11">
            <v>77376.65</v>
          </cell>
          <cell r="H11" t="str">
            <v>30.42%</v>
          </cell>
          <cell r="I11">
            <v>2818</v>
          </cell>
          <cell r="J11">
            <v>62.33</v>
          </cell>
          <cell r="K11">
            <v>175640.63</v>
          </cell>
          <cell r="L11">
            <v>48981.14</v>
          </cell>
          <cell r="M11" t="str">
            <v>27.88%</v>
          </cell>
          <cell r="N11">
            <v>203743.1308</v>
          </cell>
        </row>
        <row r="12">
          <cell r="A12">
            <v>585</v>
          </cell>
          <cell r="B12" t="str">
            <v>四川太极成华区羊子山西路药店（兴元华盛）</v>
          </cell>
          <cell r="C12" t="str">
            <v>西北片区</v>
          </cell>
          <cell r="D12">
            <v>3705</v>
          </cell>
          <cell r="E12">
            <v>62.11</v>
          </cell>
          <cell r="F12">
            <v>230126.58</v>
          </cell>
          <cell r="G12">
            <v>73859.77</v>
          </cell>
          <cell r="H12" t="str">
            <v>32.09%</v>
          </cell>
          <cell r="I12">
            <v>4110</v>
          </cell>
          <cell r="J12">
            <v>49.98</v>
          </cell>
          <cell r="K12">
            <v>205408.73</v>
          </cell>
          <cell r="L12">
            <v>64228.07</v>
          </cell>
          <cell r="M12" t="str">
            <v>31.26%</v>
          </cell>
          <cell r="N12">
            <v>230057.7776</v>
          </cell>
        </row>
        <row r="13">
          <cell r="A13">
            <v>308</v>
          </cell>
          <cell r="B13" t="str">
            <v>四川太极红星店</v>
          </cell>
          <cell r="C13" t="str">
            <v>西北片区</v>
          </cell>
          <cell r="D13">
            <v>2939</v>
          </cell>
          <cell r="E13">
            <v>77.73</v>
          </cell>
          <cell r="F13">
            <v>228443.91</v>
          </cell>
          <cell r="G13">
            <v>83033.88</v>
          </cell>
          <cell r="H13" t="str">
            <v>36.34%</v>
          </cell>
          <cell r="I13">
            <v>2781</v>
          </cell>
          <cell r="J13">
            <v>61.95</v>
          </cell>
          <cell r="K13">
            <v>172290.67</v>
          </cell>
          <cell r="L13">
            <v>57364.46</v>
          </cell>
          <cell r="M13" t="str">
            <v>33.29%</v>
          </cell>
          <cell r="N13">
            <v>199857.1772</v>
          </cell>
        </row>
        <row r="14">
          <cell r="A14">
            <v>365</v>
          </cell>
          <cell r="B14" t="str">
            <v>四川太极光华村街药店</v>
          </cell>
          <cell r="C14" t="str">
            <v>光华片区</v>
          </cell>
          <cell r="D14">
            <v>2767</v>
          </cell>
          <cell r="E14">
            <v>80.36</v>
          </cell>
          <cell r="F14">
            <v>222348.58</v>
          </cell>
          <cell r="G14">
            <v>74892.24</v>
          </cell>
          <cell r="H14" t="str">
            <v>33.68%</v>
          </cell>
          <cell r="I14">
            <v>3942</v>
          </cell>
          <cell r="J14">
            <v>59.21</v>
          </cell>
          <cell r="K14">
            <v>233387.15</v>
          </cell>
          <cell r="L14">
            <v>80642.65</v>
          </cell>
          <cell r="M14" t="str">
            <v>34.55%</v>
          </cell>
          <cell r="N14">
            <v>261393.608</v>
          </cell>
        </row>
        <row r="15">
          <cell r="A15">
            <v>517</v>
          </cell>
          <cell r="B15" t="str">
            <v>四川太极青羊区北东街店</v>
          </cell>
          <cell r="C15" t="str">
            <v>西北片区</v>
          </cell>
          <cell r="D15">
            <v>3489</v>
          </cell>
          <cell r="E15">
            <v>62.84</v>
          </cell>
          <cell r="F15">
            <v>219254.58</v>
          </cell>
          <cell r="G15">
            <v>71174.23</v>
          </cell>
          <cell r="H15" t="str">
            <v>32.46%</v>
          </cell>
          <cell r="I15">
            <v>2957</v>
          </cell>
          <cell r="J15">
            <v>49.08</v>
          </cell>
          <cell r="K15">
            <v>145125.81</v>
          </cell>
          <cell r="L15">
            <v>47662.59</v>
          </cell>
          <cell r="M15" t="str">
            <v>32.84%</v>
          </cell>
          <cell r="N15">
            <v>168345.9396</v>
          </cell>
        </row>
        <row r="16">
          <cell r="A16">
            <v>355</v>
          </cell>
          <cell r="B16" t="str">
            <v>四川太极双林路药店</v>
          </cell>
          <cell r="C16" t="str">
            <v>东南片区</v>
          </cell>
          <cell r="D16">
            <v>2828</v>
          </cell>
          <cell r="E16">
            <v>76.87</v>
          </cell>
          <cell r="F16">
            <v>217377.63</v>
          </cell>
          <cell r="G16">
            <v>73405.99</v>
          </cell>
          <cell r="H16" t="str">
            <v>33.76%</v>
          </cell>
          <cell r="I16">
            <v>4049</v>
          </cell>
          <cell r="J16">
            <v>54.71</v>
          </cell>
          <cell r="K16">
            <v>221507.12</v>
          </cell>
          <cell r="L16">
            <v>71467.05</v>
          </cell>
          <cell r="M16" t="str">
            <v>32.26%</v>
          </cell>
          <cell r="N16">
            <v>248087.9744</v>
          </cell>
        </row>
        <row r="17">
          <cell r="A17">
            <v>311</v>
          </cell>
          <cell r="B17" t="str">
            <v>四川太极西部店</v>
          </cell>
          <cell r="C17" t="str">
            <v>西北片区</v>
          </cell>
          <cell r="D17">
            <v>1227</v>
          </cell>
          <cell r="E17">
            <v>175.39</v>
          </cell>
          <cell r="F17">
            <v>215204.04</v>
          </cell>
          <cell r="G17">
            <v>53532.55</v>
          </cell>
          <cell r="H17" t="str">
            <v>24.87%</v>
          </cell>
          <cell r="I17">
            <v>2095</v>
          </cell>
          <cell r="J17">
            <v>129</v>
          </cell>
          <cell r="K17">
            <v>270264.93</v>
          </cell>
          <cell r="L17">
            <v>71795.6</v>
          </cell>
          <cell r="M17" t="str">
            <v>26.56%</v>
          </cell>
          <cell r="N17">
            <v>302696.7216</v>
          </cell>
        </row>
        <row r="18">
          <cell r="A18">
            <v>726</v>
          </cell>
          <cell r="B18" t="str">
            <v>四川太极金牛区交大路第三药店</v>
          </cell>
          <cell r="C18" t="str">
            <v>西北片区</v>
          </cell>
          <cell r="D18">
            <v>3188</v>
          </cell>
          <cell r="E18">
            <v>62.83</v>
          </cell>
          <cell r="F18">
            <v>200295.55</v>
          </cell>
          <cell r="G18">
            <v>73968.35</v>
          </cell>
          <cell r="H18" t="str">
            <v>36.92%</v>
          </cell>
          <cell r="I18">
            <v>3308</v>
          </cell>
          <cell r="J18">
            <v>54.68</v>
          </cell>
          <cell r="K18">
            <v>180892.71</v>
          </cell>
          <cell r="L18">
            <v>64640.76</v>
          </cell>
          <cell r="M18" t="str">
            <v>35.73%</v>
          </cell>
          <cell r="N18">
            <v>209835.5436</v>
          </cell>
        </row>
        <row r="19">
          <cell r="A19">
            <v>707</v>
          </cell>
          <cell r="B19" t="str">
            <v>四川太极成华区万科路药店</v>
          </cell>
          <cell r="C19" t="str">
            <v>东南片区</v>
          </cell>
          <cell r="D19">
            <v>2919</v>
          </cell>
          <cell r="E19">
            <v>68.03</v>
          </cell>
          <cell r="F19">
            <v>198592.38</v>
          </cell>
          <cell r="G19">
            <v>61687.92</v>
          </cell>
          <cell r="H19" t="str">
            <v>31.06%</v>
          </cell>
          <cell r="I19">
            <v>3997</v>
          </cell>
          <cell r="J19">
            <v>50.99</v>
          </cell>
          <cell r="K19">
            <v>203824.6</v>
          </cell>
          <cell r="L19">
            <v>59638.29</v>
          </cell>
          <cell r="M19" t="str">
            <v>29.25%</v>
          </cell>
          <cell r="N19">
            <v>228283.552</v>
          </cell>
        </row>
        <row r="20">
          <cell r="A20">
            <v>742</v>
          </cell>
          <cell r="B20" t="str">
            <v>四川太极锦江区庆云南街药店</v>
          </cell>
          <cell r="C20" t="str">
            <v>西北片区</v>
          </cell>
          <cell r="D20">
            <v>2074</v>
          </cell>
          <cell r="E20">
            <v>93.72</v>
          </cell>
          <cell r="F20">
            <v>194383.13</v>
          </cell>
          <cell r="G20">
            <v>56514.93</v>
          </cell>
          <cell r="H20" t="str">
            <v>29.07%</v>
          </cell>
          <cell r="I20" t="e">
            <v>#N/A</v>
          </cell>
          <cell r="J20" t="e">
            <v>#N/A</v>
          </cell>
          <cell r="K20">
            <v>0</v>
          </cell>
          <cell r="L20" t="e">
            <v>#N/A</v>
          </cell>
          <cell r="M20" t="e">
            <v>#N/A</v>
          </cell>
          <cell r="N20">
            <v>0</v>
          </cell>
        </row>
        <row r="21">
          <cell r="A21">
            <v>387</v>
          </cell>
          <cell r="B21" t="str">
            <v>四川太极新乐中街药店</v>
          </cell>
          <cell r="C21" t="str">
            <v>高新片区</v>
          </cell>
          <cell r="D21">
            <v>2751</v>
          </cell>
          <cell r="E21">
            <v>69.51</v>
          </cell>
          <cell r="F21">
            <v>191219.18</v>
          </cell>
          <cell r="G21">
            <v>54966.99</v>
          </cell>
          <cell r="H21" t="str">
            <v>28.74%</v>
          </cell>
          <cell r="I21">
            <v>3198</v>
          </cell>
          <cell r="J21">
            <v>57.4</v>
          </cell>
          <cell r="K21">
            <v>183569.46</v>
          </cell>
          <cell r="L21">
            <v>47747.08</v>
          </cell>
          <cell r="M21" t="str">
            <v>26.01%</v>
          </cell>
          <cell r="N21">
            <v>212940.5736</v>
          </cell>
        </row>
        <row r="22">
          <cell r="A22">
            <v>730</v>
          </cell>
          <cell r="B22" t="str">
            <v>四川太极新都区新繁镇繁江北路药店</v>
          </cell>
          <cell r="C22" t="str">
            <v>西北片区</v>
          </cell>
          <cell r="D22">
            <v>2270</v>
          </cell>
          <cell r="E22">
            <v>79.26</v>
          </cell>
          <cell r="F22">
            <v>179923.78</v>
          </cell>
          <cell r="G22">
            <v>54940.69</v>
          </cell>
          <cell r="H22" t="str">
            <v>30.53%</v>
          </cell>
          <cell r="I22">
            <v>2266</v>
          </cell>
          <cell r="J22">
            <v>69.75</v>
          </cell>
          <cell r="K22">
            <v>158049.25</v>
          </cell>
          <cell r="L22">
            <v>50212.7</v>
          </cell>
          <cell r="M22" t="str">
            <v>31.77%</v>
          </cell>
          <cell r="N22">
            <v>183337.13</v>
          </cell>
        </row>
        <row r="23">
          <cell r="A23">
            <v>719</v>
          </cell>
          <cell r="B23" t="str">
            <v>四川太极大邑县晋原镇内蒙古大道药店</v>
          </cell>
          <cell r="C23" t="str">
            <v>大邑邛崃片区</v>
          </cell>
          <cell r="D23">
            <v>2611</v>
          </cell>
          <cell r="E23">
            <v>68.82</v>
          </cell>
          <cell r="F23">
            <v>179691.16</v>
          </cell>
          <cell r="G23">
            <v>60946.92</v>
          </cell>
          <cell r="H23" t="str">
            <v>33.91%</v>
          </cell>
          <cell r="I23">
            <v>2829</v>
          </cell>
          <cell r="J23">
            <v>55.13</v>
          </cell>
          <cell r="K23">
            <v>155976.27</v>
          </cell>
          <cell r="L23">
            <v>53914.27</v>
          </cell>
          <cell r="M23" t="str">
            <v>34.56%</v>
          </cell>
          <cell r="N23">
            <v>180932.4732</v>
          </cell>
        </row>
        <row r="24">
          <cell r="A24">
            <v>581</v>
          </cell>
          <cell r="B24" t="str">
            <v>四川太极成华区二环路北四段药店（汇融名城）</v>
          </cell>
          <cell r="C24" t="str">
            <v>西北片区</v>
          </cell>
          <cell r="D24">
            <v>3344</v>
          </cell>
          <cell r="E24">
            <v>48.61</v>
          </cell>
          <cell r="F24">
            <v>162552.22</v>
          </cell>
          <cell r="G24">
            <v>50198.64</v>
          </cell>
          <cell r="H24" t="str">
            <v>30.88%</v>
          </cell>
          <cell r="I24">
            <v>2930</v>
          </cell>
          <cell r="J24">
            <v>45.04</v>
          </cell>
          <cell r="K24">
            <v>131970.02</v>
          </cell>
          <cell r="L24">
            <v>40993.72</v>
          </cell>
          <cell r="M24" t="str">
            <v>31.06%</v>
          </cell>
          <cell r="N24">
            <v>153085.2232</v>
          </cell>
        </row>
        <row r="25">
          <cell r="A25">
            <v>391</v>
          </cell>
          <cell r="B25" t="str">
            <v>四川太极金丝街药店</v>
          </cell>
          <cell r="C25" t="str">
            <v>西北片区</v>
          </cell>
          <cell r="D25">
            <v>2475</v>
          </cell>
          <cell r="E25">
            <v>64.26</v>
          </cell>
          <cell r="F25">
            <v>159040.06</v>
          </cell>
          <cell r="G25">
            <v>52552.23</v>
          </cell>
          <cell r="H25" t="str">
            <v>33.04%</v>
          </cell>
          <cell r="I25">
            <v>2973</v>
          </cell>
          <cell r="J25">
            <v>46.38</v>
          </cell>
          <cell r="K25">
            <v>137884.01</v>
          </cell>
          <cell r="L25">
            <v>47673.76</v>
          </cell>
          <cell r="M25" t="str">
            <v>34.57%</v>
          </cell>
          <cell r="N25">
            <v>159945.4516</v>
          </cell>
        </row>
        <row r="26">
          <cell r="A26">
            <v>514</v>
          </cell>
          <cell r="B26" t="str">
            <v>四川太极新津邓双镇岷江店</v>
          </cell>
          <cell r="C26" t="str">
            <v>高新片区</v>
          </cell>
          <cell r="D26">
            <v>2281</v>
          </cell>
          <cell r="E26">
            <v>68.54</v>
          </cell>
          <cell r="F26">
            <v>156347.49</v>
          </cell>
          <cell r="G26">
            <v>55934.48</v>
          </cell>
          <cell r="H26" t="str">
            <v>35.77%</v>
          </cell>
          <cell r="I26">
            <v>2461</v>
          </cell>
          <cell r="J26">
            <v>47.78</v>
          </cell>
          <cell r="K26">
            <v>117584.04</v>
          </cell>
          <cell r="L26">
            <v>37321.24</v>
          </cell>
          <cell r="M26" t="str">
            <v>31.74%</v>
          </cell>
          <cell r="N26">
            <v>136397.4864</v>
          </cell>
        </row>
        <row r="27">
          <cell r="A27">
            <v>373</v>
          </cell>
          <cell r="B27" t="str">
            <v>四川太极通盈街药店</v>
          </cell>
          <cell r="C27" t="str">
            <v>东南片区</v>
          </cell>
          <cell r="D27">
            <v>2076</v>
          </cell>
          <cell r="E27">
            <v>74.62</v>
          </cell>
          <cell r="F27">
            <v>154908.25</v>
          </cell>
          <cell r="G27">
            <v>51592.38</v>
          </cell>
          <cell r="H27" t="str">
            <v>33.3%</v>
          </cell>
          <cell r="I27">
            <v>2694</v>
          </cell>
          <cell r="J27">
            <v>45.93</v>
          </cell>
          <cell r="K27">
            <v>123730.9</v>
          </cell>
          <cell r="L27">
            <v>36657.44</v>
          </cell>
          <cell r="M27" t="str">
            <v>29.62%</v>
          </cell>
          <cell r="N27">
            <v>143527.844</v>
          </cell>
        </row>
        <row r="28">
          <cell r="A28">
            <v>52</v>
          </cell>
          <cell r="B28" t="str">
            <v>四川太极崇州中心店</v>
          </cell>
          <cell r="C28" t="str">
            <v>崇都片区</v>
          </cell>
          <cell r="D28">
            <v>2212</v>
          </cell>
          <cell r="E28">
            <v>69.23</v>
          </cell>
          <cell r="F28">
            <v>153138.69</v>
          </cell>
          <cell r="G28">
            <v>48616.26</v>
          </cell>
          <cell r="H28" t="str">
            <v>31.74%</v>
          </cell>
          <cell r="I28">
            <v>2716</v>
          </cell>
          <cell r="J28">
            <v>60.53</v>
          </cell>
          <cell r="K28">
            <v>164388.05</v>
          </cell>
          <cell r="L28">
            <v>49675.27</v>
          </cell>
          <cell r="M28" t="str">
            <v>30.21%</v>
          </cell>
          <cell r="N28">
            <v>190690.138</v>
          </cell>
        </row>
        <row r="29">
          <cell r="A29">
            <v>359</v>
          </cell>
          <cell r="B29" t="str">
            <v>四川太极枣子巷药店</v>
          </cell>
          <cell r="C29" t="str">
            <v>光华片区</v>
          </cell>
          <cell r="D29">
            <v>2960</v>
          </cell>
          <cell r="E29">
            <v>50.71</v>
          </cell>
          <cell r="F29">
            <v>150089.45</v>
          </cell>
          <cell r="G29">
            <v>52693.88</v>
          </cell>
          <cell r="H29" t="str">
            <v>35.1%</v>
          </cell>
          <cell r="I29">
            <v>2854</v>
          </cell>
          <cell r="J29">
            <v>41.73</v>
          </cell>
          <cell r="K29">
            <v>119105.85</v>
          </cell>
          <cell r="L29">
            <v>39649.52</v>
          </cell>
          <cell r="M29" t="str">
            <v>33.28%</v>
          </cell>
          <cell r="N29">
            <v>138162.786</v>
          </cell>
        </row>
        <row r="30">
          <cell r="A30">
            <v>578</v>
          </cell>
          <cell r="B30" t="str">
            <v>四川太极成华区华油路药店</v>
          </cell>
          <cell r="C30" t="str">
            <v>东南片区</v>
          </cell>
          <cell r="D30">
            <v>2965</v>
          </cell>
          <cell r="E30">
            <v>50.37</v>
          </cell>
          <cell r="F30">
            <v>149343.26</v>
          </cell>
          <cell r="G30">
            <v>51720.49</v>
          </cell>
          <cell r="H30" t="str">
            <v>34.63%</v>
          </cell>
          <cell r="I30">
            <v>3188</v>
          </cell>
          <cell r="J30">
            <v>44.71</v>
          </cell>
          <cell r="K30">
            <v>142529.32</v>
          </cell>
          <cell r="L30">
            <v>47349.57</v>
          </cell>
          <cell r="M30" t="str">
            <v>33.22%</v>
          </cell>
          <cell r="N30">
            <v>165334.0112</v>
          </cell>
        </row>
        <row r="31">
          <cell r="A31">
            <v>54</v>
          </cell>
          <cell r="B31" t="str">
            <v>四川太极怀远店</v>
          </cell>
          <cell r="C31" t="str">
            <v>崇都片区</v>
          </cell>
          <cell r="D31">
            <v>2314</v>
          </cell>
          <cell r="E31">
            <v>64.43</v>
          </cell>
          <cell r="F31">
            <v>149089.12</v>
          </cell>
          <cell r="G31">
            <v>51030.03</v>
          </cell>
          <cell r="H31" t="str">
            <v>34.22%</v>
          </cell>
          <cell r="I31">
            <v>2827</v>
          </cell>
          <cell r="J31">
            <v>54.61</v>
          </cell>
          <cell r="K31">
            <v>154387.22</v>
          </cell>
          <cell r="L31">
            <v>49592.63</v>
          </cell>
          <cell r="M31" t="str">
            <v>32.12%</v>
          </cell>
          <cell r="N31">
            <v>179089.1752</v>
          </cell>
        </row>
        <row r="32">
          <cell r="A32">
            <v>399</v>
          </cell>
          <cell r="B32" t="str">
            <v>四川太极高新天久北巷药店</v>
          </cell>
          <cell r="C32" t="str">
            <v>高新片区</v>
          </cell>
          <cell r="D32">
            <v>1926</v>
          </cell>
          <cell r="E32">
            <v>76.53</v>
          </cell>
          <cell r="F32">
            <v>147397.43</v>
          </cell>
          <cell r="G32">
            <v>45970.17</v>
          </cell>
          <cell r="H32" t="str">
            <v>31.18%</v>
          </cell>
          <cell r="I32">
            <v>1295</v>
          </cell>
          <cell r="J32">
            <v>56.25</v>
          </cell>
          <cell r="K32">
            <v>72847.12</v>
          </cell>
          <cell r="L32">
            <v>18944.48</v>
          </cell>
          <cell r="M32" t="str">
            <v>26%</v>
          </cell>
          <cell r="N32">
            <v>83774.188</v>
          </cell>
        </row>
        <row r="33">
          <cell r="A33">
            <v>513</v>
          </cell>
          <cell r="B33" t="str">
            <v>四川太极武侯区顺和街店</v>
          </cell>
          <cell r="C33" t="str">
            <v>光华片区</v>
          </cell>
          <cell r="D33">
            <v>2247</v>
          </cell>
          <cell r="E33">
            <v>63.26</v>
          </cell>
          <cell r="F33">
            <v>142149.6</v>
          </cell>
          <cell r="G33">
            <v>49487.29</v>
          </cell>
          <cell r="H33" t="str">
            <v>34.81%</v>
          </cell>
          <cell r="I33">
            <v>1987</v>
          </cell>
          <cell r="J33">
            <v>54.63</v>
          </cell>
          <cell r="K33">
            <v>108540.18</v>
          </cell>
          <cell r="L33">
            <v>35644.17</v>
          </cell>
          <cell r="M33" t="str">
            <v>32.83%</v>
          </cell>
          <cell r="N33">
            <v>125906.6088</v>
          </cell>
        </row>
        <row r="34">
          <cell r="A34">
            <v>349</v>
          </cell>
          <cell r="B34" t="str">
            <v>四川太极人民中路店</v>
          </cell>
          <cell r="C34" t="str">
            <v>西北片区</v>
          </cell>
          <cell r="D34">
            <v>2321</v>
          </cell>
          <cell r="E34">
            <v>56.46</v>
          </cell>
          <cell r="F34">
            <v>131033.15</v>
          </cell>
          <cell r="G34">
            <v>44589.94</v>
          </cell>
          <cell r="H34" t="str">
            <v>34.02%</v>
          </cell>
          <cell r="I34">
            <v>3004</v>
          </cell>
          <cell r="J34">
            <v>43.44</v>
          </cell>
          <cell r="K34">
            <v>130479.8</v>
          </cell>
          <cell r="L34">
            <v>44942.2</v>
          </cell>
          <cell r="M34" t="str">
            <v>34.44%</v>
          </cell>
          <cell r="N34">
            <v>151356.568</v>
          </cell>
        </row>
        <row r="35">
          <cell r="A35">
            <v>734</v>
          </cell>
          <cell r="B35" t="str">
            <v>四川太极温江区柳城街道同兴东路药店</v>
          </cell>
          <cell r="C35" t="str">
            <v>光华片区</v>
          </cell>
          <cell r="D35">
            <v>1989</v>
          </cell>
          <cell r="E35">
            <v>65.71</v>
          </cell>
          <cell r="F35">
            <v>130689.65</v>
          </cell>
          <cell r="G35">
            <v>46101.4</v>
          </cell>
          <cell r="H35" t="str">
            <v>35.27%</v>
          </cell>
          <cell r="I35">
            <v>2293</v>
          </cell>
          <cell r="J35">
            <v>53.35</v>
          </cell>
          <cell r="K35">
            <v>122342.28</v>
          </cell>
          <cell r="L35">
            <v>42418.85</v>
          </cell>
          <cell r="M35" t="str">
            <v>34.67%</v>
          </cell>
          <cell r="N35">
            <v>141917.0448</v>
          </cell>
        </row>
        <row r="36">
          <cell r="A36">
            <v>515</v>
          </cell>
          <cell r="B36" t="str">
            <v>四川太极成华区崔家店路药店</v>
          </cell>
          <cell r="C36" t="str">
            <v>东南片区</v>
          </cell>
          <cell r="D36">
            <v>2373</v>
          </cell>
          <cell r="E36">
            <v>54.36</v>
          </cell>
          <cell r="F36">
            <v>128985.19</v>
          </cell>
          <cell r="G36">
            <v>40711.84</v>
          </cell>
          <cell r="H36" t="str">
            <v>31.56%</v>
          </cell>
          <cell r="I36">
            <v>2012</v>
          </cell>
          <cell r="J36">
            <v>58.97</v>
          </cell>
          <cell r="K36">
            <v>118644.31</v>
          </cell>
          <cell r="L36">
            <v>36601.65</v>
          </cell>
          <cell r="M36" t="str">
            <v>30.84%</v>
          </cell>
          <cell r="N36">
            <v>137627.3996</v>
          </cell>
        </row>
        <row r="37">
          <cell r="A37">
            <v>584</v>
          </cell>
          <cell r="B37" t="str">
            <v>四川太极高新区中和街道柳荫街药店</v>
          </cell>
          <cell r="C37" t="str">
            <v>高新片区</v>
          </cell>
          <cell r="D37">
            <v>1745</v>
          </cell>
          <cell r="E37">
            <v>73.29</v>
          </cell>
          <cell r="F37">
            <v>127883.34</v>
          </cell>
          <cell r="G37">
            <v>42742.89</v>
          </cell>
          <cell r="H37" t="str">
            <v>33.42%</v>
          </cell>
          <cell r="I37">
            <v>1682</v>
          </cell>
          <cell r="J37">
            <v>48.47</v>
          </cell>
          <cell r="K37">
            <v>81518.54</v>
          </cell>
          <cell r="L37">
            <v>23860.83</v>
          </cell>
          <cell r="M37" t="str">
            <v>29.27%</v>
          </cell>
          <cell r="N37">
            <v>93746.321</v>
          </cell>
        </row>
        <row r="38">
          <cell r="A38">
            <v>379</v>
          </cell>
          <cell r="B38" t="str">
            <v>四川太极土龙路药店</v>
          </cell>
          <cell r="C38" t="str">
            <v>光华片区</v>
          </cell>
          <cell r="D38">
            <v>1958</v>
          </cell>
          <cell r="E38">
            <v>62.65</v>
          </cell>
          <cell r="F38">
            <v>122659.36</v>
          </cell>
          <cell r="G38">
            <v>42786.97</v>
          </cell>
          <cell r="H38" t="str">
            <v>34.88%</v>
          </cell>
          <cell r="I38">
            <v>2234</v>
          </cell>
          <cell r="J38">
            <v>42.94</v>
          </cell>
          <cell r="K38">
            <v>95932.7</v>
          </cell>
          <cell r="L38">
            <v>31755.71</v>
          </cell>
          <cell r="M38" t="str">
            <v>33.1%</v>
          </cell>
          <cell r="N38">
            <v>110322.605</v>
          </cell>
        </row>
        <row r="39">
          <cell r="A39">
            <v>570</v>
          </cell>
          <cell r="B39" t="str">
            <v>四川太极青羊区浣花滨河路药店</v>
          </cell>
          <cell r="C39" t="str">
            <v>光华片区</v>
          </cell>
          <cell r="D39">
            <v>1920</v>
          </cell>
          <cell r="E39">
            <v>63.5</v>
          </cell>
          <cell r="F39">
            <v>121916.09</v>
          </cell>
          <cell r="G39">
            <v>41446.36</v>
          </cell>
          <cell r="H39" t="str">
            <v>33.99%</v>
          </cell>
          <cell r="I39">
            <v>2475</v>
          </cell>
          <cell r="J39">
            <v>47.41</v>
          </cell>
          <cell r="K39">
            <v>117329.89</v>
          </cell>
          <cell r="L39">
            <v>35972.7</v>
          </cell>
          <cell r="M39" t="str">
            <v>30.65%</v>
          </cell>
          <cell r="N39">
            <v>136102.6724</v>
          </cell>
        </row>
        <row r="40">
          <cell r="A40">
            <v>377</v>
          </cell>
          <cell r="B40" t="str">
            <v>四川太极新园大道药店</v>
          </cell>
          <cell r="C40" t="str">
            <v>高新片区</v>
          </cell>
          <cell r="D40">
            <v>2207</v>
          </cell>
          <cell r="E40">
            <v>53.52</v>
          </cell>
          <cell r="F40">
            <v>118110.84</v>
          </cell>
          <cell r="G40">
            <v>40606.73</v>
          </cell>
          <cell r="H40" t="str">
            <v>34.38%</v>
          </cell>
          <cell r="I40">
            <v>2481</v>
          </cell>
          <cell r="J40">
            <v>37.8</v>
          </cell>
          <cell r="K40">
            <v>93778.88</v>
          </cell>
          <cell r="L40">
            <v>30781.05</v>
          </cell>
          <cell r="M40" t="str">
            <v>32.82%</v>
          </cell>
          <cell r="N40">
            <v>107845.712</v>
          </cell>
        </row>
        <row r="41">
          <cell r="A41">
            <v>709</v>
          </cell>
          <cell r="B41" t="str">
            <v>四川太极新都区马超东路店</v>
          </cell>
          <cell r="C41" t="str">
            <v>西北片区</v>
          </cell>
          <cell r="D41">
            <v>1562</v>
          </cell>
          <cell r="E41">
            <v>71.71</v>
          </cell>
          <cell r="F41">
            <v>112014.53</v>
          </cell>
          <cell r="G41">
            <v>32653.66</v>
          </cell>
          <cell r="H41" t="str">
            <v>29.15%</v>
          </cell>
          <cell r="I41">
            <v>1815</v>
          </cell>
          <cell r="J41">
            <v>49.41</v>
          </cell>
          <cell r="K41">
            <v>89676.36</v>
          </cell>
          <cell r="L41">
            <v>25610.8</v>
          </cell>
          <cell r="M41" t="str">
            <v>28.55%</v>
          </cell>
          <cell r="N41">
            <v>103127.814</v>
          </cell>
        </row>
        <row r="42">
          <cell r="A42">
            <v>591</v>
          </cell>
          <cell r="B42" t="str">
            <v>四川太极邛崃市临邛镇长安大道药店</v>
          </cell>
          <cell r="C42" t="str">
            <v>大邑邛崃片区</v>
          </cell>
          <cell r="D42">
            <v>1671</v>
          </cell>
          <cell r="E42">
            <v>67.01</v>
          </cell>
          <cell r="F42">
            <v>111968</v>
          </cell>
          <cell r="G42">
            <v>38654.79</v>
          </cell>
          <cell r="H42" t="str">
            <v>34.52%</v>
          </cell>
          <cell r="I42">
            <v>1518</v>
          </cell>
          <cell r="J42">
            <v>54.35</v>
          </cell>
          <cell r="K42">
            <v>82496.73</v>
          </cell>
          <cell r="L42">
            <v>26679.31</v>
          </cell>
          <cell r="M42" t="str">
            <v>32.33%</v>
          </cell>
          <cell r="N42">
            <v>94871.2395</v>
          </cell>
        </row>
        <row r="43">
          <cell r="A43">
            <v>545</v>
          </cell>
          <cell r="B43" t="str">
            <v>四川太极龙潭西路店</v>
          </cell>
          <cell r="C43" t="str">
            <v>东南片区</v>
          </cell>
          <cell r="D43">
            <v>1531</v>
          </cell>
          <cell r="E43">
            <v>73.07</v>
          </cell>
          <cell r="F43">
            <v>111870.48</v>
          </cell>
          <cell r="G43">
            <v>37668.89</v>
          </cell>
          <cell r="H43" t="str">
            <v>33.67%</v>
          </cell>
          <cell r="I43">
            <v>1805</v>
          </cell>
          <cell r="J43">
            <v>58.13</v>
          </cell>
          <cell r="K43">
            <v>104923.64</v>
          </cell>
          <cell r="L43">
            <v>35119.74</v>
          </cell>
          <cell r="M43" t="str">
            <v>33.47%</v>
          </cell>
          <cell r="N43">
            <v>121711.4224</v>
          </cell>
        </row>
        <row r="44">
          <cell r="A44">
            <v>367</v>
          </cell>
          <cell r="B44" t="str">
            <v>四川太极金带街药店</v>
          </cell>
          <cell r="C44" t="str">
            <v>崇都片区</v>
          </cell>
          <cell r="D44">
            <v>2021</v>
          </cell>
          <cell r="E44">
            <v>55.11</v>
          </cell>
          <cell r="F44">
            <v>111369.6</v>
          </cell>
          <cell r="G44">
            <v>35691.68</v>
          </cell>
          <cell r="H44" t="str">
            <v>32.04%</v>
          </cell>
          <cell r="I44">
            <v>2108</v>
          </cell>
          <cell r="J44">
            <v>48.87</v>
          </cell>
          <cell r="K44">
            <v>103022.41</v>
          </cell>
          <cell r="L44">
            <v>30735.46</v>
          </cell>
          <cell r="M44" t="str">
            <v>29.83%</v>
          </cell>
          <cell r="N44">
            <v>119505.9956</v>
          </cell>
        </row>
        <row r="45">
          <cell r="A45">
            <v>351</v>
          </cell>
          <cell r="B45" t="str">
            <v>四川太极都江堰药店</v>
          </cell>
          <cell r="C45" t="str">
            <v>崇都片区</v>
          </cell>
          <cell r="D45">
            <v>1402</v>
          </cell>
          <cell r="E45">
            <v>77.45</v>
          </cell>
          <cell r="F45">
            <v>108580.69</v>
          </cell>
          <cell r="G45">
            <v>36545.99</v>
          </cell>
          <cell r="H45" t="str">
            <v>33.65%</v>
          </cell>
          <cell r="I45">
            <v>1568</v>
          </cell>
          <cell r="J45">
            <v>90.51</v>
          </cell>
          <cell r="K45">
            <v>141923.93</v>
          </cell>
          <cell r="L45">
            <v>43004.82</v>
          </cell>
          <cell r="M45" t="str">
            <v>30.3%</v>
          </cell>
          <cell r="N45">
            <v>164631.7588</v>
          </cell>
        </row>
        <row r="46">
          <cell r="A46">
            <v>339</v>
          </cell>
          <cell r="B46" t="str">
            <v>四川太极沙河源药店</v>
          </cell>
          <cell r="C46" t="str">
            <v>西北片区</v>
          </cell>
          <cell r="D46">
            <v>1443</v>
          </cell>
          <cell r="E46">
            <v>75.11</v>
          </cell>
          <cell r="F46">
            <v>108386.03</v>
          </cell>
          <cell r="G46">
            <v>31831.55</v>
          </cell>
          <cell r="H46" t="str">
            <v>29.36%</v>
          </cell>
          <cell r="I46">
            <v>2260</v>
          </cell>
          <cell r="J46">
            <v>64.71</v>
          </cell>
          <cell r="K46">
            <v>146240.28</v>
          </cell>
          <cell r="L46">
            <v>42032.58</v>
          </cell>
          <cell r="M46" t="str">
            <v>28.74%</v>
          </cell>
          <cell r="N46">
            <v>169638.7248</v>
          </cell>
        </row>
        <row r="47">
          <cell r="A47">
            <v>717</v>
          </cell>
          <cell r="B47" t="str">
            <v>四川太极大邑县晋原镇通达东路五段药店</v>
          </cell>
          <cell r="C47" t="str">
            <v>大邑邛崃片区</v>
          </cell>
          <cell r="D47">
            <v>1517</v>
          </cell>
          <cell r="E47">
            <v>68.63</v>
          </cell>
          <cell r="F47">
            <v>104112.5</v>
          </cell>
          <cell r="G47">
            <v>35560.22</v>
          </cell>
          <cell r="H47" t="str">
            <v>34.15%</v>
          </cell>
          <cell r="I47">
            <v>2065</v>
          </cell>
          <cell r="J47">
            <v>56.87</v>
          </cell>
          <cell r="K47">
            <v>117431.83</v>
          </cell>
          <cell r="L47">
            <v>38633.26</v>
          </cell>
          <cell r="M47" t="str">
            <v>32.89%</v>
          </cell>
          <cell r="N47">
            <v>136220.9228</v>
          </cell>
        </row>
        <row r="48">
          <cell r="A48">
            <v>587</v>
          </cell>
          <cell r="B48" t="str">
            <v>四川太极都江堰景中路店</v>
          </cell>
          <cell r="C48" t="str">
            <v>崇都片区</v>
          </cell>
          <cell r="D48">
            <v>1480</v>
          </cell>
          <cell r="E48">
            <v>67.6</v>
          </cell>
          <cell r="F48">
            <v>100052.08</v>
          </cell>
          <cell r="G48">
            <v>31444.92</v>
          </cell>
          <cell r="H48" t="str">
            <v>31.42%</v>
          </cell>
          <cell r="I48">
            <v>1489</v>
          </cell>
          <cell r="J48">
            <v>56.22</v>
          </cell>
          <cell r="K48">
            <v>83711.1</v>
          </cell>
          <cell r="L48">
            <v>22596.56</v>
          </cell>
          <cell r="M48" t="str">
            <v>26.99%</v>
          </cell>
          <cell r="N48">
            <v>96267.765</v>
          </cell>
        </row>
        <row r="49">
          <cell r="A49">
            <v>329</v>
          </cell>
          <cell r="B49" t="str">
            <v>四川太极温江店</v>
          </cell>
          <cell r="C49" t="str">
            <v>光华片区</v>
          </cell>
          <cell r="D49">
            <v>1254</v>
          </cell>
          <cell r="E49">
            <v>77.88</v>
          </cell>
          <cell r="F49">
            <v>97666.38</v>
          </cell>
          <cell r="G49">
            <v>27630.72</v>
          </cell>
          <cell r="H49" t="str">
            <v>28.29%</v>
          </cell>
          <cell r="I49">
            <v>1780</v>
          </cell>
          <cell r="J49">
            <v>68.02</v>
          </cell>
          <cell r="K49">
            <v>121068.02</v>
          </cell>
          <cell r="L49">
            <v>40385.28</v>
          </cell>
          <cell r="M49" t="str">
            <v>33.35%</v>
          </cell>
          <cell r="N49">
            <v>140438.9032</v>
          </cell>
        </row>
        <row r="50">
          <cell r="A50">
            <v>598</v>
          </cell>
          <cell r="B50" t="str">
            <v>四川太极锦江区水杉街药店</v>
          </cell>
          <cell r="C50" t="str">
            <v>东南片区</v>
          </cell>
          <cell r="D50">
            <v>1537</v>
          </cell>
          <cell r="E50">
            <v>63.12</v>
          </cell>
          <cell r="F50">
            <v>97020.56</v>
          </cell>
          <cell r="G50">
            <v>32668.8</v>
          </cell>
          <cell r="H50" t="str">
            <v>33.67%</v>
          </cell>
          <cell r="I50">
            <v>1658</v>
          </cell>
          <cell r="J50">
            <v>55.5</v>
          </cell>
          <cell r="K50">
            <v>92023.61</v>
          </cell>
          <cell r="L50">
            <v>28059.01</v>
          </cell>
          <cell r="M50" t="str">
            <v>30.49%</v>
          </cell>
          <cell r="N50">
            <v>105827.1515</v>
          </cell>
        </row>
        <row r="51">
          <cell r="A51">
            <v>706</v>
          </cell>
          <cell r="B51" t="str">
            <v>四川太极都江堰幸福镇翔凤路药店</v>
          </cell>
          <cell r="C51" t="str">
            <v>崇都片区</v>
          </cell>
          <cell r="D51">
            <v>1416</v>
          </cell>
          <cell r="E51">
            <v>66</v>
          </cell>
          <cell r="F51">
            <v>93462.93</v>
          </cell>
          <cell r="G51">
            <v>34867.77</v>
          </cell>
          <cell r="H51" t="str">
            <v>37.3%</v>
          </cell>
          <cell r="I51">
            <v>1372</v>
          </cell>
          <cell r="J51">
            <v>49.42</v>
          </cell>
          <cell r="K51">
            <v>67809.52</v>
          </cell>
          <cell r="L51">
            <v>25003.88</v>
          </cell>
          <cell r="M51" t="str">
            <v>36.87%</v>
          </cell>
          <cell r="N51">
            <v>77980.948</v>
          </cell>
        </row>
        <row r="52">
          <cell r="A52">
            <v>357</v>
          </cell>
          <cell r="B52" t="str">
            <v>四川太极清江东路药店</v>
          </cell>
          <cell r="C52" t="str">
            <v>光华片区</v>
          </cell>
          <cell r="D52">
            <v>1307</v>
          </cell>
          <cell r="E52">
            <v>67.35</v>
          </cell>
          <cell r="F52">
            <v>88030.45</v>
          </cell>
          <cell r="G52">
            <v>22150.79</v>
          </cell>
          <cell r="H52" t="str">
            <v>25.16%</v>
          </cell>
          <cell r="I52">
            <v>1996</v>
          </cell>
          <cell r="J52">
            <v>35.73</v>
          </cell>
          <cell r="K52">
            <v>71321.9</v>
          </cell>
          <cell r="L52">
            <v>23942.41</v>
          </cell>
          <cell r="M52" t="str">
            <v>33.56%</v>
          </cell>
          <cell r="N52">
            <v>82020.185</v>
          </cell>
        </row>
        <row r="53">
          <cell r="A53">
            <v>737</v>
          </cell>
          <cell r="B53" t="str">
            <v>四川太极高新区大源北街药店</v>
          </cell>
          <cell r="C53" t="str">
            <v>高新片区</v>
          </cell>
          <cell r="D53">
            <v>1562</v>
          </cell>
          <cell r="E53">
            <v>55.98</v>
          </cell>
          <cell r="F53">
            <v>87444.13</v>
          </cell>
          <cell r="G53">
            <v>26969.93</v>
          </cell>
          <cell r="H53" t="str">
            <v>30.84%</v>
          </cell>
          <cell r="I53">
            <v>1444</v>
          </cell>
          <cell r="J53">
            <v>51.97</v>
          </cell>
          <cell r="K53">
            <v>75047.12</v>
          </cell>
          <cell r="L53">
            <v>23640.85</v>
          </cell>
          <cell r="M53" t="str">
            <v>31.5%</v>
          </cell>
          <cell r="N53">
            <v>86304.188</v>
          </cell>
        </row>
        <row r="54">
          <cell r="A54">
            <v>721</v>
          </cell>
          <cell r="B54" t="str">
            <v>四川太极邛崃市临邛镇洪川小区药店</v>
          </cell>
          <cell r="C54" t="str">
            <v>大邑邛崃片区</v>
          </cell>
          <cell r="D54">
            <v>1414</v>
          </cell>
          <cell r="E54">
            <v>61.81</v>
          </cell>
          <cell r="F54">
            <v>87403.15</v>
          </cell>
          <cell r="G54">
            <v>29535.44</v>
          </cell>
          <cell r="H54" t="str">
            <v>33.79%</v>
          </cell>
          <cell r="I54">
            <v>1103</v>
          </cell>
          <cell r="J54">
            <v>53.12</v>
          </cell>
          <cell r="K54">
            <v>58595.39</v>
          </cell>
          <cell r="L54">
            <v>18429.4</v>
          </cell>
          <cell r="M54" t="str">
            <v>31.45%</v>
          </cell>
          <cell r="N54">
            <v>70314.468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崇都片区</v>
          </cell>
          <cell r="D55">
            <v>1209</v>
          </cell>
          <cell r="E55">
            <v>71.35</v>
          </cell>
          <cell r="F55">
            <v>86256.43</v>
          </cell>
          <cell r="G55">
            <v>26596.11</v>
          </cell>
          <cell r="H55" t="str">
            <v>30.83%</v>
          </cell>
          <cell r="I55">
            <v>1312</v>
          </cell>
          <cell r="J55">
            <v>57.41</v>
          </cell>
          <cell r="K55">
            <v>75316.23</v>
          </cell>
          <cell r="L55">
            <v>22372.66</v>
          </cell>
          <cell r="M55" t="str">
            <v>29.7%</v>
          </cell>
          <cell r="N55">
            <v>86613.6645</v>
          </cell>
        </row>
        <row r="56">
          <cell r="A56">
            <v>738</v>
          </cell>
          <cell r="B56" t="str">
            <v>四川太极都江堰市蒲阳路药店</v>
          </cell>
          <cell r="C56" t="str">
            <v>崇都片区</v>
          </cell>
          <cell r="D56">
            <v>1334</v>
          </cell>
          <cell r="E56">
            <v>64.18</v>
          </cell>
          <cell r="F56">
            <v>85617</v>
          </cell>
          <cell r="G56">
            <v>24488.07</v>
          </cell>
          <cell r="H56" t="str">
            <v>28.6%</v>
          </cell>
          <cell r="I56">
            <v>1196</v>
          </cell>
          <cell r="J56">
            <v>60.53</v>
          </cell>
          <cell r="K56">
            <v>72392.68</v>
          </cell>
          <cell r="L56">
            <v>20962.66</v>
          </cell>
          <cell r="M56" t="str">
            <v>28.95%</v>
          </cell>
          <cell r="N56">
            <v>83251.582</v>
          </cell>
        </row>
        <row r="57">
          <cell r="A57">
            <v>56</v>
          </cell>
          <cell r="B57" t="str">
            <v>四川太极三江店</v>
          </cell>
          <cell r="C57" t="str">
            <v>崇都片区</v>
          </cell>
          <cell r="D57">
            <v>1328</v>
          </cell>
          <cell r="E57">
            <v>64.28</v>
          </cell>
          <cell r="F57">
            <v>85357.79</v>
          </cell>
          <cell r="G57">
            <v>28526.72</v>
          </cell>
          <cell r="H57" t="str">
            <v>33.42%</v>
          </cell>
          <cell r="I57">
            <v>1038</v>
          </cell>
          <cell r="J57">
            <v>59.57</v>
          </cell>
          <cell r="K57">
            <v>61830</v>
          </cell>
          <cell r="L57">
            <v>18426.28</v>
          </cell>
          <cell r="M57" t="str">
            <v>29.8%</v>
          </cell>
          <cell r="N57">
            <v>71104.5</v>
          </cell>
        </row>
        <row r="58">
          <cell r="A58">
            <v>511</v>
          </cell>
          <cell r="B58" t="str">
            <v>四川太极成华杉板桥南一路店</v>
          </cell>
          <cell r="C58" t="str">
            <v>东南片区</v>
          </cell>
          <cell r="D58">
            <v>1297</v>
          </cell>
          <cell r="E58">
            <v>64.48</v>
          </cell>
          <cell r="F58">
            <v>83628.92</v>
          </cell>
          <cell r="G58">
            <v>26156.13</v>
          </cell>
          <cell r="H58" t="str">
            <v>31.27%</v>
          </cell>
          <cell r="I58">
            <v>1731</v>
          </cell>
          <cell r="J58">
            <v>59.43</v>
          </cell>
          <cell r="K58">
            <v>102878.97</v>
          </cell>
          <cell r="L58">
            <v>35141.54</v>
          </cell>
          <cell r="M58" t="str">
            <v>34.15%</v>
          </cell>
          <cell r="N58">
            <v>119339.6052</v>
          </cell>
        </row>
        <row r="59">
          <cell r="A59">
            <v>723</v>
          </cell>
          <cell r="B59" t="str">
            <v>四川太极锦江区柳翠路药店</v>
          </cell>
          <cell r="C59" t="str">
            <v>东南片区</v>
          </cell>
          <cell r="D59">
            <v>1337</v>
          </cell>
          <cell r="E59">
            <v>58.92</v>
          </cell>
          <cell r="F59">
            <v>78770.83</v>
          </cell>
          <cell r="G59">
            <v>25657.17</v>
          </cell>
          <cell r="H59" t="str">
            <v>32.57%</v>
          </cell>
          <cell r="I59">
            <v>1976</v>
          </cell>
          <cell r="J59">
            <v>37.5</v>
          </cell>
          <cell r="K59">
            <v>74097.27</v>
          </cell>
          <cell r="L59">
            <v>21134.45</v>
          </cell>
          <cell r="M59" t="str">
            <v>28.52%</v>
          </cell>
          <cell r="N59">
            <v>85211.8605</v>
          </cell>
        </row>
        <row r="60">
          <cell r="A60">
            <v>741</v>
          </cell>
          <cell r="B60" t="str">
            <v>四川太极成华区新怡路店</v>
          </cell>
          <cell r="C60" t="str">
            <v>西北片区</v>
          </cell>
          <cell r="D60">
            <v>917</v>
          </cell>
          <cell r="E60">
            <v>83.38</v>
          </cell>
          <cell r="F60">
            <v>76459.36</v>
          </cell>
          <cell r="G60">
            <v>23881.98</v>
          </cell>
          <cell r="H60" t="str">
            <v>31.23%</v>
          </cell>
          <cell r="I60">
            <v>908</v>
          </cell>
          <cell r="J60">
            <v>56.08</v>
          </cell>
          <cell r="K60">
            <v>50921.9</v>
          </cell>
          <cell r="L60">
            <v>14785.11</v>
          </cell>
          <cell r="M60" t="str">
            <v>29.03%</v>
          </cell>
          <cell r="N60">
            <v>61106.28</v>
          </cell>
        </row>
        <row r="61">
          <cell r="A61">
            <v>539</v>
          </cell>
          <cell r="B61" t="str">
            <v>四川太极大邑县晋原镇子龙路店</v>
          </cell>
          <cell r="C61" t="str">
            <v>大邑邛崃片区</v>
          </cell>
          <cell r="D61">
            <v>1137</v>
          </cell>
          <cell r="E61">
            <v>66.91</v>
          </cell>
          <cell r="F61">
            <v>76078.95</v>
          </cell>
          <cell r="G61">
            <v>25167.82</v>
          </cell>
          <cell r="H61" t="str">
            <v>33.08%</v>
          </cell>
          <cell r="I61">
            <v>920</v>
          </cell>
          <cell r="J61">
            <v>74.34</v>
          </cell>
          <cell r="K61">
            <v>68388.4</v>
          </cell>
          <cell r="L61">
            <v>17806.16</v>
          </cell>
          <cell r="M61" t="str">
            <v>26.03%</v>
          </cell>
          <cell r="N61">
            <v>78646.66</v>
          </cell>
        </row>
        <row r="62">
          <cell r="A62">
            <v>573</v>
          </cell>
          <cell r="B62" t="str">
            <v>四川太极双流县西航港街道锦华路一段药店</v>
          </cell>
          <cell r="C62" t="str">
            <v>高新片区</v>
          </cell>
          <cell r="D62">
            <v>1563</v>
          </cell>
          <cell r="E62">
            <v>48.14</v>
          </cell>
          <cell r="F62">
            <v>75245.1</v>
          </cell>
          <cell r="G62">
            <v>24723.31</v>
          </cell>
          <cell r="H62" t="str">
            <v>32.85%</v>
          </cell>
          <cell r="I62">
            <v>1664</v>
          </cell>
          <cell r="J62">
            <v>35.92</v>
          </cell>
          <cell r="K62">
            <v>59770.97</v>
          </cell>
          <cell r="L62">
            <v>17040.32</v>
          </cell>
          <cell r="M62" t="str">
            <v>28.5%</v>
          </cell>
          <cell r="N62">
            <v>71725.164</v>
          </cell>
        </row>
        <row r="63">
          <cell r="A63">
            <v>549</v>
          </cell>
          <cell r="B63" t="str">
            <v>四川太极大邑县晋源镇东壕沟段药店</v>
          </cell>
          <cell r="C63" t="str">
            <v>大邑邛崃片区</v>
          </cell>
          <cell r="D63">
            <v>924</v>
          </cell>
          <cell r="E63">
            <v>80.88</v>
          </cell>
          <cell r="F63">
            <v>74729.29</v>
          </cell>
          <cell r="G63">
            <v>23039.14</v>
          </cell>
          <cell r="H63" t="str">
            <v>30.83%</v>
          </cell>
          <cell r="I63">
            <v>1149</v>
          </cell>
          <cell r="J63">
            <v>55.21</v>
          </cell>
          <cell r="K63">
            <v>63434.45</v>
          </cell>
          <cell r="L63">
            <v>14457.5</v>
          </cell>
          <cell r="M63" t="str">
            <v>22.79%</v>
          </cell>
          <cell r="N63">
            <v>72949.6175</v>
          </cell>
        </row>
        <row r="64">
          <cell r="A64">
            <v>740</v>
          </cell>
          <cell r="B64" t="str">
            <v>四川太极成华区华康路药店</v>
          </cell>
          <cell r="C64" t="str">
            <v>东南片区</v>
          </cell>
          <cell r="D64">
            <v>956</v>
          </cell>
          <cell r="E64">
            <v>76.47</v>
          </cell>
          <cell r="F64">
            <v>73107.67</v>
          </cell>
          <cell r="G64">
            <v>22937.48</v>
          </cell>
          <cell r="H64" t="str">
            <v>31.37%</v>
          </cell>
          <cell r="I64">
            <v>1348</v>
          </cell>
          <cell r="J64">
            <v>50.11</v>
          </cell>
          <cell r="K64">
            <v>67543.01</v>
          </cell>
          <cell r="L64">
            <v>22324.29</v>
          </cell>
          <cell r="M64" t="str">
            <v>33.05%</v>
          </cell>
          <cell r="N64">
            <v>77674.4615</v>
          </cell>
        </row>
        <row r="65">
          <cell r="A65">
            <v>594</v>
          </cell>
          <cell r="B65" t="str">
            <v>四川太极大邑县安仁镇千禧街药店</v>
          </cell>
          <cell r="C65" t="str">
            <v>大邑邛崃片区</v>
          </cell>
          <cell r="D65">
            <v>1105</v>
          </cell>
          <cell r="E65">
            <v>64.19</v>
          </cell>
          <cell r="F65">
            <v>70932.23</v>
          </cell>
          <cell r="G65">
            <v>22503.29</v>
          </cell>
          <cell r="H65" t="str">
            <v>31.72%</v>
          </cell>
          <cell r="I65">
            <v>2525</v>
          </cell>
          <cell r="J65">
            <v>45.3</v>
          </cell>
          <cell r="K65">
            <v>114380.19</v>
          </cell>
          <cell r="L65">
            <v>37668.88</v>
          </cell>
          <cell r="M65" t="str">
            <v>32.93%</v>
          </cell>
          <cell r="N65">
            <v>132681.0204</v>
          </cell>
        </row>
        <row r="66">
          <cell r="A66">
            <v>716</v>
          </cell>
          <cell r="B66" t="str">
            <v>四川太极大邑县沙渠镇方圆路药店</v>
          </cell>
          <cell r="C66" t="str">
            <v>大邑邛崃片区</v>
          </cell>
          <cell r="D66">
            <v>946</v>
          </cell>
          <cell r="E66">
            <v>73.98</v>
          </cell>
          <cell r="F66">
            <v>69982.36</v>
          </cell>
          <cell r="G66">
            <v>23635.95</v>
          </cell>
          <cell r="H66" t="str">
            <v>33.77%</v>
          </cell>
          <cell r="I66">
            <v>1317</v>
          </cell>
          <cell r="J66">
            <v>54.32</v>
          </cell>
          <cell r="K66">
            <v>71541.24</v>
          </cell>
          <cell r="L66">
            <v>22571.03</v>
          </cell>
          <cell r="M66" t="str">
            <v>31.54%</v>
          </cell>
          <cell r="N66">
            <v>82272.426</v>
          </cell>
        </row>
        <row r="67">
          <cell r="A67">
            <v>546</v>
          </cell>
          <cell r="B67" t="str">
            <v>四川太极锦江区楠丰路店</v>
          </cell>
          <cell r="C67" t="str">
            <v>高新片区</v>
          </cell>
          <cell r="D67">
            <v>1010</v>
          </cell>
          <cell r="E67">
            <v>67.97</v>
          </cell>
          <cell r="F67">
            <v>68645.79</v>
          </cell>
          <cell r="G67">
            <v>21073.03</v>
          </cell>
          <cell r="H67" t="str">
            <v>30.69%</v>
          </cell>
          <cell r="I67">
            <v>1495</v>
          </cell>
          <cell r="J67">
            <v>45.89</v>
          </cell>
          <cell r="K67">
            <v>68604.81</v>
          </cell>
          <cell r="L67">
            <v>22424.98</v>
          </cell>
          <cell r="M67" t="str">
            <v>32.68%</v>
          </cell>
          <cell r="N67">
            <v>78895.5315</v>
          </cell>
        </row>
        <row r="68">
          <cell r="A68">
            <v>371</v>
          </cell>
          <cell r="B68" t="str">
            <v>四川太极兴义镇万兴路药店</v>
          </cell>
          <cell r="C68" t="str">
            <v>高新片区</v>
          </cell>
          <cell r="D68">
            <v>1173</v>
          </cell>
          <cell r="E68">
            <v>57.56</v>
          </cell>
          <cell r="F68">
            <v>67523.55</v>
          </cell>
          <cell r="G68">
            <v>23585.01</v>
          </cell>
          <cell r="H68" t="str">
            <v>34.92%</v>
          </cell>
          <cell r="I68">
            <v>924</v>
          </cell>
          <cell r="J68">
            <v>66.05</v>
          </cell>
          <cell r="K68">
            <v>61029.65</v>
          </cell>
          <cell r="L68">
            <v>19173.16</v>
          </cell>
          <cell r="M68" t="str">
            <v>31.41%</v>
          </cell>
          <cell r="N68">
            <v>70184.0975</v>
          </cell>
        </row>
        <row r="69">
          <cell r="A69">
            <v>710</v>
          </cell>
          <cell r="B69" t="str">
            <v>四川太极都江堰市蒲阳镇堰问道西路药店</v>
          </cell>
          <cell r="C69" t="str">
            <v>崇都片区</v>
          </cell>
          <cell r="D69">
            <v>1188</v>
          </cell>
          <cell r="E69">
            <v>56.21</v>
          </cell>
          <cell r="F69">
            <v>66775.16</v>
          </cell>
          <cell r="G69">
            <v>22617.27</v>
          </cell>
          <cell r="H69" t="str">
            <v>33.87%</v>
          </cell>
          <cell r="I69">
            <v>932</v>
          </cell>
          <cell r="J69">
            <v>57.81</v>
          </cell>
          <cell r="K69">
            <v>53878.36</v>
          </cell>
          <cell r="L69">
            <v>16348.04</v>
          </cell>
          <cell r="M69" t="str">
            <v>30.34%</v>
          </cell>
          <cell r="N69">
            <v>64654.032</v>
          </cell>
        </row>
        <row r="70">
          <cell r="A70">
            <v>720</v>
          </cell>
          <cell r="B70" t="str">
            <v>四川太极大邑县新场镇文昌街药店</v>
          </cell>
          <cell r="C70" t="str">
            <v>大邑邛崃片区</v>
          </cell>
          <cell r="D70">
            <v>1010</v>
          </cell>
          <cell r="E70">
            <v>65.84</v>
          </cell>
          <cell r="F70">
            <v>66498.82</v>
          </cell>
          <cell r="G70">
            <v>19480.26</v>
          </cell>
          <cell r="H70" t="str">
            <v>29.29%</v>
          </cell>
          <cell r="I70">
            <v>1257</v>
          </cell>
          <cell r="J70">
            <v>53.89</v>
          </cell>
          <cell r="K70">
            <v>67742.93</v>
          </cell>
          <cell r="L70">
            <v>20729.88</v>
          </cell>
          <cell r="M70" t="str">
            <v>30.6%</v>
          </cell>
          <cell r="N70">
            <v>77904.3695</v>
          </cell>
        </row>
        <row r="71">
          <cell r="A71">
            <v>724</v>
          </cell>
          <cell r="B71" t="str">
            <v>四川太极锦江区观音桥街药店</v>
          </cell>
          <cell r="C71" t="str">
            <v>东南片区</v>
          </cell>
          <cell r="D71">
            <v>1072</v>
          </cell>
          <cell r="E71">
            <v>60.89</v>
          </cell>
          <cell r="F71">
            <v>65279.36</v>
          </cell>
          <cell r="G71">
            <v>18344.47</v>
          </cell>
          <cell r="H71" t="str">
            <v>28.1%</v>
          </cell>
          <cell r="I71">
            <v>2977</v>
          </cell>
          <cell r="J71">
            <v>42.29</v>
          </cell>
          <cell r="K71">
            <v>125898.16</v>
          </cell>
          <cell r="L71">
            <v>37488.23</v>
          </cell>
          <cell r="M71" t="str">
            <v>29.77%</v>
          </cell>
          <cell r="N71">
            <v>146041.8656</v>
          </cell>
        </row>
        <row r="72">
          <cell r="A72">
            <v>727</v>
          </cell>
          <cell r="B72" t="str">
            <v>四川太极金牛区黄苑东街药店</v>
          </cell>
          <cell r="C72" t="str">
            <v>西北片区</v>
          </cell>
          <cell r="D72">
            <v>1056</v>
          </cell>
          <cell r="E72">
            <v>58.96</v>
          </cell>
          <cell r="F72">
            <v>62260.06</v>
          </cell>
          <cell r="G72">
            <v>20347.59</v>
          </cell>
          <cell r="H72" t="str">
            <v>32.68%</v>
          </cell>
          <cell r="I72">
            <v>1158</v>
          </cell>
          <cell r="J72">
            <v>51.2</v>
          </cell>
          <cell r="K72">
            <v>59290.27</v>
          </cell>
          <cell r="L72">
            <v>19606.09</v>
          </cell>
          <cell r="M72" t="str">
            <v>33.06%</v>
          </cell>
          <cell r="N72">
            <v>71148.324</v>
          </cell>
        </row>
        <row r="73">
          <cell r="A73">
            <v>743</v>
          </cell>
          <cell r="B73" t="str">
            <v>四川太极成华区万宇路药店</v>
          </cell>
          <cell r="C73" t="str">
            <v>东南片区</v>
          </cell>
          <cell r="D73">
            <v>938</v>
          </cell>
          <cell r="E73">
            <v>65.98</v>
          </cell>
          <cell r="F73">
            <v>61892.13</v>
          </cell>
          <cell r="G73">
            <v>20115.06</v>
          </cell>
          <cell r="H73" t="str">
            <v>32.5%</v>
          </cell>
          <cell r="I73">
            <v>149</v>
          </cell>
          <cell r="J73">
            <v>33.87</v>
          </cell>
          <cell r="K73">
            <v>5046.7</v>
          </cell>
          <cell r="L73">
            <v>1623.3</v>
          </cell>
          <cell r="M73" t="str">
            <v>32.16%</v>
          </cell>
          <cell r="N73">
            <v>6056.04</v>
          </cell>
        </row>
        <row r="74">
          <cell r="A74">
            <v>572</v>
          </cell>
          <cell r="B74" t="str">
            <v>四川太极郫县郫筒镇东大街药店</v>
          </cell>
          <cell r="C74" t="str">
            <v>东南片区</v>
          </cell>
          <cell r="D74">
            <v>969</v>
          </cell>
          <cell r="E74">
            <v>57.23</v>
          </cell>
          <cell r="F74">
            <v>55451.45</v>
          </cell>
          <cell r="G74">
            <v>17203.38</v>
          </cell>
          <cell r="H74" t="str">
            <v>31.02%</v>
          </cell>
          <cell r="I74">
            <v>1048</v>
          </cell>
          <cell r="J74">
            <v>50.78</v>
          </cell>
          <cell r="K74">
            <v>53219.37</v>
          </cell>
          <cell r="L74">
            <v>14524.13</v>
          </cell>
          <cell r="M74" t="str">
            <v>27.29%</v>
          </cell>
          <cell r="N74">
            <v>63863.244</v>
          </cell>
        </row>
        <row r="75">
          <cell r="A75">
            <v>577</v>
          </cell>
          <cell r="B75" t="str">
            <v>四川太极青羊区群和路药店</v>
          </cell>
          <cell r="C75" t="str">
            <v>光华片区</v>
          </cell>
          <cell r="D75">
            <v>1224</v>
          </cell>
          <cell r="E75">
            <v>45.1</v>
          </cell>
          <cell r="F75">
            <v>55201.81</v>
          </cell>
          <cell r="G75">
            <v>17008.42</v>
          </cell>
          <cell r="H75" t="str">
            <v>30.81%</v>
          </cell>
          <cell r="I75">
            <v>1499</v>
          </cell>
          <cell r="J75">
            <v>38.49</v>
          </cell>
          <cell r="K75">
            <v>57692.51</v>
          </cell>
          <cell r="L75">
            <v>18330.82</v>
          </cell>
          <cell r="M75" t="str">
            <v>31.77%</v>
          </cell>
          <cell r="N75">
            <v>69231.012</v>
          </cell>
        </row>
        <row r="76">
          <cell r="A76">
            <v>713</v>
          </cell>
          <cell r="B76" t="str">
            <v>四川太极都江堰聚源镇药店</v>
          </cell>
          <cell r="C76" t="str">
            <v>崇都片区</v>
          </cell>
          <cell r="D76">
            <v>781</v>
          </cell>
          <cell r="E76">
            <v>68.45</v>
          </cell>
          <cell r="F76">
            <v>53459.89</v>
          </cell>
          <cell r="G76">
            <v>18931.49</v>
          </cell>
          <cell r="H76" t="str">
            <v>35.41%</v>
          </cell>
          <cell r="I76">
            <v>794</v>
          </cell>
          <cell r="J76">
            <v>66.92</v>
          </cell>
          <cell r="K76">
            <v>53135.31</v>
          </cell>
          <cell r="L76">
            <v>17693.24</v>
          </cell>
          <cell r="M76" t="str">
            <v>33.29%</v>
          </cell>
          <cell r="N76">
            <v>63762.372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大邑邛崃片区</v>
          </cell>
          <cell r="D77">
            <v>703</v>
          </cell>
          <cell r="E77">
            <v>74.97</v>
          </cell>
          <cell r="F77">
            <v>52705.45</v>
          </cell>
          <cell r="G77">
            <v>15637.89</v>
          </cell>
          <cell r="H77" t="str">
            <v>29.67%</v>
          </cell>
          <cell r="I77">
            <v>887</v>
          </cell>
          <cell r="J77">
            <v>50.87</v>
          </cell>
          <cell r="K77">
            <v>45126</v>
          </cell>
          <cell r="L77">
            <v>15375.68</v>
          </cell>
          <cell r="M77" t="str">
            <v>34.07%</v>
          </cell>
          <cell r="N77">
            <v>54151.2</v>
          </cell>
        </row>
        <row r="78">
          <cell r="A78" t="str">
            <v>合计</v>
          </cell>
          <cell r="B78" t="str">
            <v/>
          </cell>
          <cell r="C78" t="str">
            <v/>
          </cell>
          <cell r="D78">
            <v>165351</v>
          </cell>
          <cell r="E78">
            <v>76.69</v>
          </cell>
          <cell r="F78">
            <v>12680322.38</v>
          </cell>
          <cell r="G78">
            <v>3974381.31</v>
          </cell>
          <cell r="H78" t="str">
            <v>31.34%</v>
          </cell>
          <cell r="I78">
            <v>209258</v>
          </cell>
          <cell r="J78">
            <v>59.99</v>
          </cell>
          <cell r="K78">
            <v>11268983.07</v>
          </cell>
          <cell r="L78">
            <v>3922628.22</v>
          </cell>
          <cell r="M78" t="str">
            <v>31.25%</v>
          </cell>
          <cell r="N78">
            <v>12801805.5325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R78"/>
  <sheetViews>
    <sheetView tabSelected="1" topLeftCell="C1" workbookViewId="0">
      <pane ySplit="2" topLeftCell="A3" activePane="bottomLeft" state="frozen"/>
      <selection/>
      <selection pane="bottomLeft" activeCell="P6" sqref="P6"/>
    </sheetView>
  </sheetViews>
  <sheetFormatPr defaultColWidth="9" defaultRowHeight="11.25"/>
  <cols>
    <col min="1" max="1" width="2.75" style="10" customWidth="1"/>
    <col min="2" max="2" width="4.25" style="10" customWidth="1"/>
    <col min="3" max="3" width="11.5" style="10" customWidth="1"/>
    <col min="4" max="4" width="5.25" style="11" customWidth="1"/>
    <col min="5" max="5" width="6.125" style="12" customWidth="1"/>
    <col min="6" max="6" width="9.125" style="13" customWidth="1"/>
    <col min="7" max="7" width="7.38333333333333" style="14" customWidth="1"/>
    <col min="8" max="8" width="6.875" style="12" customWidth="1"/>
    <col min="9" max="9" width="7" style="12" customWidth="1"/>
    <col min="10" max="10" width="6.75" style="12" customWidth="1"/>
    <col min="11" max="11" width="7.625" style="12" customWidth="1"/>
    <col min="12" max="12" width="9" style="9"/>
    <col min="13" max="13" width="6.75" style="9" customWidth="1"/>
    <col min="14" max="14" width="7.75" style="15" customWidth="1"/>
    <col min="15" max="15" width="7.75" style="16" customWidth="1"/>
    <col min="16" max="16" width="9.625" style="2"/>
    <col min="17" max="17" width="10.375" style="16"/>
    <col min="18" max="16384" width="9" style="9"/>
  </cols>
  <sheetData>
    <row r="1" ht="12" spans="1:11">
      <c r="A1" s="17" t="s">
        <v>0</v>
      </c>
      <c r="B1" s="17"/>
      <c r="C1" s="17"/>
      <c r="D1" s="17"/>
      <c r="E1" s="17"/>
      <c r="F1" s="18"/>
      <c r="G1" s="17"/>
      <c r="H1" s="17"/>
      <c r="I1" s="17"/>
      <c r="J1" s="17"/>
      <c r="K1" s="17"/>
    </row>
    <row r="2" ht="33.75" hidden="1" spans="1:18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9" t="s">
        <v>12</v>
      </c>
      <c r="M2" s="9" t="s">
        <v>13</v>
      </c>
      <c r="N2" s="16" t="s">
        <v>14</v>
      </c>
      <c r="O2" s="16" t="s">
        <v>15</v>
      </c>
      <c r="P2" s="28" t="s">
        <v>16</v>
      </c>
      <c r="Q2" s="16" t="s">
        <v>17</v>
      </c>
      <c r="R2" s="9" t="s">
        <v>18</v>
      </c>
    </row>
    <row r="3" ht="14" customHeight="1" spans="1:17">
      <c r="A3" s="21">
        <v>1</v>
      </c>
      <c r="B3" s="22">
        <v>52</v>
      </c>
      <c r="C3" s="22" t="s">
        <v>19</v>
      </c>
      <c r="D3" s="23" t="s">
        <v>20</v>
      </c>
      <c r="E3" s="24">
        <v>2676</v>
      </c>
      <c r="F3" s="1">
        <v>185000</v>
      </c>
      <c r="G3" s="25">
        <v>0.30429</v>
      </c>
      <c r="H3" s="24">
        <v>57982</v>
      </c>
      <c r="I3" s="24">
        <v>190550</v>
      </c>
      <c r="J3" s="24">
        <v>59671</v>
      </c>
      <c r="K3" s="24">
        <v>196100</v>
      </c>
      <c r="L3" s="9">
        <f>VLOOKUP(B:B,[1]查询时间段分门店销售汇总!$A$1:$F$65536,6,0)</f>
        <v>153138.69</v>
      </c>
      <c r="M3" s="9">
        <f>VLOOKUP(B:B,[1]查询时间段分门店销售汇总!$A$1:$D$65536,4,0)</f>
        <v>2212</v>
      </c>
      <c r="N3" s="15">
        <f>L3/F3</f>
        <v>0.827776702702703</v>
      </c>
      <c r="O3" s="16">
        <f>M3/E3</f>
        <v>0.82660687593423</v>
      </c>
      <c r="P3" s="2">
        <f>VLOOKUP(B:B,[1]查询时间段分门店销售汇总!$A$1:$N$65536,14,0)</f>
        <v>190690.138</v>
      </c>
      <c r="Q3" s="16">
        <f>(P3-F3)/F3</f>
        <v>0.0307575027027026</v>
      </c>
    </row>
    <row r="4" ht="14" customHeight="1" spans="1:17">
      <c r="A4" s="21">
        <v>2</v>
      </c>
      <c r="B4" s="22">
        <v>54</v>
      </c>
      <c r="C4" s="22" t="s">
        <v>21</v>
      </c>
      <c r="D4" s="23" t="s">
        <v>20</v>
      </c>
      <c r="E4" s="24">
        <v>2966</v>
      </c>
      <c r="F4" s="1">
        <v>157000</v>
      </c>
      <c r="G4" s="25">
        <v>0.326046</v>
      </c>
      <c r="H4" s="24">
        <v>52725</v>
      </c>
      <c r="I4" s="24">
        <v>161710</v>
      </c>
      <c r="J4" s="24">
        <v>54261</v>
      </c>
      <c r="K4" s="24">
        <v>166420</v>
      </c>
      <c r="L4" s="9">
        <f>VLOOKUP(B:B,[1]查询时间段分门店销售汇总!$A$1:$F$65536,6,0)</f>
        <v>149089.12</v>
      </c>
      <c r="M4" s="9">
        <f>VLOOKUP(B:B,[1]查询时间段分门店销售汇总!$A$1:$D$65536,4,0)</f>
        <v>2314</v>
      </c>
      <c r="N4" s="15">
        <f t="shared" ref="N4:N35" si="0">L4/F4</f>
        <v>0.949612229299363</v>
      </c>
      <c r="O4" s="16">
        <f t="shared" ref="O4:O35" si="1">M4/E4</f>
        <v>0.780175320296696</v>
      </c>
      <c r="P4" s="2">
        <f>VLOOKUP(B:B,[1]查询时间段分门店销售汇总!$A$1:$N$65536,14,0)</f>
        <v>179089.1752</v>
      </c>
      <c r="Q4" s="16">
        <f t="shared" ref="Q4:Q35" si="2">(P4-F4)/F4</f>
        <v>0.14069538343949</v>
      </c>
    </row>
    <row r="5" ht="14" customHeight="1" spans="1:17">
      <c r="A5" s="21">
        <v>3</v>
      </c>
      <c r="B5" s="22">
        <v>56</v>
      </c>
      <c r="C5" s="22" t="s">
        <v>22</v>
      </c>
      <c r="D5" s="23" t="s">
        <v>20</v>
      </c>
      <c r="E5" s="24">
        <v>1606</v>
      </c>
      <c r="F5" s="1">
        <v>96000</v>
      </c>
      <c r="G5" s="25">
        <v>0.328202</v>
      </c>
      <c r="H5" s="24">
        <v>32453</v>
      </c>
      <c r="I5" s="24">
        <v>98880</v>
      </c>
      <c r="J5" s="24">
        <v>33398</v>
      </c>
      <c r="K5" s="24">
        <v>101760</v>
      </c>
      <c r="L5" s="9">
        <f>VLOOKUP(B:B,[1]查询时间段分门店销售汇总!$A$1:$F$65536,6,0)</f>
        <v>85357.79</v>
      </c>
      <c r="M5" s="9">
        <f>VLOOKUP(B:B,[1]查询时间段分门店销售汇总!$A$1:$D$65536,4,0)</f>
        <v>1328</v>
      </c>
      <c r="N5" s="15">
        <f t="shared" si="0"/>
        <v>0.889143645833333</v>
      </c>
      <c r="O5" s="16">
        <f t="shared" si="1"/>
        <v>0.826899128268991</v>
      </c>
      <c r="P5" s="2">
        <v>96000</v>
      </c>
      <c r="Q5" s="16">
        <f t="shared" si="2"/>
        <v>0</v>
      </c>
    </row>
    <row r="6" ht="14" customHeight="1" spans="1:17">
      <c r="A6" s="21">
        <v>4</v>
      </c>
      <c r="B6" s="22">
        <v>351</v>
      </c>
      <c r="C6" s="22" t="s">
        <v>23</v>
      </c>
      <c r="D6" s="23" t="s">
        <v>20</v>
      </c>
      <c r="E6" s="24">
        <v>1589</v>
      </c>
      <c r="F6" s="1">
        <v>130000</v>
      </c>
      <c r="G6" s="25">
        <v>0.318108</v>
      </c>
      <c r="H6" s="24">
        <v>42595</v>
      </c>
      <c r="I6" s="24">
        <v>133900</v>
      </c>
      <c r="J6" s="24">
        <v>43835</v>
      </c>
      <c r="K6" s="24">
        <v>137800</v>
      </c>
      <c r="L6" s="9">
        <f>VLOOKUP(B:B,[1]查询时间段分门店销售汇总!$A$1:$F$65536,6,0)</f>
        <v>108580.69</v>
      </c>
      <c r="M6" s="9">
        <f>VLOOKUP(B:B,[1]查询时间段分门店销售汇总!$A$1:$D$65536,4,0)</f>
        <v>1402</v>
      </c>
      <c r="N6" s="15">
        <f t="shared" si="0"/>
        <v>0.835236076923077</v>
      </c>
      <c r="O6" s="16">
        <f t="shared" si="1"/>
        <v>0.882315921963499</v>
      </c>
      <c r="P6" s="2">
        <f>VLOOKUP(B:B,[1]查询时间段分门店销售汇总!$A$1:$N$65536,14,0)</f>
        <v>164631.7588</v>
      </c>
      <c r="Q6" s="16">
        <f t="shared" si="2"/>
        <v>0.266398144615384</v>
      </c>
    </row>
    <row r="7" ht="14" customHeight="1" spans="1:17">
      <c r="A7" s="21">
        <v>5</v>
      </c>
      <c r="B7" s="22">
        <v>367</v>
      </c>
      <c r="C7" s="22" t="s">
        <v>24</v>
      </c>
      <c r="D7" s="23" t="s">
        <v>20</v>
      </c>
      <c r="E7" s="24">
        <v>2353</v>
      </c>
      <c r="F7" s="1">
        <v>125400</v>
      </c>
      <c r="G7" s="25">
        <v>0.324086</v>
      </c>
      <c r="H7" s="24">
        <v>41860</v>
      </c>
      <c r="I7" s="24">
        <v>129162</v>
      </c>
      <c r="J7" s="24">
        <v>43079</v>
      </c>
      <c r="K7" s="24">
        <v>132924</v>
      </c>
      <c r="L7" s="9">
        <f>VLOOKUP(B:B,[1]查询时间段分门店销售汇总!$A$1:$F$65536,6,0)</f>
        <v>111369.6</v>
      </c>
      <c r="M7" s="9">
        <f>VLOOKUP(B:B,[1]查询时间段分门店销售汇总!$A$1:$D$65536,4,0)</f>
        <v>2021</v>
      </c>
      <c r="N7" s="15">
        <f t="shared" si="0"/>
        <v>0.888114832535885</v>
      </c>
      <c r="O7" s="16">
        <f t="shared" si="1"/>
        <v>0.858903527411815</v>
      </c>
      <c r="P7" s="2">
        <f>VLOOKUP(B:B,[1]查询时间段分门店销售汇总!$A$1:$N$65536,14,0)</f>
        <v>119505.9956</v>
      </c>
      <c r="Q7" s="16">
        <f t="shared" si="2"/>
        <v>-0.0470016299840511</v>
      </c>
    </row>
    <row r="8" ht="14" customHeight="1" spans="1:17">
      <c r="A8" s="21">
        <v>6</v>
      </c>
      <c r="B8" s="22">
        <v>587</v>
      </c>
      <c r="C8" s="22" t="s">
        <v>25</v>
      </c>
      <c r="D8" s="23" t="s">
        <v>20</v>
      </c>
      <c r="E8" s="24">
        <v>1536</v>
      </c>
      <c r="F8" s="1">
        <v>96500</v>
      </c>
      <c r="G8" s="25">
        <v>0.32046</v>
      </c>
      <c r="H8" s="24">
        <v>31852</v>
      </c>
      <c r="I8" s="24">
        <v>99395</v>
      </c>
      <c r="J8" s="24">
        <v>32780</v>
      </c>
      <c r="K8" s="24">
        <v>102290</v>
      </c>
      <c r="L8" s="9">
        <f>VLOOKUP(B:B,[1]查询时间段分门店销售汇总!$A$1:$F$65536,6,0)</f>
        <v>100052.08</v>
      </c>
      <c r="M8" s="9">
        <f>VLOOKUP(B:B,[1]查询时间段分门店销售汇总!$A$1:$D$65536,4,0)</f>
        <v>1480</v>
      </c>
      <c r="N8" s="15">
        <f t="shared" si="0"/>
        <v>1.03680911917098</v>
      </c>
      <c r="O8" s="16">
        <f t="shared" si="1"/>
        <v>0.963541666666667</v>
      </c>
      <c r="P8" s="2">
        <f>VLOOKUP(B:B,[1]查询时间段分门店销售汇总!$A$1:$N$65536,14,0)</f>
        <v>96267.765</v>
      </c>
      <c r="Q8" s="16">
        <f t="shared" si="2"/>
        <v>-0.00240658031088084</v>
      </c>
    </row>
    <row r="9" ht="14" customHeight="1" spans="1:17">
      <c r="A9" s="21">
        <v>7</v>
      </c>
      <c r="B9" s="22">
        <v>704</v>
      </c>
      <c r="C9" s="22" t="s">
        <v>26</v>
      </c>
      <c r="D9" s="23" t="s">
        <v>20</v>
      </c>
      <c r="E9" s="24">
        <v>1511</v>
      </c>
      <c r="F9" s="1">
        <v>91000</v>
      </c>
      <c r="G9" s="25">
        <v>0.310268</v>
      </c>
      <c r="H9" s="24">
        <v>29081</v>
      </c>
      <c r="I9" s="24">
        <v>93730</v>
      </c>
      <c r="J9" s="24">
        <v>29928</v>
      </c>
      <c r="K9" s="24">
        <v>96460</v>
      </c>
      <c r="L9" s="9">
        <f>VLOOKUP(B:B,[1]查询时间段分门店销售汇总!$A$1:$F$65536,6,0)</f>
        <v>86256.43</v>
      </c>
      <c r="M9" s="9">
        <f>VLOOKUP(B:B,[1]查询时间段分门店销售汇总!$A$1:$D$65536,4,0)</f>
        <v>1209</v>
      </c>
      <c r="N9" s="15">
        <f t="shared" si="0"/>
        <v>0.947872857142857</v>
      </c>
      <c r="O9" s="16">
        <f t="shared" si="1"/>
        <v>0.800132362673726</v>
      </c>
      <c r="P9" s="2">
        <f>VLOOKUP(B:B,[1]查询时间段分门店销售汇总!$A$1:$N$65536,14,0)</f>
        <v>86613.6645</v>
      </c>
      <c r="Q9" s="16">
        <f t="shared" si="2"/>
        <v>-0.0482014890109892</v>
      </c>
    </row>
    <row r="10" ht="14" customHeight="1" spans="1:17">
      <c r="A10" s="21">
        <v>8</v>
      </c>
      <c r="B10" s="22">
        <v>706</v>
      </c>
      <c r="C10" s="22" t="s">
        <v>27</v>
      </c>
      <c r="D10" s="23" t="s">
        <v>20</v>
      </c>
      <c r="E10" s="24">
        <v>1687</v>
      </c>
      <c r="F10" s="1">
        <v>101000</v>
      </c>
      <c r="G10" s="25">
        <v>0.356818</v>
      </c>
      <c r="H10" s="24">
        <v>37120</v>
      </c>
      <c r="I10" s="24">
        <v>104030</v>
      </c>
      <c r="J10" s="24">
        <v>38201</v>
      </c>
      <c r="K10" s="24">
        <v>107060</v>
      </c>
      <c r="L10" s="9">
        <f>VLOOKUP(B:B,[1]查询时间段分门店销售汇总!$A$1:$F$65536,6,0)</f>
        <v>93462.93</v>
      </c>
      <c r="M10" s="9">
        <f>VLOOKUP(B:B,[1]查询时间段分门店销售汇总!$A$1:$D$65536,4,0)</f>
        <v>1416</v>
      </c>
      <c r="N10" s="15">
        <f t="shared" si="0"/>
        <v>0.925375544554455</v>
      </c>
      <c r="O10" s="16">
        <f t="shared" si="1"/>
        <v>0.839359810314167</v>
      </c>
      <c r="P10" s="2">
        <f>VLOOKUP(B:B,[1]查询时间段分门店销售汇总!$A$1:$N$65536,14,0)</f>
        <v>77980.948</v>
      </c>
      <c r="Q10" s="16">
        <f t="shared" si="2"/>
        <v>-0.227911405940594</v>
      </c>
    </row>
    <row r="11" ht="14" customHeight="1" spans="1:17">
      <c r="A11" s="21">
        <v>9</v>
      </c>
      <c r="B11" s="22">
        <v>710</v>
      </c>
      <c r="C11" s="22" t="s">
        <v>28</v>
      </c>
      <c r="D11" s="23" t="s">
        <v>20</v>
      </c>
      <c r="E11" s="24">
        <v>1298</v>
      </c>
      <c r="F11" s="1">
        <v>74000</v>
      </c>
      <c r="G11" s="25">
        <v>0.321538</v>
      </c>
      <c r="H11" s="24">
        <v>24508</v>
      </c>
      <c r="I11" s="24">
        <v>76220</v>
      </c>
      <c r="J11" s="24">
        <v>25221</v>
      </c>
      <c r="K11" s="24">
        <v>78440</v>
      </c>
      <c r="L11" s="9">
        <f>VLOOKUP(B:B,[1]查询时间段分门店销售汇总!$A$1:$F$65536,6,0)</f>
        <v>66775.16</v>
      </c>
      <c r="M11" s="9">
        <f>VLOOKUP(B:B,[1]查询时间段分门店销售汇总!$A$1:$D$65536,4,0)</f>
        <v>1188</v>
      </c>
      <c r="N11" s="15">
        <f t="shared" si="0"/>
        <v>0.902367027027027</v>
      </c>
      <c r="O11" s="16">
        <f t="shared" si="1"/>
        <v>0.915254237288136</v>
      </c>
      <c r="P11" s="2">
        <f>VLOOKUP(B:B,[1]查询时间段分门店销售汇总!$A$1:$N$65536,14,0)</f>
        <v>64654.032</v>
      </c>
      <c r="Q11" s="16">
        <f t="shared" si="2"/>
        <v>-0.126296864864865</v>
      </c>
    </row>
    <row r="12" ht="14" customHeight="1" spans="1:17">
      <c r="A12" s="21">
        <v>10</v>
      </c>
      <c r="B12" s="22">
        <v>713</v>
      </c>
      <c r="C12" s="22" t="s">
        <v>29</v>
      </c>
      <c r="D12" s="23" t="s">
        <v>20</v>
      </c>
      <c r="E12" s="24">
        <v>917</v>
      </c>
      <c r="F12" s="1">
        <v>65000</v>
      </c>
      <c r="G12" s="25">
        <v>0.357014</v>
      </c>
      <c r="H12" s="24">
        <v>23902</v>
      </c>
      <c r="I12" s="24">
        <v>66950</v>
      </c>
      <c r="J12" s="24">
        <v>24598</v>
      </c>
      <c r="K12" s="24">
        <v>68900</v>
      </c>
      <c r="L12" s="9">
        <f>VLOOKUP(B:B,[1]查询时间段分门店销售汇总!$A$1:$F$65536,6,0)</f>
        <v>53459.89</v>
      </c>
      <c r="M12" s="9">
        <f>VLOOKUP(B:B,[1]查询时间段分门店销售汇总!$A$1:$D$65536,4,0)</f>
        <v>781</v>
      </c>
      <c r="N12" s="15">
        <f t="shared" si="0"/>
        <v>0.822459846153846</v>
      </c>
      <c r="O12" s="16">
        <f t="shared" si="1"/>
        <v>0.851690294438386</v>
      </c>
      <c r="P12" s="2">
        <f>VLOOKUP(B:B,[1]查询时间段分门店销售汇总!$A$1:$N$65536,14,0)</f>
        <v>63762.372</v>
      </c>
      <c r="Q12" s="16">
        <f t="shared" si="2"/>
        <v>-0.0190404307692308</v>
      </c>
    </row>
    <row r="13" ht="14" customHeight="1" spans="1:17">
      <c r="A13" s="21">
        <v>11</v>
      </c>
      <c r="B13" s="22">
        <v>738</v>
      </c>
      <c r="C13" s="22" t="s">
        <v>30</v>
      </c>
      <c r="D13" s="23" t="s">
        <v>20</v>
      </c>
      <c r="E13" s="24">
        <v>1466</v>
      </c>
      <c r="F13" s="1">
        <v>91000</v>
      </c>
      <c r="G13" s="25">
        <v>0.304976</v>
      </c>
      <c r="H13" s="24">
        <v>28585</v>
      </c>
      <c r="I13" s="24">
        <v>93730</v>
      </c>
      <c r="J13" s="24">
        <v>29418</v>
      </c>
      <c r="K13" s="24">
        <v>96460</v>
      </c>
      <c r="L13" s="9">
        <f>VLOOKUP(B:B,[1]查询时间段分门店销售汇总!$A$1:$F$65536,6,0)</f>
        <v>85617</v>
      </c>
      <c r="M13" s="9">
        <f>VLOOKUP(B:B,[1]查询时间段分门店销售汇总!$A$1:$D$65536,4,0)</f>
        <v>1334</v>
      </c>
      <c r="N13" s="15">
        <f t="shared" si="0"/>
        <v>0.940846153846154</v>
      </c>
      <c r="O13" s="16">
        <f t="shared" si="1"/>
        <v>0.909959072305593</v>
      </c>
      <c r="P13" s="2">
        <f>VLOOKUP(B:B,[1]查询时间段分门店销售汇总!$A$1:$N$65536,14,0)</f>
        <v>83251.582</v>
      </c>
      <c r="Q13" s="16">
        <f t="shared" si="2"/>
        <v>-0.0851474505494508</v>
      </c>
    </row>
    <row r="14" ht="14" hidden="1" customHeight="1" spans="1:17">
      <c r="A14" s="21">
        <v>12</v>
      </c>
      <c r="B14" s="22">
        <v>341</v>
      </c>
      <c r="C14" s="22" t="s">
        <v>31</v>
      </c>
      <c r="D14" s="23" t="s">
        <v>32</v>
      </c>
      <c r="E14" s="24">
        <v>5847</v>
      </c>
      <c r="F14" s="24">
        <v>424000</v>
      </c>
      <c r="G14" s="25">
        <v>0.324184</v>
      </c>
      <c r="H14" s="24">
        <v>141578</v>
      </c>
      <c r="I14" s="24">
        <v>436720</v>
      </c>
      <c r="J14" s="24">
        <v>145701</v>
      </c>
      <c r="K14" s="24">
        <v>449440</v>
      </c>
      <c r="L14" s="9">
        <f>VLOOKUP(B:B,[1]查询时间段分门店销售汇总!$A$1:$F$65536,6,0)</f>
        <v>407175.01</v>
      </c>
      <c r="M14" s="9">
        <f>VLOOKUP(B:B,[1]查询时间段分门店销售汇总!$A$1:$D$65536,4,0)</f>
        <v>5494</v>
      </c>
      <c r="N14" s="16">
        <f t="shared" si="0"/>
        <v>0.960318419811321</v>
      </c>
      <c r="O14" s="16">
        <f t="shared" si="1"/>
        <v>0.939627159226954</v>
      </c>
      <c r="P14" s="28">
        <f>VLOOKUP(B:B,[1]查询时间段分门店销售汇总!$A$1:$N$65536,14,0)</f>
        <v>438758.144</v>
      </c>
      <c r="Q14" s="16">
        <f t="shared" si="2"/>
        <v>0.0348069433962265</v>
      </c>
    </row>
    <row r="15" ht="14" hidden="1" customHeight="1" spans="1:17">
      <c r="A15" s="21">
        <v>13</v>
      </c>
      <c r="B15" s="22">
        <v>539</v>
      </c>
      <c r="C15" s="22" t="s">
        <v>33</v>
      </c>
      <c r="D15" s="23" t="s">
        <v>32</v>
      </c>
      <c r="E15" s="24">
        <v>1225</v>
      </c>
      <c r="F15" s="24">
        <v>83700</v>
      </c>
      <c r="G15" s="25">
        <v>0.323498</v>
      </c>
      <c r="H15" s="24">
        <v>27889</v>
      </c>
      <c r="I15" s="24">
        <v>86211</v>
      </c>
      <c r="J15" s="24">
        <v>28701</v>
      </c>
      <c r="K15" s="24">
        <v>88722</v>
      </c>
      <c r="L15" s="9">
        <f>VLOOKUP(B:B,[1]查询时间段分门店销售汇总!$A$1:$F$65536,6,0)</f>
        <v>76078.95</v>
      </c>
      <c r="M15" s="9">
        <f>VLOOKUP(B:B,[1]查询时间段分门店销售汇总!$A$1:$D$65536,4,0)</f>
        <v>1137</v>
      </c>
      <c r="N15" s="16">
        <f t="shared" si="0"/>
        <v>0.908948028673835</v>
      </c>
      <c r="O15" s="16">
        <f t="shared" si="1"/>
        <v>0.928163265306122</v>
      </c>
      <c r="P15" s="28">
        <f>VLOOKUP(B:B,[1]查询时间段分门店销售汇总!$A$1:$N$65536,14,0)</f>
        <v>78646.66</v>
      </c>
      <c r="Q15" s="16">
        <f t="shared" si="2"/>
        <v>-0.0603744324970133</v>
      </c>
    </row>
    <row r="16" ht="14" hidden="1" customHeight="1" spans="1:17">
      <c r="A16" s="21">
        <v>14</v>
      </c>
      <c r="B16" s="22">
        <v>549</v>
      </c>
      <c r="C16" s="22" t="s">
        <v>34</v>
      </c>
      <c r="D16" s="23" t="s">
        <v>32</v>
      </c>
      <c r="E16" s="24">
        <v>1151</v>
      </c>
      <c r="F16" s="24">
        <v>85000</v>
      </c>
      <c r="G16" s="25">
        <v>0.310366</v>
      </c>
      <c r="H16" s="24">
        <v>27173</v>
      </c>
      <c r="I16" s="24">
        <v>87550</v>
      </c>
      <c r="J16" s="24">
        <v>27964</v>
      </c>
      <c r="K16" s="24">
        <v>90100</v>
      </c>
      <c r="L16" s="9">
        <f>VLOOKUP(B:B,[1]查询时间段分门店销售汇总!$A$1:$F$65536,6,0)</f>
        <v>74729.29</v>
      </c>
      <c r="M16" s="9">
        <f>VLOOKUP(B:B,[1]查询时间段分门店销售汇总!$A$1:$D$65536,4,0)</f>
        <v>924</v>
      </c>
      <c r="N16" s="16">
        <f t="shared" si="0"/>
        <v>0.879168117647059</v>
      </c>
      <c r="O16" s="16">
        <f t="shared" si="1"/>
        <v>0.802780191138141</v>
      </c>
      <c r="P16" s="28">
        <f>VLOOKUP(B:B,[1]查询时间段分门店销售汇总!$A$1:$N$65536,14,0)</f>
        <v>72949.6175</v>
      </c>
      <c r="Q16" s="16">
        <f t="shared" si="2"/>
        <v>-0.141769205882353</v>
      </c>
    </row>
    <row r="17" ht="14" hidden="1" customHeight="1" spans="1:17">
      <c r="A17" s="21">
        <v>15</v>
      </c>
      <c r="B17" s="22">
        <v>591</v>
      </c>
      <c r="C17" s="22" t="s">
        <v>35</v>
      </c>
      <c r="D17" s="23" t="s">
        <v>32</v>
      </c>
      <c r="E17" s="24">
        <v>1560</v>
      </c>
      <c r="F17" s="24">
        <v>108500</v>
      </c>
      <c r="G17" s="25">
        <v>0.340452</v>
      </c>
      <c r="H17" s="24">
        <v>38047</v>
      </c>
      <c r="I17" s="24">
        <v>111755</v>
      </c>
      <c r="J17" s="24">
        <v>39155</v>
      </c>
      <c r="K17" s="24">
        <v>115010</v>
      </c>
      <c r="L17" s="9">
        <f>VLOOKUP(B:B,[1]查询时间段分门店销售汇总!$A$1:$F$65536,6,0)</f>
        <v>111968</v>
      </c>
      <c r="M17" s="9">
        <f>VLOOKUP(B:B,[1]查询时间段分门店销售汇总!$A$1:$D$65536,4,0)</f>
        <v>1671</v>
      </c>
      <c r="N17" s="16">
        <f t="shared" si="0"/>
        <v>1.03196313364055</v>
      </c>
      <c r="O17" s="16">
        <f t="shared" si="1"/>
        <v>1.07115384615385</v>
      </c>
      <c r="P17" s="28">
        <f>VLOOKUP(B:B,[1]查询时间段分门店销售汇总!$A$1:$N$65536,14,0)</f>
        <v>94871.2395</v>
      </c>
      <c r="Q17" s="16">
        <f t="shared" si="2"/>
        <v>-0.125610695852535</v>
      </c>
    </row>
    <row r="18" ht="14" hidden="1" customHeight="1" spans="1:17">
      <c r="A18" s="21">
        <v>16</v>
      </c>
      <c r="B18" s="22">
        <v>594</v>
      </c>
      <c r="C18" s="22" t="s">
        <v>36</v>
      </c>
      <c r="D18" s="23" t="s">
        <v>32</v>
      </c>
      <c r="E18" s="24">
        <v>1500</v>
      </c>
      <c r="F18" s="24">
        <v>118750</v>
      </c>
      <c r="G18" s="25">
        <v>0.32683</v>
      </c>
      <c r="H18" s="24">
        <v>39976</v>
      </c>
      <c r="I18" s="24">
        <v>122313</v>
      </c>
      <c r="J18" s="24">
        <v>41140</v>
      </c>
      <c r="K18" s="24">
        <v>125875</v>
      </c>
      <c r="L18" s="9">
        <f>VLOOKUP(B:B,[1]查询时间段分门店销售汇总!$A$1:$F$65536,6,0)</f>
        <v>70932.23</v>
      </c>
      <c r="M18" s="9">
        <f>VLOOKUP(B:B,[1]查询时间段分门店销售汇总!$A$1:$D$65536,4,0)</f>
        <v>1105</v>
      </c>
      <c r="N18" s="16">
        <f t="shared" si="0"/>
        <v>0.597324042105263</v>
      </c>
      <c r="O18" s="16">
        <f t="shared" si="1"/>
        <v>0.736666666666667</v>
      </c>
      <c r="P18" s="28">
        <f>VLOOKUP(B:B,[1]查询时间段分门店销售汇总!$A$1:$N$65536,14,0)</f>
        <v>132681.0204</v>
      </c>
      <c r="Q18" s="16">
        <f t="shared" si="2"/>
        <v>0.117313856</v>
      </c>
    </row>
    <row r="19" ht="14" hidden="1" customHeight="1" spans="1:17">
      <c r="A19" s="21">
        <v>17</v>
      </c>
      <c r="B19" s="22">
        <v>716</v>
      </c>
      <c r="C19" s="22" t="s">
        <v>37</v>
      </c>
      <c r="D19" s="23" t="s">
        <v>32</v>
      </c>
      <c r="E19" s="24">
        <v>1207</v>
      </c>
      <c r="F19" s="24">
        <v>85250</v>
      </c>
      <c r="G19" s="25">
        <v>0.336826</v>
      </c>
      <c r="H19" s="24">
        <v>29576</v>
      </c>
      <c r="I19" s="24">
        <v>87808</v>
      </c>
      <c r="J19" s="24">
        <v>30437</v>
      </c>
      <c r="K19" s="24">
        <v>90365</v>
      </c>
      <c r="L19" s="9">
        <f>VLOOKUP(B:B,[1]查询时间段分门店销售汇总!$A$1:$F$65536,6,0)</f>
        <v>69982.36</v>
      </c>
      <c r="M19" s="9">
        <f>VLOOKUP(B:B,[1]查询时间段分门店销售汇总!$A$1:$D$65536,4,0)</f>
        <v>946</v>
      </c>
      <c r="N19" s="16">
        <f t="shared" si="0"/>
        <v>0.820907448680352</v>
      </c>
      <c r="O19" s="16">
        <f t="shared" si="1"/>
        <v>0.783761391880696</v>
      </c>
      <c r="P19" s="28">
        <f>VLOOKUP(B:B,[1]查询时间段分门店销售汇总!$A$1:$N$65536,14,0)</f>
        <v>82272.426</v>
      </c>
      <c r="Q19" s="16">
        <f t="shared" si="2"/>
        <v>-0.0349275542521993</v>
      </c>
    </row>
    <row r="20" ht="14" hidden="1" customHeight="1" spans="1:17">
      <c r="A20" s="21">
        <v>18</v>
      </c>
      <c r="B20" s="22">
        <v>717</v>
      </c>
      <c r="C20" s="22" t="s">
        <v>38</v>
      </c>
      <c r="D20" s="23" t="s">
        <v>32</v>
      </c>
      <c r="E20" s="24">
        <v>2000</v>
      </c>
      <c r="F20" s="24">
        <v>124000</v>
      </c>
      <c r="G20" s="25">
        <v>0.336238</v>
      </c>
      <c r="H20" s="24">
        <v>42944</v>
      </c>
      <c r="I20" s="24">
        <v>127720</v>
      </c>
      <c r="J20" s="24">
        <v>44195</v>
      </c>
      <c r="K20" s="24">
        <v>131440</v>
      </c>
      <c r="L20" s="9">
        <f>VLOOKUP(B:B,[1]查询时间段分门店销售汇总!$A$1:$F$65536,6,0)</f>
        <v>104112.5</v>
      </c>
      <c r="M20" s="9">
        <f>VLOOKUP(B:B,[1]查询时间段分门店销售汇总!$A$1:$D$65536,4,0)</f>
        <v>1517</v>
      </c>
      <c r="N20" s="16">
        <f t="shared" si="0"/>
        <v>0.839616935483871</v>
      </c>
      <c r="O20" s="16">
        <f t="shared" si="1"/>
        <v>0.7585</v>
      </c>
      <c r="P20" s="28">
        <f>VLOOKUP(B:B,[1]查询时间段分门店销售汇总!$A$1:$N$65536,14,0)</f>
        <v>136220.9228</v>
      </c>
      <c r="Q20" s="16">
        <f t="shared" si="2"/>
        <v>0.0985558290322581</v>
      </c>
    </row>
    <row r="21" ht="14" hidden="1" customHeight="1" spans="1:17">
      <c r="A21" s="21">
        <v>19</v>
      </c>
      <c r="B21" s="22">
        <v>719</v>
      </c>
      <c r="C21" s="22" t="s">
        <v>39</v>
      </c>
      <c r="D21" s="23" t="s">
        <v>32</v>
      </c>
      <c r="E21" s="24">
        <v>2835</v>
      </c>
      <c r="F21" s="24">
        <v>169880</v>
      </c>
      <c r="G21" s="25">
        <v>0.342804</v>
      </c>
      <c r="H21" s="24">
        <v>59982</v>
      </c>
      <c r="I21" s="24">
        <v>174976</v>
      </c>
      <c r="J21" s="24">
        <v>61730</v>
      </c>
      <c r="K21" s="24">
        <v>180073</v>
      </c>
      <c r="L21" s="9">
        <f>VLOOKUP(B:B,[1]查询时间段分门店销售汇总!$A$1:$F$65536,6,0)</f>
        <v>179691.16</v>
      </c>
      <c r="M21" s="9">
        <f>VLOOKUP(B:B,[1]查询时间段分门店销售汇总!$A$1:$D$65536,4,0)</f>
        <v>2611</v>
      </c>
      <c r="N21" s="16">
        <f t="shared" si="0"/>
        <v>1.05775347303979</v>
      </c>
      <c r="O21" s="16">
        <f t="shared" si="1"/>
        <v>0.920987654320988</v>
      </c>
      <c r="P21" s="28">
        <f>VLOOKUP(B:B,[1]查询时间段分门店销售汇总!$A$1:$N$65536,14,0)</f>
        <v>180932.4732</v>
      </c>
      <c r="Q21" s="16">
        <f t="shared" si="2"/>
        <v>0.065060473275253</v>
      </c>
    </row>
    <row r="22" ht="14" hidden="1" customHeight="1" spans="1:17">
      <c r="A22" s="21">
        <v>20</v>
      </c>
      <c r="B22" s="22">
        <v>720</v>
      </c>
      <c r="C22" s="22" t="s">
        <v>40</v>
      </c>
      <c r="D22" s="23" t="s">
        <v>32</v>
      </c>
      <c r="E22" s="24">
        <v>1434</v>
      </c>
      <c r="F22" s="24">
        <v>89500</v>
      </c>
      <c r="G22" s="25">
        <v>0.317226</v>
      </c>
      <c r="H22" s="24">
        <v>29243</v>
      </c>
      <c r="I22" s="24">
        <v>92185</v>
      </c>
      <c r="J22" s="24">
        <v>30095</v>
      </c>
      <c r="K22" s="24">
        <v>94870</v>
      </c>
      <c r="L22" s="9">
        <f>VLOOKUP(B:B,[1]查询时间段分门店销售汇总!$A$1:$F$65536,6,0)</f>
        <v>66498.82</v>
      </c>
      <c r="M22" s="9">
        <f>VLOOKUP(B:B,[1]查询时间段分门店销售汇总!$A$1:$D$65536,4,0)</f>
        <v>1010</v>
      </c>
      <c r="N22" s="16">
        <f t="shared" si="0"/>
        <v>0.743003575418995</v>
      </c>
      <c r="O22" s="16">
        <f t="shared" si="1"/>
        <v>0.704323570432357</v>
      </c>
      <c r="P22" s="28">
        <f>VLOOKUP(B:B,[1]查询时间段分门店销售汇总!$A$1:$N$65536,14,0)</f>
        <v>77904.3695</v>
      </c>
      <c r="Q22" s="16">
        <f t="shared" si="2"/>
        <v>-0.129560117318436</v>
      </c>
    </row>
    <row r="23" ht="14" hidden="1" customHeight="1" spans="1:17">
      <c r="A23" s="21">
        <v>21</v>
      </c>
      <c r="B23" s="22">
        <v>721</v>
      </c>
      <c r="C23" s="22" t="s">
        <v>41</v>
      </c>
      <c r="D23" s="23" t="s">
        <v>32</v>
      </c>
      <c r="E23" s="24">
        <v>1318</v>
      </c>
      <c r="F23" s="24">
        <v>83700</v>
      </c>
      <c r="G23" s="25">
        <v>0.34251</v>
      </c>
      <c r="H23" s="24">
        <v>29528</v>
      </c>
      <c r="I23" s="24">
        <v>86211</v>
      </c>
      <c r="J23" s="24">
        <v>30388</v>
      </c>
      <c r="K23" s="24">
        <v>88722</v>
      </c>
      <c r="L23" s="9">
        <f>VLOOKUP(B:B,[1]查询时间段分门店销售汇总!$A$1:$F$65536,6,0)</f>
        <v>87403.15</v>
      </c>
      <c r="M23" s="9">
        <f>VLOOKUP(B:B,[1]查询时间段分门店销售汇总!$A$1:$D$65536,4,0)</f>
        <v>1414</v>
      </c>
      <c r="N23" s="16">
        <f t="shared" si="0"/>
        <v>1.044243130227</v>
      </c>
      <c r="O23" s="16">
        <f t="shared" si="1"/>
        <v>1.07283763277693</v>
      </c>
      <c r="P23" s="28">
        <f>VLOOKUP(B:B,[1]查询时间段分门店销售汇总!$A$1:$N$65536,14,0)</f>
        <v>70314.468</v>
      </c>
      <c r="Q23" s="16">
        <f t="shared" si="2"/>
        <v>-0.159922724014337</v>
      </c>
    </row>
    <row r="24" ht="14" hidden="1" customHeight="1" spans="1:17">
      <c r="A24" s="21">
        <v>22</v>
      </c>
      <c r="B24" s="22">
        <v>732</v>
      </c>
      <c r="C24" s="22" t="s">
        <v>42</v>
      </c>
      <c r="D24" s="23" t="s">
        <v>32</v>
      </c>
      <c r="E24" s="24">
        <v>971</v>
      </c>
      <c r="F24" s="24">
        <v>65100</v>
      </c>
      <c r="G24" s="25">
        <v>0.322616</v>
      </c>
      <c r="H24" s="24">
        <v>21632</v>
      </c>
      <c r="I24" s="24">
        <v>67053</v>
      </c>
      <c r="J24" s="24">
        <v>22262</v>
      </c>
      <c r="K24" s="24">
        <v>69006</v>
      </c>
      <c r="L24" s="9">
        <f>VLOOKUP(B:B,[1]查询时间段分门店销售汇总!$A$1:$F$65536,6,0)</f>
        <v>52705.45</v>
      </c>
      <c r="M24" s="9">
        <f>VLOOKUP(B:B,[1]查询时间段分门店销售汇总!$A$1:$D$65536,4,0)</f>
        <v>703</v>
      </c>
      <c r="N24" s="16">
        <f t="shared" si="0"/>
        <v>0.80960752688172</v>
      </c>
      <c r="O24" s="16">
        <f t="shared" si="1"/>
        <v>0.72399588053553</v>
      </c>
      <c r="P24" s="28">
        <f>VLOOKUP(B:B,[1]查询时间段分门店销售汇总!$A$1:$N$65536,14,0)</f>
        <v>54151.2</v>
      </c>
      <c r="Q24" s="16">
        <f t="shared" si="2"/>
        <v>-0.168184331797235</v>
      </c>
    </row>
    <row r="25" ht="14" hidden="1" customHeight="1" spans="1:17">
      <c r="A25" s="21">
        <v>23</v>
      </c>
      <c r="B25" s="22">
        <v>355</v>
      </c>
      <c r="C25" s="22" t="s">
        <v>43</v>
      </c>
      <c r="D25" s="23" t="s">
        <v>44</v>
      </c>
      <c r="E25" s="24">
        <v>3170</v>
      </c>
      <c r="F25" s="24">
        <v>220100</v>
      </c>
      <c r="G25" s="25">
        <v>0.32487</v>
      </c>
      <c r="H25" s="24">
        <v>73649</v>
      </c>
      <c r="I25" s="24">
        <v>226703</v>
      </c>
      <c r="J25" s="24">
        <v>75794</v>
      </c>
      <c r="K25" s="24">
        <v>233306</v>
      </c>
      <c r="L25" s="9">
        <f>VLOOKUP(B:B,[1]查询时间段分门店销售汇总!$A$1:$F$65536,6,0)</f>
        <v>217377.63</v>
      </c>
      <c r="M25" s="9">
        <f>VLOOKUP(B:B,[1]查询时间段分门店销售汇总!$A$1:$D$65536,4,0)</f>
        <v>2828</v>
      </c>
      <c r="N25" s="16">
        <f t="shared" si="0"/>
        <v>0.987631213084961</v>
      </c>
      <c r="O25" s="16">
        <f t="shared" si="1"/>
        <v>0.89211356466877</v>
      </c>
      <c r="P25" s="28">
        <f>VLOOKUP(B:B,[1]查询时间段分门店销售汇总!$A$1:$N$65536,14,0)</f>
        <v>248087.9744</v>
      </c>
      <c r="Q25" s="16">
        <f t="shared" si="2"/>
        <v>0.127160265333939</v>
      </c>
    </row>
    <row r="26" ht="14" hidden="1" customHeight="1" spans="1:17">
      <c r="A26" s="21">
        <v>24</v>
      </c>
      <c r="B26" s="22">
        <v>373</v>
      </c>
      <c r="C26" s="22" t="s">
        <v>45</v>
      </c>
      <c r="D26" s="23" t="s">
        <v>44</v>
      </c>
      <c r="E26" s="24">
        <v>2152</v>
      </c>
      <c r="F26" s="24">
        <v>158100</v>
      </c>
      <c r="G26" s="25">
        <v>0.329966</v>
      </c>
      <c r="H26" s="24">
        <v>53733</v>
      </c>
      <c r="I26" s="24">
        <v>162843</v>
      </c>
      <c r="J26" s="24">
        <v>55298</v>
      </c>
      <c r="K26" s="24">
        <v>167586</v>
      </c>
      <c r="L26" s="9">
        <f>VLOOKUP(B:B,[1]查询时间段分门店销售汇总!$A$1:$F$65536,6,0)</f>
        <v>154908.25</v>
      </c>
      <c r="M26" s="9">
        <f>VLOOKUP(B:B,[1]查询时间段分门店销售汇总!$A$1:$D$65536,4,0)</f>
        <v>2076</v>
      </c>
      <c r="N26" s="16">
        <f t="shared" si="0"/>
        <v>0.979811827956989</v>
      </c>
      <c r="O26" s="16">
        <f t="shared" si="1"/>
        <v>0.964684014869889</v>
      </c>
      <c r="P26" s="28">
        <f>VLOOKUP(B:B,[1]查询时间段分门店销售汇总!$A$1:$N$65536,14,0)</f>
        <v>143527.844</v>
      </c>
      <c r="Q26" s="16">
        <f t="shared" si="2"/>
        <v>-0.0921704996837446</v>
      </c>
    </row>
    <row r="27" ht="14" hidden="1" customHeight="1" spans="1:17">
      <c r="A27" s="21">
        <v>25</v>
      </c>
      <c r="B27" s="22">
        <v>511</v>
      </c>
      <c r="C27" s="22" t="s">
        <v>46</v>
      </c>
      <c r="D27" s="23" t="s">
        <v>44</v>
      </c>
      <c r="E27" s="24">
        <v>2220</v>
      </c>
      <c r="F27" s="24">
        <v>127100</v>
      </c>
      <c r="G27" s="25">
        <v>0.323106</v>
      </c>
      <c r="H27" s="24">
        <v>42299</v>
      </c>
      <c r="I27" s="24">
        <v>130913</v>
      </c>
      <c r="J27" s="24">
        <v>43531</v>
      </c>
      <c r="K27" s="24">
        <v>134726</v>
      </c>
      <c r="L27" s="9">
        <f>VLOOKUP(B:B,[1]查询时间段分门店销售汇总!$A$1:$F$65536,6,0)</f>
        <v>83628.92</v>
      </c>
      <c r="M27" s="9">
        <f>VLOOKUP(B:B,[1]查询时间段分门店销售汇总!$A$1:$D$65536,4,0)</f>
        <v>1297</v>
      </c>
      <c r="N27" s="16">
        <f t="shared" si="0"/>
        <v>0.657977340676633</v>
      </c>
      <c r="O27" s="16">
        <f t="shared" si="1"/>
        <v>0.584234234234234</v>
      </c>
      <c r="P27" s="28">
        <f>VLOOKUP(B:B,[1]查询时间段分门店销售汇总!$A$1:$N$65536,14,0)</f>
        <v>119339.6052</v>
      </c>
      <c r="Q27" s="16">
        <f t="shared" si="2"/>
        <v>-0.0610573941778128</v>
      </c>
    </row>
    <row r="28" ht="14" hidden="1" customHeight="1" spans="1:17">
      <c r="A28" s="21">
        <v>26</v>
      </c>
      <c r="B28" s="22">
        <v>515</v>
      </c>
      <c r="C28" s="22" t="s">
        <v>47</v>
      </c>
      <c r="D28" s="23" t="s">
        <v>44</v>
      </c>
      <c r="E28" s="24">
        <v>2928</v>
      </c>
      <c r="F28" s="24">
        <v>155000</v>
      </c>
      <c r="G28" s="25">
        <v>0.308406</v>
      </c>
      <c r="H28" s="24">
        <v>49237</v>
      </c>
      <c r="I28" s="24">
        <v>159650</v>
      </c>
      <c r="J28" s="24">
        <v>50671</v>
      </c>
      <c r="K28" s="24">
        <v>164300</v>
      </c>
      <c r="L28" s="9">
        <f>VLOOKUP(B:B,[1]查询时间段分门店销售汇总!$A$1:$F$65536,6,0)</f>
        <v>128985.19</v>
      </c>
      <c r="M28" s="9">
        <f>VLOOKUP(B:B,[1]查询时间段分门店销售汇总!$A$1:$D$65536,4,0)</f>
        <v>2373</v>
      </c>
      <c r="N28" s="16">
        <f t="shared" si="0"/>
        <v>0.832162516129032</v>
      </c>
      <c r="O28" s="16">
        <f t="shared" si="1"/>
        <v>0.810450819672131</v>
      </c>
      <c r="P28" s="28">
        <f>VLOOKUP(B:B,[1]查询时间段分门店销售汇总!$A$1:$N$65536,14,0)</f>
        <v>137627.3996</v>
      </c>
      <c r="Q28" s="16">
        <f t="shared" si="2"/>
        <v>-0.112081292903226</v>
      </c>
    </row>
    <row r="29" ht="14" hidden="1" customHeight="1" spans="1:17">
      <c r="A29" s="21">
        <v>27</v>
      </c>
      <c r="B29" s="22">
        <v>545</v>
      </c>
      <c r="C29" s="22" t="s">
        <v>48</v>
      </c>
      <c r="D29" s="23" t="s">
        <v>44</v>
      </c>
      <c r="E29" s="24">
        <v>1985</v>
      </c>
      <c r="F29" s="24">
        <v>124000</v>
      </c>
      <c r="G29" s="25">
        <v>0.341726</v>
      </c>
      <c r="H29" s="24">
        <v>43645</v>
      </c>
      <c r="I29" s="24">
        <v>127720</v>
      </c>
      <c r="J29" s="24">
        <v>44916</v>
      </c>
      <c r="K29" s="24">
        <v>131440</v>
      </c>
      <c r="L29" s="9">
        <f>VLOOKUP(B:B,[1]查询时间段分门店销售汇总!$A$1:$F$65536,6,0)</f>
        <v>111870.48</v>
      </c>
      <c r="M29" s="9">
        <f>VLOOKUP(B:B,[1]查询时间段分门店销售汇总!$A$1:$D$65536,4,0)</f>
        <v>1531</v>
      </c>
      <c r="N29" s="16">
        <f t="shared" si="0"/>
        <v>0.902181290322581</v>
      </c>
      <c r="O29" s="16">
        <f t="shared" si="1"/>
        <v>0.771284634760705</v>
      </c>
      <c r="P29" s="28">
        <f>VLOOKUP(B:B,[1]查询时间段分门店销售汇总!$A$1:$N$65536,14,0)</f>
        <v>121711.4224</v>
      </c>
      <c r="Q29" s="16">
        <f t="shared" si="2"/>
        <v>-0.018456270967742</v>
      </c>
    </row>
    <row r="30" ht="14" hidden="1" customHeight="1" spans="1:17">
      <c r="A30" s="21">
        <v>28</v>
      </c>
      <c r="B30" s="22">
        <v>572</v>
      </c>
      <c r="C30" s="22" t="s">
        <v>49</v>
      </c>
      <c r="D30" s="23" t="s">
        <v>44</v>
      </c>
      <c r="E30" s="24">
        <v>1203</v>
      </c>
      <c r="F30" s="24">
        <v>65100</v>
      </c>
      <c r="G30" s="25">
        <v>0.30576</v>
      </c>
      <c r="H30" s="24">
        <v>20502</v>
      </c>
      <c r="I30" s="24">
        <v>67053</v>
      </c>
      <c r="J30" s="24">
        <v>21099</v>
      </c>
      <c r="K30" s="24">
        <v>69006</v>
      </c>
      <c r="L30" s="9">
        <f>VLOOKUP(B:B,[1]查询时间段分门店销售汇总!$A$1:$F$65536,6,0)</f>
        <v>55451.45</v>
      </c>
      <c r="M30" s="9">
        <f>VLOOKUP(B:B,[1]查询时间段分门店销售汇总!$A$1:$D$65536,4,0)</f>
        <v>969</v>
      </c>
      <c r="N30" s="16">
        <f t="shared" si="0"/>
        <v>0.851788786482335</v>
      </c>
      <c r="O30" s="16">
        <f t="shared" si="1"/>
        <v>0.805486284289277</v>
      </c>
      <c r="P30" s="28">
        <f>VLOOKUP(B:B,[1]查询时间段分门店销售汇总!$A$1:$N$65536,14,0)</f>
        <v>63863.244</v>
      </c>
      <c r="Q30" s="16">
        <f t="shared" si="2"/>
        <v>-0.0189977880184332</v>
      </c>
    </row>
    <row r="31" ht="14" hidden="1" customHeight="1" spans="1:17">
      <c r="A31" s="21">
        <v>29</v>
      </c>
      <c r="B31" s="22">
        <v>578</v>
      </c>
      <c r="C31" s="22" t="s">
        <v>50</v>
      </c>
      <c r="D31" s="23" t="s">
        <v>44</v>
      </c>
      <c r="E31" s="24">
        <v>3491</v>
      </c>
      <c r="F31" s="24">
        <v>158100</v>
      </c>
      <c r="G31" s="25">
        <v>0.332318</v>
      </c>
      <c r="H31" s="24">
        <v>54116</v>
      </c>
      <c r="I31" s="24">
        <v>162843</v>
      </c>
      <c r="J31" s="24">
        <v>55692</v>
      </c>
      <c r="K31" s="24">
        <v>167586</v>
      </c>
      <c r="L31" s="9">
        <f>VLOOKUP(B:B,[1]查询时间段分门店销售汇总!$A$1:$F$65536,6,0)</f>
        <v>149343.26</v>
      </c>
      <c r="M31" s="9">
        <f>VLOOKUP(B:B,[1]查询时间段分门店销售汇总!$A$1:$D$65536,4,0)</f>
        <v>2965</v>
      </c>
      <c r="N31" s="16">
        <f t="shared" si="0"/>
        <v>0.944612650221379</v>
      </c>
      <c r="O31" s="16">
        <f t="shared" si="1"/>
        <v>0.849326840446863</v>
      </c>
      <c r="P31" s="28">
        <f>VLOOKUP(B:B,[1]查询时间段分门店销售汇总!$A$1:$N$65536,14,0)</f>
        <v>165334.0112</v>
      </c>
      <c r="Q31" s="16">
        <f t="shared" si="2"/>
        <v>0.0457559215686275</v>
      </c>
    </row>
    <row r="32" ht="14" hidden="1" customHeight="1" spans="1:17">
      <c r="A32" s="21">
        <v>30</v>
      </c>
      <c r="B32" s="22">
        <v>598</v>
      </c>
      <c r="C32" s="22" t="s">
        <v>51</v>
      </c>
      <c r="D32" s="23" t="s">
        <v>44</v>
      </c>
      <c r="E32" s="24">
        <v>1785</v>
      </c>
      <c r="F32" s="24">
        <v>105400</v>
      </c>
      <c r="G32" s="25">
        <v>0.333396</v>
      </c>
      <c r="H32" s="24">
        <v>36194</v>
      </c>
      <c r="I32" s="24">
        <v>108562</v>
      </c>
      <c r="J32" s="24">
        <v>37248</v>
      </c>
      <c r="K32" s="24">
        <v>111724</v>
      </c>
      <c r="L32" s="9">
        <f>VLOOKUP(B:B,[1]查询时间段分门店销售汇总!$A$1:$F$65536,6,0)</f>
        <v>97020.56</v>
      </c>
      <c r="M32" s="9">
        <f>VLOOKUP(B:B,[1]查询时间段分门店销售汇总!$A$1:$D$65536,4,0)</f>
        <v>1537</v>
      </c>
      <c r="N32" s="16">
        <f t="shared" si="0"/>
        <v>0.920498671726755</v>
      </c>
      <c r="O32" s="16">
        <f t="shared" si="1"/>
        <v>0.861064425770308</v>
      </c>
      <c r="P32" s="28">
        <f>VLOOKUP(B:B,[1]查询时间段分门店销售汇总!$A$1:$N$65536,14,0)</f>
        <v>105827.1515</v>
      </c>
      <c r="Q32" s="16">
        <f t="shared" si="2"/>
        <v>0.00405267077798855</v>
      </c>
    </row>
    <row r="33" ht="14" hidden="1" customHeight="1" spans="1:17">
      <c r="A33" s="21">
        <v>31</v>
      </c>
      <c r="B33" s="22">
        <v>707</v>
      </c>
      <c r="C33" s="22" t="s">
        <v>52</v>
      </c>
      <c r="D33" s="23" t="s">
        <v>44</v>
      </c>
      <c r="E33" s="24">
        <v>3633</v>
      </c>
      <c r="F33" s="24">
        <v>223200</v>
      </c>
      <c r="G33" s="25">
        <v>0.307132</v>
      </c>
      <c r="H33" s="24">
        <v>70608</v>
      </c>
      <c r="I33" s="24">
        <v>229896</v>
      </c>
      <c r="J33" s="24">
        <v>72665</v>
      </c>
      <c r="K33" s="24">
        <v>236592</v>
      </c>
      <c r="L33" s="9">
        <f>VLOOKUP(B:B,[1]查询时间段分门店销售汇总!$A$1:$F$65536,6,0)</f>
        <v>198592.38</v>
      </c>
      <c r="M33" s="9">
        <f>VLOOKUP(B:B,[1]查询时间段分门店销售汇总!$A$1:$D$65536,4,0)</f>
        <v>2919</v>
      </c>
      <c r="N33" s="16">
        <f t="shared" si="0"/>
        <v>0.889750806451613</v>
      </c>
      <c r="O33" s="16">
        <f t="shared" si="1"/>
        <v>0.803468208092486</v>
      </c>
      <c r="P33" s="28">
        <f>VLOOKUP(B:B,[1]查询时间段分门店销售汇总!$A$1:$N$65536,14,0)</f>
        <v>228283.552</v>
      </c>
      <c r="Q33" s="16">
        <f t="shared" si="2"/>
        <v>0.0227757706093191</v>
      </c>
    </row>
    <row r="34" s="9" customFormat="1" ht="14" hidden="1" customHeight="1" spans="1:17">
      <c r="A34" s="21">
        <v>32</v>
      </c>
      <c r="B34" s="22">
        <v>712</v>
      </c>
      <c r="C34" s="22" t="s">
        <v>53</v>
      </c>
      <c r="D34" s="23" t="s">
        <v>44</v>
      </c>
      <c r="E34" s="24">
        <v>4197</v>
      </c>
      <c r="F34" s="24">
        <v>294000</v>
      </c>
      <c r="G34" s="25">
        <v>0.330554</v>
      </c>
      <c r="H34" s="24">
        <v>100098</v>
      </c>
      <c r="I34" s="24">
        <v>302820</v>
      </c>
      <c r="J34" s="24">
        <v>103014</v>
      </c>
      <c r="K34" s="24">
        <v>311640</v>
      </c>
      <c r="L34" s="9">
        <f>VLOOKUP(B:B,[1]查询时间段分门店销售汇总!$A$1:$F$65536,6,0)</f>
        <v>267953.32</v>
      </c>
      <c r="M34" s="9">
        <f>VLOOKUP(B:B,[1]查询时间段分门店销售汇总!$A$1:$D$65536,4,0)</f>
        <v>3576</v>
      </c>
      <c r="N34" s="16">
        <f t="shared" si="0"/>
        <v>0.911405850340136</v>
      </c>
      <c r="O34" s="16">
        <f t="shared" si="1"/>
        <v>0.852037169406719</v>
      </c>
      <c r="P34" s="28">
        <f>VLOOKUP(B:B,[1]查询时间段分门店销售汇总!$A$1:$N$65536,14,0)</f>
        <v>282059.5008</v>
      </c>
      <c r="Q34" s="16">
        <f t="shared" si="2"/>
        <v>-0.0406139428571427</v>
      </c>
    </row>
    <row r="35" ht="14" hidden="1" customHeight="1" spans="1:17">
      <c r="A35" s="21">
        <v>33</v>
      </c>
      <c r="B35" s="22">
        <v>723</v>
      </c>
      <c r="C35" s="22" t="s">
        <v>54</v>
      </c>
      <c r="D35" s="23" t="s">
        <v>44</v>
      </c>
      <c r="E35" s="24">
        <v>1823</v>
      </c>
      <c r="F35" s="24">
        <v>86800</v>
      </c>
      <c r="G35" s="25">
        <v>0.322224</v>
      </c>
      <c r="H35" s="24">
        <v>28808</v>
      </c>
      <c r="I35" s="24">
        <v>89404</v>
      </c>
      <c r="J35" s="24">
        <v>29647</v>
      </c>
      <c r="K35" s="24">
        <v>92008</v>
      </c>
      <c r="L35" s="9">
        <f>VLOOKUP(B:B,[1]查询时间段分门店销售汇总!$A$1:$F$65536,6,0)</f>
        <v>78770.83</v>
      </c>
      <c r="M35" s="9">
        <f>VLOOKUP(B:B,[1]查询时间段分门店销售汇总!$A$1:$D$65536,4,0)</f>
        <v>1337</v>
      </c>
      <c r="N35" s="16">
        <f t="shared" si="0"/>
        <v>0.907498041474654</v>
      </c>
      <c r="O35" s="16">
        <f t="shared" si="1"/>
        <v>0.733406472846956</v>
      </c>
      <c r="P35" s="28">
        <f>VLOOKUP(B:B,[1]查询时间段分门店销售汇总!$A$1:$N$65536,14,0)</f>
        <v>85211.8605</v>
      </c>
      <c r="Q35" s="16">
        <f t="shared" si="2"/>
        <v>-0.0182965380184332</v>
      </c>
    </row>
    <row r="36" ht="14" hidden="1" customHeight="1" spans="1:17">
      <c r="A36" s="21">
        <v>34</v>
      </c>
      <c r="B36" s="26">
        <v>724</v>
      </c>
      <c r="C36" s="26" t="s">
        <v>55</v>
      </c>
      <c r="D36" s="27" t="s">
        <v>44</v>
      </c>
      <c r="E36" s="24">
        <v>3500</v>
      </c>
      <c r="F36" s="24">
        <v>158100</v>
      </c>
      <c r="G36" s="25">
        <v>0.306152</v>
      </c>
      <c r="H36" s="24">
        <v>49855</v>
      </c>
      <c r="I36" s="24">
        <v>162843</v>
      </c>
      <c r="J36" s="24">
        <v>51307</v>
      </c>
      <c r="K36" s="24">
        <v>167586</v>
      </c>
      <c r="L36" s="9">
        <f>VLOOKUP(B:B,[1]查询时间段分门店销售汇总!$A$1:$F$65536,6,0)</f>
        <v>65279.36</v>
      </c>
      <c r="M36" s="9">
        <f>VLOOKUP(B:B,[1]查询时间段分门店销售汇总!$A$1:$D$65536,4,0)</f>
        <v>1072</v>
      </c>
      <c r="N36" s="16">
        <f t="shared" ref="N36:N67" si="3">L36/F36</f>
        <v>0.41289917773561</v>
      </c>
      <c r="O36" s="16">
        <f t="shared" ref="O36:O67" si="4">M36/E36</f>
        <v>0.306285714285714</v>
      </c>
      <c r="P36" s="28">
        <f>VLOOKUP(B:B,[1]查询时间段分门店销售汇总!$A$1:$N$65536,14,0)</f>
        <v>146041.8656</v>
      </c>
      <c r="Q36" s="16">
        <f t="shared" ref="Q36:Q67" si="5">(P36-F36)/F36</f>
        <v>-0.0762690347881089</v>
      </c>
    </row>
    <row r="37" ht="14" hidden="1" customHeight="1" spans="1:17">
      <c r="A37" s="21">
        <v>35</v>
      </c>
      <c r="B37" s="22">
        <v>740</v>
      </c>
      <c r="C37" s="22" t="s">
        <v>56</v>
      </c>
      <c r="D37" s="23" t="s">
        <v>44</v>
      </c>
      <c r="E37" s="24">
        <v>1271</v>
      </c>
      <c r="F37" s="24">
        <v>83700</v>
      </c>
      <c r="G37" s="25">
        <v>0.310856</v>
      </c>
      <c r="H37" s="24">
        <v>26799</v>
      </c>
      <c r="I37" s="24">
        <v>86211</v>
      </c>
      <c r="J37" s="24">
        <v>27580</v>
      </c>
      <c r="K37" s="24">
        <v>88722</v>
      </c>
      <c r="L37" s="9">
        <f>VLOOKUP(B:B,[1]查询时间段分门店销售汇总!$A$1:$F$65536,6,0)</f>
        <v>73107.67</v>
      </c>
      <c r="M37" s="9">
        <f>VLOOKUP(B:B,[1]查询时间段分门店销售汇总!$A$1:$D$65536,4,0)</f>
        <v>956</v>
      </c>
      <c r="N37" s="16">
        <f t="shared" si="3"/>
        <v>0.873448864994026</v>
      </c>
      <c r="O37" s="16">
        <f t="shared" si="4"/>
        <v>0.752163650668765</v>
      </c>
      <c r="P37" s="28">
        <f>VLOOKUP(B:B,[1]查询时间段分门店销售汇总!$A$1:$N$65536,14,0)</f>
        <v>77674.4615</v>
      </c>
      <c r="Q37" s="16">
        <f t="shared" si="5"/>
        <v>-0.0719897072879332</v>
      </c>
    </row>
    <row r="38" ht="14" hidden="1" customHeight="1" spans="1:17">
      <c r="A38" s="21">
        <v>36</v>
      </c>
      <c r="B38" s="22">
        <v>743</v>
      </c>
      <c r="C38" s="22" t="s">
        <v>57</v>
      </c>
      <c r="D38" s="23" t="s">
        <v>44</v>
      </c>
      <c r="E38" s="24">
        <v>1204</v>
      </c>
      <c r="F38" s="24">
        <v>71300</v>
      </c>
      <c r="G38" s="25">
        <v>0.325948</v>
      </c>
      <c r="H38" s="24">
        <v>23937</v>
      </c>
      <c r="I38" s="24">
        <v>73439</v>
      </c>
      <c r="J38" s="24">
        <v>24634</v>
      </c>
      <c r="K38" s="24">
        <v>75578</v>
      </c>
      <c r="L38" s="9">
        <f>VLOOKUP(B:B,[1]查询时间段分门店销售汇总!$A$1:$F$65536,6,0)</f>
        <v>61892.13</v>
      </c>
      <c r="M38" s="9">
        <f>VLOOKUP(B:B,[1]查询时间段分门店销售汇总!$A$1:$D$65536,4,0)</f>
        <v>938</v>
      </c>
      <c r="N38" s="16">
        <f t="shared" si="3"/>
        <v>0.868052314165498</v>
      </c>
      <c r="O38" s="16">
        <f t="shared" si="4"/>
        <v>0.779069767441861</v>
      </c>
      <c r="P38" s="28">
        <f>VLOOKUP(B:B,[1]查询时间段分门店销售汇总!$A$1:$N$65536,14,0)</f>
        <v>6056.04</v>
      </c>
      <c r="Q38" s="16">
        <f t="shared" si="5"/>
        <v>-0.91506255259467</v>
      </c>
    </row>
    <row r="39" ht="14" hidden="1" customHeight="1" spans="1:17">
      <c r="A39" s="21">
        <v>37</v>
      </c>
      <c r="B39" s="22">
        <v>371</v>
      </c>
      <c r="C39" s="22" t="s">
        <v>58</v>
      </c>
      <c r="D39" s="23" t="s">
        <v>59</v>
      </c>
      <c r="E39" s="24">
        <v>1309</v>
      </c>
      <c r="F39" s="24">
        <v>80000</v>
      </c>
      <c r="G39" s="25">
        <v>0.339668</v>
      </c>
      <c r="H39" s="24">
        <v>27989</v>
      </c>
      <c r="I39" s="24">
        <v>82400</v>
      </c>
      <c r="J39" s="24">
        <v>28804</v>
      </c>
      <c r="K39" s="24">
        <v>84800</v>
      </c>
      <c r="L39" s="9">
        <f>VLOOKUP(B:B,[1]查询时间段分门店销售汇总!$A$1:$F$65536,6,0)</f>
        <v>67523.55</v>
      </c>
      <c r="M39" s="9">
        <f>VLOOKUP(B:B,[1]查询时间段分门店销售汇总!$A$1:$D$65536,4,0)</f>
        <v>1173</v>
      </c>
      <c r="N39" s="16">
        <f t="shared" si="3"/>
        <v>0.844044375</v>
      </c>
      <c r="O39" s="16">
        <f t="shared" si="4"/>
        <v>0.896103896103896</v>
      </c>
      <c r="P39" s="28">
        <f>VLOOKUP(B:B,[1]查询时间段分门店销售汇总!$A$1:$N$65536,14,0)</f>
        <v>70184.0975</v>
      </c>
      <c r="Q39" s="16">
        <f t="shared" si="5"/>
        <v>-0.12269878125</v>
      </c>
    </row>
    <row r="40" ht="14" hidden="1" customHeight="1" spans="1:17">
      <c r="A40" s="21">
        <v>38</v>
      </c>
      <c r="B40" s="22">
        <v>377</v>
      </c>
      <c r="C40" s="22" t="s">
        <v>60</v>
      </c>
      <c r="D40" s="23" t="s">
        <v>59</v>
      </c>
      <c r="E40" s="24">
        <v>2660</v>
      </c>
      <c r="F40" s="24">
        <v>120000</v>
      </c>
      <c r="G40" s="25">
        <v>0.326732</v>
      </c>
      <c r="H40" s="24">
        <v>40384</v>
      </c>
      <c r="I40" s="24">
        <v>123600</v>
      </c>
      <c r="J40" s="24">
        <v>41560</v>
      </c>
      <c r="K40" s="24">
        <v>127200</v>
      </c>
      <c r="L40" s="9">
        <f>VLOOKUP(B:B,[1]查询时间段分门店销售汇总!$A$1:$F$65536,6,0)</f>
        <v>118110.84</v>
      </c>
      <c r="M40" s="9">
        <f>VLOOKUP(B:B,[1]查询时间段分门店销售汇总!$A$1:$D$65536,4,0)</f>
        <v>2207</v>
      </c>
      <c r="N40" s="16">
        <f t="shared" si="3"/>
        <v>0.984257</v>
      </c>
      <c r="O40" s="16">
        <f t="shared" si="4"/>
        <v>0.829699248120301</v>
      </c>
      <c r="P40" s="28">
        <f>VLOOKUP(B:B,[1]查询时间段分门店销售汇总!$A$1:$N$65536,14,0)</f>
        <v>107845.712</v>
      </c>
      <c r="Q40" s="16">
        <f t="shared" si="5"/>
        <v>-0.101285733333333</v>
      </c>
    </row>
    <row r="41" ht="14" hidden="1" customHeight="1" spans="1:17">
      <c r="A41" s="21">
        <v>39</v>
      </c>
      <c r="B41" s="22">
        <v>385</v>
      </c>
      <c r="C41" s="22" t="s">
        <v>61</v>
      </c>
      <c r="D41" s="23" t="s">
        <v>59</v>
      </c>
      <c r="E41" s="24">
        <v>3500</v>
      </c>
      <c r="F41" s="24">
        <v>220000</v>
      </c>
      <c r="G41" s="25">
        <v>0.301546</v>
      </c>
      <c r="H41" s="24">
        <v>68330</v>
      </c>
      <c r="I41" s="24">
        <v>226600</v>
      </c>
      <c r="J41" s="24">
        <v>70321</v>
      </c>
      <c r="K41" s="24">
        <v>233200</v>
      </c>
      <c r="L41" s="9">
        <f>VLOOKUP(B:B,[1]查询时间段分门店销售汇总!$A$1:$F$65536,6,0)</f>
        <v>254280.51</v>
      </c>
      <c r="M41" s="9">
        <f>VLOOKUP(B:B,[1]查询时间段分门店销售汇总!$A$1:$D$65536,4,0)</f>
        <v>3240</v>
      </c>
      <c r="N41" s="16">
        <f t="shared" si="3"/>
        <v>1.1558205</v>
      </c>
      <c r="O41" s="16">
        <f t="shared" si="4"/>
        <v>0.925714285714286</v>
      </c>
      <c r="P41" s="28">
        <f>VLOOKUP(B:B,[1]查询时间段分门店销售汇总!$A$1:$N$65536,14,0)</f>
        <v>203743.1308</v>
      </c>
      <c r="Q41" s="16">
        <f t="shared" si="5"/>
        <v>-0.0738948600000001</v>
      </c>
    </row>
    <row r="42" ht="14" hidden="1" customHeight="1" spans="1:17">
      <c r="A42" s="21">
        <v>40</v>
      </c>
      <c r="B42" s="22">
        <v>387</v>
      </c>
      <c r="C42" s="22" t="s">
        <v>62</v>
      </c>
      <c r="D42" s="23" t="s">
        <v>59</v>
      </c>
      <c r="E42" s="24">
        <v>3327</v>
      </c>
      <c r="F42" s="24">
        <v>207000</v>
      </c>
      <c r="G42" s="25">
        <v>0.287924</v>
      </c>
      <c r="H42" s="24">
        <v>61388</v>
      </c>
      <c r="I42" s="24">
        <v>213210</v>
      </c>
      <c r="J42" s="24">
        <v>63176</v>
      </c>
      <c r="K42" s="24">
        <v>219420</v>
      </c>
      <c r="L42" s="9">
        <f>VLOOKUP(B:B,[1]查询时间段分门店销售汇总!$A$1:$F$65536,6,0)</f>
        <v>191219.18</v>
      </c>
      <c r="M42" s="9">
        <f>VLOOKUP(B:B,[1]查询时间段分门店销售汇总!$A$1:$D$65536,4,0)</f>
        <v>2751</v>
      </c>
      <c r="N42" s="16">
        <f t="shared" si="3"/>
        <v>0.923764154589372</v>
      </c>
      <c r="O42" s="16">
        <f t="shared" si="4"/>
        <v>0.826871055004509</v>
      </c>
      <c r="P42" s="28">
        <f>VLOOKUP(B:B,[1]查询时间段分门店销售汇总!$A$1:$N$65536,14,0)</f>
        <v>212940.5736</v>
      </c>
      <c r="Q42" s="16">
        <f t="shared" si="5"/>
        <v>0.0286984231884057</v>
      </c>
    </row>
    <row r="43" ht="14" hidden="1" customHeight="1" spans="1:17">
      <c r="A43" s="21">
        <v>41</v>
      </c>
      <c r="B43" s="22">
        <v>399</v>
      </c>
      <c r="C43" s="22" t="s">
        <v>63</v>
      </c>
      <c r="D43" s="23" t="s">
        <v>59</v>
      </c>
      <c r="E43" s="24">
        <v>2000</v>
      </c>
      <c r="F43" s="24">
        <v>100000</v>
      </c>
      <c r="G43" s="25">
        <v>0.320558</v>
      </c>
      <c r="H43" s="24">
        <v>33017</v>
      </c>
      <c r="I43" s="24">
        <v>103000</v>
      </c>
      <c r="J43" s="24">
        <v>33979</v>
      </c>
      <c r="K43" s="24">
        <v>106000</v>
      </c>
      <c r="L43" s="9">
        <f>VLOOKUP(B:B,[1]查询时间段分门店销售汇总!$A$1:$F$65536,6,0)</f>
        <v>147397.43</v>
      </c>
      <c r="M43" s="9">
        <f>VLOOKUP(B:B,[1]查询时间段分门店销售汇总!$A$1:$D$65536,4,0)</f>
        <v>1926</v>
      </c>
      <c r="N43" s="16">
        <f t="shared" si="3"/>
        <v>1.4739743</v>
      </c>
      <c r="O43" s="16">
        <f t="shared" si="4"/>
        <v>0.963</v>
      </c>
      <c r="P43" s="28">
        <f>VLOOKUP(B:B,[1]查询时间段分门店销售汇总!$A$1:$N$65536,14,0)</f>
        <v>83774.188</v>
      </c>
      <c r="Q43" s="16">
        <f t="shared" si="5"/>
        <v>-0.16225812</v>
      </c>
    </row>
    <row r="44" ht="14" hidden="1" customHeight="1" spans="1:17">
      <c r="A44" s="21">
        <v>42</v>
      </c>
      <c r="B44" s="22">
        <v>514</v>
      </c>
      <c r="C44" s="22" t="s">
        <v>64</v>
      </c>
      <c r="D44" s="23" t="s">
        <v>59</v>
      </c>
      <c r="E44" s="24">
        <v>2780</v>
      </c>
      <c r="F44" s="24">
        <v>146800</v>
      </c>
      <c r="G44" s="25">
        <v>0.32438</v>
      </c>
      <c r="H44" s="24">
        <v>49048</v>
      </c>
      <c r="I44" s="24">
        <v>151204</v>
      </c>
      <c r="J44" s="24">
        <v>50476</v>
      </c>
      <c r="K44" s="24">
        <v>155608</v>
      </c>
      <c r="L44" s="9">
        <f>VLOOKUP(B:B,[1]查询时间段分门店销售汇总!$A$1:$F$65536,6,0)</f>
        <v>156347.49</v>
      </c>
      <c r="M44" s="9">
        <f>VLOOKUP(B:B,[1]查询时间段分门店销售汇总!$A$1:$D$65536,4,0)</f>
        <v>2281</v>
      </c>
      <c r="N44" s="16">
        <f t="shared" si="3"/>
        <v>1.06503739782016</v>
      </c>
      <c r="O44" s="16">
        <f t="shared" si="4"/>
        <v>0.820503597122302</v>
      </c>
      <c r="P44" s="28">
        <f>VLOOKUP(B:B,[1]查询时间段分门店销售汇总!$A$1:$N$65536,14,0)</f>
        <v>136397.4864</v>
      </c>
      <c r="Q44" s="16">
        <f t="shared" si="5"/>
        <v>-0.0708618092643052</v>
      </c>
    </row>
    <row r="45" ht="14" hidden="1" customHeight="1" spans="1:17">
      <c r="A45" s="21">
        <v>43</v>
      </c>
      <c r="B45" s="22">
        <v>541</v>
      </c>
      <c r="C45" s="22" t="s">
        <v>65</v>
      </c>
      <c r="D45" s="23" t="s">
        <v>59</v>
      </c>
      <c r="E45" s="24">
        <v>4076</v>
      </c>
      <c r="F45" s="24">
        <v>253000</v>
      </c>
      <c r="G45" s="25">
        <v>0.340452</v>
      </c>
      <c r="H45" s="24">
        <v>88718</v>
      </c>
      <c r="I45" s="24">
        <v>260590</v>
      </c>
      <c r="J45" s="24">
        <v>91302</v>
      </c>
      <c r="K45" s="24">
        <v>268180</v>
      </c>
      <c r="L45" s="9">
        <f>VLOOKUP(B:B,[1]查询时间段分门店销售汇总!$A$1:$F$65536,6,0)</f>
        <v>269754.36</v>
      </c>
      <c r="M45" s="9">
        <f>VLOOKUP(B:B,[1]查询时间段分门店销售汇总!$A$1:$D$65536,4,0)</f>
        <v>2941</v>
      </c>
      <c r="N45" s="16">
        <f t="shared" si="3"/>
        <v>1.06622276679842</v>
      </c>
      <c r="O45" s="16">
        <f t="shared" si="4"/>
        <v>0.721540726202159</v>
      </c>
      <c r="P45" s="28">
        <f>VLOOKUP(B:B,[1]查询时间段分门店销售汇总!$A$1:$N$65536,14,0)</f>
        <v>235351.8048</v>
      </c>
      <c r="Q45" s="16">
        <f t="shared" si="5"/>
        <v>-0.0697557122529643</v>
      </c>
    </row>
    <row r="46" ht="14" hidden="1" customHeight="1" spans="1:17">
      <c r="A46" s="21">
        <v>44</v>
      </c>
      <c r="B46" s="22">
        <v>546</v>
      </c>
      <c r="C46" s="22" t="s">
        <v>66</v>
      </c>
      <c r="D46" s="23" t="s">
        <v>59</v>
      </c>
      <c r="E46" s="24">
        <v>1395</v>
      </c>
      <c r="F46" s="24">
        <v>80000</v>
      </c>
      <c r="G46" s="25">
        <v>0.31262</v>
      </c>
      <c r="H46" s="24">
        <v>25760</v>
      </c>
      <c r="I46" s="24">
        <v>82400</v>
      </c>
      <c r="J46" s="24">
        <v>26510</v>
      </c>
      <c r="K46" s="24">
        <v>84800</v>
      </c>
      <c r="L46" s="9">
        <f>VLOOKUP(B:B,[1]查询时间段分门店销售汇总!$A$1:$F$65536,6,0)</f>
        <v>68645.79</v>
      </c>
      <c r="M46" s="9">
        <f>VLOOKUP(B:B,[1]查询时间段分门店销售汇总!$A$1:$D$65536,4,0)</f>
        <v>1010</v>
      </c>
      <c r="N46" s="16">
        <f t="shared" si="3"/>
        <v>0.858072375</v>
      </c>
      <c r="O46" s="16">
        <f t="shared" si="4"/>
        <v>0.724014336917563</v>
      </c>
      <c r="P46" s="28">
        <f>VLOOKUP(B:B,[1]查询时间段分门店销售汇总!$A$1:$N$65536,14,0)</f>
        <v>78895.5315</v>
      </c>
      <c r="Q46" s="16">
        <f t="shared" si="5"/>
        <v>-0.01380585625</v>
      </c>
    </row>
    <row r="47" ht="14" hidden="1" customHeight="1" spans="1:17">
      <c r="A47" s="21">
        <v>45</v>
      </c>
      <c r="B47" s="26">
        <v>571</v>
      </c>
      <c r="C47" s="26" t="s">
        <v>67</v>
      </c>
      <c r="D47" s="27" t="s">
        <v>59</v>
      </c>
      <c r="E47" s="24">
        <v>4689</v>
      </c>
      <c r="F47" s="24">
        <v>380000</v>
      </c>
      <c r="G47" s="25">
        <v>0.322616</v>
      </c>
      <c r="H47" s="24">
        <v>126272</v>
      </c>
      <c r="I47" s="24">
        <v>391400</v>
      </c>
      <c r="J47" s="24">
        <v>129950</v>
      </c>
      <c r="K47" s="24">
        <v>402800</v>
      </c>
      <c r="L47" s="9">
        <f>VLOOKUP(B:B,[1]查询时间段分门店销售汇总!$A$1:$F$65536,6,0)</f>
        <v>423843.66</v>
      </c>
      <c r="M47" s="9">
        <f>VLOOKUP(B:B,[1]查询时间段分门店销售汇总!$A$1:$D$65536,4,0)</f>
        <v>4320</v>
      </c>
      <c r="N47" s="16">
        <f t="shared" si="3"/>
        <v>1.11537805263158</v>
      </c>
      <c r="O47" s="16">
        <f t="shared" si="4"/>
        <v>0.921305182341651</v>
      </c>
      <c r="P47" s="28">
        <f>VLOOKUP(B:B,[1]查询时间段分门店销售汇总!$A$1:$N$65536,14,0)</f>
        <v>499719.176</v>
      </c>
      <c r="Q47" s="16">
        <f t="shared" si="5"/>
        <v>0.315050463157895</v>
      </c>
    </row>
    <row r="48" ht="14" hidden="1" customHeight="1" spans="1:17">
      <c r="A48" s="21">
        <v>46</v>
      </c>
      <c r="B48" s="22">
        <v>573</v>
      </c>
      <c r="C48" s="22" t="s">
        <v>68</v>
      </c>
      <c r="D48" s="23" t="s">
        <v>59</v>
      </c>
      <c r="E48" s="24">
        <v>1781</v>
      </c>
      <c r="F48" s="24">
        <v>75000</v>
      </c>
      <c r="G48" s="25">
        <v>0.317128</v>
      </c>
      <c r="H48" s="24">
        <v>24498</v>
      </c>
      <c r="I48" s="24">
        <v>77250</v>
      </c>
      <c r="J48" s="24">
        <v>25212</v>
      </c>
      <c r="K48" s="24">
        <v>79500</v>
      </c>
      <c r="L48" s="9">
        <f>VLOOKUP(B:B,[1]查询时间段分门店销售汇总!$A$1:$F$65536,6,0)</f>
        <v>75245.1</v>
      </c>
      <c r="M48" s="9">
        <f>VLOOKUP(B:B,[1]查询时间段分门店销售汇总!$A$1:$D$65536,4,0)</f>
        <v>1563</v>
      </c>
      <c r="N48" s="16">
        <f t="shared" si="3"/>
        <v>1.003268</v>
      </c>
      <c r="O48" s="16">
        <f t="shared" si="4"/>
        <v>0.877596855699045</v>
      </c>
      <c r="P48" s="28">
        <f>VLOOKUP(B:B,[1]查询时间段分门店销售汇总!$A$1:$N$65536,14,0)</f>
        <v>71725.164</v>
      </c>
      <c r="Q48" s="16">
        <f t="shared" si="5"/>
        <v>-0.0436644799999999</v>
      </c>
    </row>
    <row r="49" ht="14" hidden="1" customHeight="1" spans="1:17">
      <c r="A49" s="21">
        <v>47</v>
      </c>
      <c r="B49" s="22">
        <v>584</v>
      </c>
      <c r="C49" s="22" t="s">
        <v>69</v>
      </c>
      <c r="D49" s="23" t="s">
        <v>59</v>
      </c>
      <c r="E49" s="24">
        <v>1857</v>
      </c>
      <c r="F49" s="24">
        <v>93000</v>
      </c>
      <c r="G49" s="25">
        <v>0.316148</v>
      </c>
      <c r="H49" s="24">
        <v>30284</v>
      </c>
      <c r="I49" s="24">
        <v>95790</v>
      </c>
      <c r="J49" s="24">
        <v>31166</v>
      </c>
      <c r="K49" s="24">
        <v>98580</v>
      </c>
      <c r="L49" s="9">
        <f>VLOOKUP(B:B,[1]查询时间段分门店销售汇总!$A$1:$F$65536,6,0)</f>
        <v>127883.34</v>
      </c>
      <c r="M49" s="9">
        <f>VLOOKUP(B:B,[1]查询时间段分门店销售汇总!$A$1:$D$65536,4,0)</f>
        <v>1745</v>
      </c>
      <c r="N49" s="16">
        <f t="shared" si="3"/>
        <v>1.37508967741935</v>
      </c>
      <c r="O49" s="16">
        <f t="shared" si="4"/>
        <v>0.939687668282176</v>
      </c>
      <c r="P49" s="28">
        <f>VLOOKUP(B:B,[1]查询时间段分门店销售汇总!$A$1:$N$65536,14,0)</f>
        <v>93746.321</v>
      </c>
      <c r="Q49" s="16">
        <f t="shared" si="5"/>
        <v>0.00802495698924711</v>
      </c>
    </row>
    <row r="50" ht="14" hidden="1" customHeight="1" spans="1:17">
      <c r="A50" s="21">
        <v>48</v>
      </c>
      <c r="B50" s="22">
        <v>737</v>
      </c>
      <c r="C50" s="22" t="s">
        <v>70</v>
      </c>
      <c r="D50" s="23" t="s">
        <v>59</v>
      </c>
      <c r="E50" s="24">
        <v>1500</v>
      </c>
      <c r="F50" s="24">
        <v>75000</v>
      </c>
      <c r="G50" s="25">
        <v>0.327516</v>
      </c>
      <c r="H50" s="24">
        <v>25301</v>
      </c>
      <c r="I50" s="24">
        <v>77250</v>
      </c>
      <c r="J50" s="24">
        <v>26038</v>
      </c>
      <c r="K50" s="24">
        <v>79500</v>
      </c>
      <c r="L50" s="9">
        <f>VLOOKUP(B:B,[1]查询时间段分门店销售汇总!$A$1:$F$65536,6,0)</f>
        <v>87444.13</v>
      </c>
      <c r="M50" s="9">
        <f>VLOOKUP(B:B,[1]查询时间段分门店销售汇总!$A$1:$D$65536,4,0)</f>
        <v>1562</v>
      </c>
      <c r="N50" s="16">
        <f t="shared" si="3"/>
        <v>1.16592173333333</v>
      </c>
      <c r="O50" s="16">
        <f t="shared" si="4"/>
        <v>1.04133333333333</v>
      </c>
      <c r="P50" s="28">
        <f>VLOOKUP(B:B,[1]查询时间段分门店销售汇总!$A$1:$N$65536,14,0)</f>
        <v>86304.188</v>
      </c>
      <c r="Q50" s="16">
        <f t="shared" si="5"/>
        <v>0.150722506666667</v>
      </c>
    </row>
    <row r="51" ht="14" hidden="1" customHeight="1" spans="1:17">
      <c r="A51" s="21">
        <v>49</v>
      </c>
      <c r="B51" s="22">
        <v>329</v>
      </c>
      <c r="C51" s="22" t="s">
        <v>71</v>
      </c>
      <c r="D51" s="23" t="s">
        <v>72</v>
      </c>
      <c r="E51" s="24">
        <v>1751</v>
      </c>
      <c r="F51" s="21">
        <v>120000</v>
      </c>
      <c r="G51" s="25">
        <v>0.306446</v>
      </c>
      <c r="H51" s="24">
        <v>37877</v>
      </c>
      <c r="I51" s="24">
        <v>123600</v>
      </c>
      <c r="J51" s="24">
        <v>38980</v>
      </c>
      <c r="K51" s="24">
        <v>127200</v>
      </c>
      <c r="L51" s="9">
        <f>VLOOKUP(B:B,[1]查询时间段分门店销售汇总!$A$1:$F$65536,6,0)</f>
        <v>97666.38</v>
      </c>
      <c r="M51" s="9">
        <f>VLOOKUP(B:B,[1]查询时间段分门店销售汇总!$A$1:$D$65536,4,0)</f>
        <v>1254</v>
      </c>
      <c r="N51" s="16">
        <f t="shared" si="3"/>
        <v>0.8138865</v>
      </c>
      <c r="O51" s="16">
        <f t="shared" si="4"/>
        <v>0.716162193032553</v>
      </c>
      <c r="P51" s="28">
        <f>VLOOKUP(B:B,[1]查询时间段分门店销售汇总!$A$1:$N$65536,14,0)</f>
        <v>140438.9032</v>
      </c>
      <c r="Q51" s="16">
        <f t="shared" si="5"/>
        <v>0.170324193333333</v>
      </c>
    </row>
    <row r="52" ht="14" hidden="1" customHeight="1" spans="1:17">
      <c r="A52" s="21">
        <v>50</v>
      </c>
      <c r="B52" s="22">
        <v>337</v>
      </c>
      <c r="C52" s="22" t="s">
        <v>73</v>
      </c>
      <c r="D52" s="23" t="s">
        <v>72</v>
      </c>
      <c r="E52" s="24">
        <v>6830</v>
      </c>
      <c r="F52" s="21">
        <v>586000</v>
      </c>
      <c r="G52" s="25">
        <v>0.27244</v>
      </c>
      <c r="H52" s="24">
        <v>164439</v>
      </c>
      <c r="I52" s="24">
        <v>603580</v>
      </c>
      <c r="J52" s="24">
        <v>169229</v>
      </c>
      <c r="K52" s="24">
        <v>621160</v>
      </c>
      <c r="L52" s="9">
        <f>VLOOKUP(B:B,[1]查询时间段分门店销售汇总!$A$1:$F$65536,6,0)</f>
        <v>570384.42</v>
      </c>
      <c r="M52" s="9">
        <f>VLOOKUP(B:B,[1]查询时间段分门店销售汇总!$A$1:$D$65536,4,0)</f>
        <v>6304</v>
      </c>
      <c r="N52" s="16">
        <f t="shared" si="3"/>
        <v>0.973352252559727</v>
      </c>
      <c r="O52" s="16">
        <f t="shared" si="4"/>
        <v>0.92298682284041</v>
      </c>
      <c r="P52" s="28">
        <f>VLOOKUP(B:B,[1]查询时间段分门店销售汇总!$A$1:$N$65536,14,0)</f>
        <v>573513.204</v>
      </c>
      <c r="Q52" s="16">
        <f t="shared" si="5"/>
        <v>-0.0213085255972696</v>
      </c>
    </row>
    <row r="53" ht="14" hidden="1" customHeight="1" spans="1:17">
      <c r="A53" s="21">
        <v>51</v>
      </c>
      <c r="B53" s="22">
        <v>343</v>
      </c>
      <c r="C53" s="22" t="s">
        <v>74</v>
      </c>
      <c r="D53" s="23" t="s">
        <v>72</v>
      </c>
      <c r="E53" s="24">
        <v>5300</v>
      </c>
      <c r="F53" s="21">
        <v>435000</v>
      </c>
      <c r="G53" s="25">
        <v>0.317618</v>
      </c>
      <c r="H53" s="24">
        <v>142309</v>
      </c>
      <c r="I53" s="24">
        <v>448050</v>
      </c>
      <c r="J53" s="24">
        <v>146454</v>
      </c>
      <c r="K53" s="24">
        <v>461100</v>
      </c>
      <c r="L53" s="9">
        <f>VLOOKUP(B:B,[1]查询时间段分门店销售汇总!$A$1:$F$65536,6,0)</f>
        <v>507202.53</v>
      </c>
      <c r="M53" s="9">
        <f>VLOOKUP(B:B,[1]查询时间段分门店销售汇总!$A$1:$D$65536,4,0)</f>
        <v>5096</v>
      </c>
      <c r="N53" s="16">
        <f t="shared" si="3"/>
        <v>1.16598282758621</v>
      </c>
      <c r="O53" s="16">
        <f t="shared" si="4"/>
        <v>0.961509433962264</v>
      </c>
      <c r="P53" s="28">
        <f>VLOOKUP(B:B,[1]查询时间段分门店销售汇总!$A$1:$N$65536,14,0)</f>
        <v>419895.047</v>
      </c>
      <c r="Q53" s="16">
        <f t="shared" si="5"/>
        <v>-0.0347240298850573</v>
      </c>
    </row>
    <row r="54" ht="14" hidden="1" customHeight="1" spans="1:17">
      <c r="A54" s="21">
        <v>52</v>
      </c>
      <c r="B54" s="22">
        <v>357</v>
      </c>
      <c r="C54" s="22" t="s">
        <v>75</v>
      </c>
      <c r="D54" s="23" t="s">
        <v>72</v>
      </c>
      <c r="E54" s="24">
        <v>1640</v>
      </c>
      <c r="F54" s="21">
        <v>80000</v>
      </c>
      <c r="G54" s="25">
        <v>0.324086</v>
      </c>
      <c r="H54" s="24">
        <v>26705</v>
      </c>
      <c r="I54" s="24">
        <v>82400</v>
      </c>
      <c r="J54" s="24">
        <v>27482</v>
      </c>
      <c r="K54" s="24">
        <v>84800</v>
      </c>
      <c r="L54" s="9">
        <f>VLOOKUP(B:B,[1]查询时间段分门店销售汇总!$A$1:$F$65536,6,0)</f>
        <v>88030.45</v>
      </c>
      <c r="M54" s="9">
        <f>VLOOKUP(B:B,[1]查询时间段分门店销售汇总!$A$1:$D$65536,4,0)</f>
        <v>1307</v>
      </c>
      <c r="N54" s="16">
        <f t="shared" si="3"/>
        <v>1.100380625</v>
      </c>
      <c r="O54" s="16">
        <f t="shared" si="4"/>
        <v>0.796951219512195</v>
      </c>
      <c r="P54" s="28">
        <f>VLOOKUP(B:B,[1]查询时间段分门店销售汇总!$A$1:$N$65536,14,0)</f>
        <v>82020.185</v>
      </c>
      <c r="Q54" s="16">
        <f t="shared" si="5"/>
        <v>0.0252523124999998</v>
      </c>
    </row>
    <row r="55" ht="14" hidden="1" customHeight="1" spans="1:17">
      <c r="A55" s="21">
        <v>53</v>
      </c>
      <c r="B55" s="22">
        <v>359</v>
      </c>
      <c r="C55" s="22" t="s">
        <v>76</v>
      </c>
      <c r="D55" s="23" t="s">
        <v>72</v>
      </c>
      <c r="E55" s="24">
        <v>3575</v>
      </c>
      <c r="F55" s="21">
        <v>145000</v>
      </c>
      <c r="G55" s="25">
        <v>0.344764</v>
      </c>
      <c r="H55" s="24">
        <v>51491</v>
      </c>
      <c r="I55" s="24">
        <v>149350</v>
      </c>
      <c r="J55" s="24">
        <v>52990</v>
      </c>
      <c r="K55" s="24">
        <v>153700</v>
      </c>
      <c r="L55" s="9">
        <f>VLOOKUP(B:B,[1]查询时间段分门店销售汇总!$A$1:$F$65536,6,0)</f>
        <v>150089.45</v>
      </c>
      <c r="M55" s="9">
        <f>VLOOKUP(B:B,[1]查询时间段分门店销售汇总!$A$1:$D$65536,4,0)</f>
        <v>2960</v>
      </c>
      <c r="N55" s="16">
        <f t="shared" si="3"/>
        <v>1.03509965517241</v>
      </c>
      <c r="O55" s="16">
        <f t="shared" si="4"/>
        <v>0.827972027972028</v>
      </c>
      <c r="P55" s="28">
        <f>VLOOKUP(B:B,[1]查询时间段分门店销售汇总!$A$1:$N$65536,14,0)</f>
        <v>138162.786</v>
      </c>
      <c r="Q55" s="16">
        <f t="shared" si="5"/>
        <v>-0.0471532</v>
      </c>
    </row>
    <row r="56" ht="14" hidden="1" customHeight="1" spans="1:17">
      <c r="A56" s="21">
        <v>54</v>
      </c>
      <c r="B56" s="22">
        <v>365</v>
      </c>
      <c r="C56" s="22" t="s">
        <v>77</v>
      </c>
      <c r="D56" s="23" t="s">
        <v>72</v>
      </c>
      <c r="E56" s="24">
        <v>3468</v>
      </c>
      <c r="F56" s="21">
        <v>250000</v>
      </c>
      <c r="G56" s="25">
        <v>0.34496</v>
      </c>
      <c r="H56" s="24">
        <v>88827</v>
      </c>
      <c r="I56" s="24">
        <v>257500</v>
      </c>
      <c r="J56" s="24">
        <v>91414</v>
      </c>
      <c r="K56" s="24">
        <v>265000</v>
      </c>
      <c r="L56" s="9">
        <f>VLOOKUP(B:B,[1]查询时间段分门店销售汇总!$A$1:$F$65536,6,0)</f>
        <v>222348.58</v>
      </c>
      <c r="M56" s="9">
        <f>VLOOKUP(B:B,[1]查询时间段分门店销售汇总!$A$1:$D$65536,4,0)</f>
        <v>2767</v>
      </c>
      <c r="N56" s="16">
        <f t="shared" si="3"/>
        <v>0.88939432</v>
      </c>
      <c r="O56" s="16">
        <f t="shared" si="4"/>
        <v>0.797866205305652</v>
      </c>
      <c r="P56" s="28">
        <f>VLOOKUP(B:B,[1]查询时间段分门店销售汇总!$A$1:$N$65536,14,0)</f>
        <v>261393.608</v>
      </c>
      <c r="Q56" s="16">
        <f t="shared" si="5"/>
        <v>0.045574432</v>
      </c>
    </row>
    <row r="57" ht="14" hidden="1" customHeight="1" spans="1:17">
      <c r="A57" s="21">
        <v>55</v>
      </c>
      <c r="B57" s="22">
        <v>379</v>
      </c>
      <c r="C57" s="22" t="s">
        <v>78</v>
      </c>
      <c r="D57" s="23" t="s">
        <v>72</v>
      </c>
      <c r="E57" s="24">
        <v>2073</v>
      </c>
      <c r="F57" s="21">
        <v>115000</v>
      </c>
      <c r="G57" s="25">
        <v>0.32634</v>
      </c>
      <c r="H57" s="24">
        <v>38655</v>
      </c>
      <c r="I57" s="24">
        <v>118450</v>
      </c>
      <c r="J57" s="24">
        <v>39781</v>
      </c>
      <c r="K57" s="24">
        <v>121900</v>
      </c>
      <c r="L57" s="9">
        <f>VLOOKUP(B:B,[1]查询时间段分门店销售汇总!$A$1:$F$65536,6,0)</f>
        <v>122659.36</v>
      </c>
      <c r="M57" s="9">
        <f>VLOOKUP(B:B,[1]查询时间段分门店销售汇总!$A$1:$D$65536,4,0)</f>
        <v>1958</v>
      </c>
      <c r="N57" s="16">
        <f t="shared" si="3"/>
        <v>1.06660313043478</v>
      </c>
      <c r="O57" s="16">
        <f t="shared" si="4"/>
        <v>0.944524843222383</v>
      </c>
      <c r="P57" s="28">
        <f>VLOOKUP(B:B,[1]查询时间段分门店销售汇总!$A$1:$N$65536,14,0)</f>
        <v>110322.605</v>
      </c>
      <c r="Q57" s="16">
        <f t="shared" si="5"/>
        <v>-0.0406730000000002</v>
      </c>
    </row>
    <row r="58" ht="14" hidden="1" customHeight="1" spans="1:17">
      <c r="A58" s="21">
        <v>56</v>
      </c>
      <c r="B58" s="22">
        <v>513</v>
      </c>
      <c r="C58" s="22" t="s">
        <v>79</v>
      </c>
      <c r="D58" s="23" t="s">
        <v>72</v>
      </c>
      <c r="E58" s="24">
        <v>2152</v>
      </c>
      <c r="F58" s="21">
        <v>138000</v>
      </c>
      <c r="G58" s="25">
        <v>0.33026</v>
      </c>
      <c r="H58" s="24">
        <v>46943</v>
      </c>
      <c r="I58" s="24">
        <v>142140</v>
      </c>
      <c r="J58" s="24">
        <v>48310</v>
      </c>
      <c r="K58" s="24">
        <v>146280</v>
      </c>
      <c r="L58" s="9">
        <f>VLOOKUP(B:B,[1]查询时间段分门店销售汇总!$A$1:$F$65536,6,0)</f>
        <v>142149.6</v>
      </c>
      <c r="M58" s="9">
        <f>VLOOKUP(B:B,[1]查询时间段分门店销售汇总!$A$1:$D$65536,4,0)</f>
        <v>2247</v>
      </c>
      <c r="N58" s="16">
        <f t="shared" si="3"/>
        <v>1.03006956521739</v>
      </c>
      <c r="O58" s="16">
        <f t="shared" si="4"/>
        <v>1.04414498141264</v>
      </c>
      <c r="P58" s="28">
        <f>VLOOKUP(B:B,[1]查询时间段分门店销售汇总!$A$1:$N$65536,14,0)</f>
        <v>125906.6088</v>
      </c>
      <c r="Q58" s="16">
        <f t="shared" si="5"/>
        <v>-0.0876332695652175</v>
      </c>
    </row>
    <row r="59" ht="14" hidden="1" customHeight="1" spans="1:17">
      <c r="A59" s="21">
        <v>57</v>
      </c>
      <c r="B59" s="22">
        <v>570</v>
      </c>
      <c r="C59" s="22" t="s">
        <v>80</v>
      </c>
      <c r="D59" s="23" t="s">
        <v>72</v>
      </c>
      <c r="E59" s="24">
        <v>2450</v>
      </c>
      <c r="F59" s="21">
        <v>120000</v>
      </c>
      <c r="G59" s="25">
        <v>0.351036</v>
      </c>
      <c r="H59" s="24">
        <v>43388</v>
      </c>
      <c r="I59" s="24">
        <v>123600</v>
      </c>
      <c r="J59" s="24">
        <v>44652</v>
      </c>
      <c r="K59" s="24">
        <v>127200</v>
      </c>
      <c r="L59" s="9">
        <f>VLOOKUP(B:B,[1]查询时间段分门店销售汇总!$A$1:$F$65536,6,0)</f>
        <v>121916.09</v>
      </c>
      <c r="M59" s="9">
        <f>VLOOKUP(B:B,[1]查询时间段分门店销售汇总!$A$1:$D$65536,4,0)</f>
        <v>1920</v>
      </c>
      <c r="N59" s="16">
        <f t="shared" si="3"/>
        <v>1.01596741666667</v>
      </c>
      <c r="O59" s="16">
        <f t="shared" si="4"/>
        <v>0.783673469387755</v>
      </c>
      <c r="P59" s="28">
        <f>VLOOKUP(B:B,[1]查询时间段分门店销售汇总!$A$1:$N$65536,14,0)</f>
        <v>136102.6724</v>
      </c>
      <c r="Q59" s="16">
        <f t="shared" si="5"/>
        <v>0.134188936666667</v>
      </c>
    </row>
    <row r="60" ht="14" hidden="1" customHeight="1" spans="1:17">
      <c r="A60" s="21">
        <v>58</v>
      </c>
      <c r="B60" s="22">
        <v>577</v>
      </c>
      <c r="C60" s="22" t="s">
        <v>81</v>
      </c>
      <c r="D60" s="23" t="s">
        <v>72</v>
      </c>
      <c r="E60" s="24">
        <v>1655</v>
      </c>
      <c r="F60" s="21">
        <v>65000</v>
      </c>
      <c r="G60" s="25">
        <v>0.322322</v>
      </c>
      <c r="H60" s="24">
        <v>21579</v>
      </c>
      <c r="I60" s="24">
        <v>66950</v>
      </c>
      <c r="J60" s="24">
        <v>22208</v>
      </c>
      <c r="K60" s="24">
        <v>68900</v>
      </c>
      <c r="L60" s="9">
        <f>VLOOKUP(B:B,[1]查询时间段分门店销售汇总!$A$1:$F$65536,6,0)</f>
        <v>55201.81</v>
      </c>
      <c r="M60" s="9">
        <f>VLOOKUP(B:B,[1]查询时间段分门店销售汇总!$A$1:$D$65536,4,0)</f>
        <v>1224</v>
      </c>
      <c r="N60" s="16">
        <f t="shared" si="3"/>
        <v>0.849258615384615</v>
      </c>
      <c r="O60" s="16">
        <f t="shared" si="4"/>
        <v>0.739577039274924</v>
      </c>
      <c r="P60" s="28">
        <f>VLOOKUP(B:B,[1]查询时间段分门店销售汇总!$A$1:$N$65536,14,0)</f>
        <v>69231.012</v>
      </c>
      <c r="Q60" s="16">
        <f t="shared" si="5"/>
        <v>0.0650924923076923</v>
      </c>
    </row>
    <row r="61" ht="14" hidden="1" customHeight="1" spans="1:17">
      <c r="A61" s="21">
        <v>59</v>
      </c>
      <c r="B61" s="22">
        <v>582</v>
      </c>
      <c r="C61" s="22" t="s">
        <v>82</v>
      </c>
      <c r="D61" s="23" t="s">
        <v>72</v>
      </c>
      <c r="E61" s="24">
        <v>4405</v>
      </c>
      <c r="F61" s="21">
        <v>386000</v>
      </c>
      <c r="G61" s="25">
        <v>0.261758</v>
      </c>
      <c r="H61" s="24">
        <v>104070</v>
      </c>
      <c r="I61" s="24">
        <v>397580</v>
      </c>
      <c r="J61" s="24">
        <v>107101</v>
      </c>
      <c r="K61" s="24">
        <v>409160</v>
      </c>
      <c r="L61" s="9">
        <f>VLOOKUP(B:B,[1]查询时间段分门店销售汇总!$A$1:$F$65536,6,0)</f>
        <v>415360.26</v>
      </c>
      <c r="M61" s="9">
        <f>VLOOKUP(B:B,[1]查询时间段分门店销售汇总!$A$1:$D$65536,4,0)</f>
        <v>4374</v>
      </c>
      <c r="N61" s="16">
        <f t="shared" si="3"/>
        <v>1.07606284974093</v>
      </c>
      <c r="O61" s="16">
        <f t="shared" si="4"/>
        <v>0.992962542565267</v>
      </c>
      <c r="P61" s="28">
        <f>VLOOKUP(B:B,[1]查询时间段分门店销售汇总!$A$1:$N$65536,14,0)</f>
        <v>287349.4848</v>
      </c>
      <c r="Q61" s="16">
        <f t="shared" si="5"/>
        <v>-0.255571282901554</v>
      </c>
    </row>
    <row r="62" ht="14" hidden="1" customHeight="1" spans="1:17">
      <c r="A62" s="21">
        <v>60</v>
      </c>
      <c r="B62" s="26">
        <v>734</v>
      </c>
      <c r="C62" s="26" t="s">
        <v>83</v>
      </c>
      <c r="D62" s="27" t="s">
        <v>72</v>
      </c>
      <c r="E62" s="24">
        <v>2249</v>
      </c>
      <c r="F62" s="21">
        <v>144000</v>
      </c>
      <c r="G62" s="25">
        <v>0.34153</v>
      </c>
      <c r="H62" s="24">
        <v>50656</v>
      </c>
      <c r="I62" s="24">
        <v>148320</v>
      </c>
      <c r="J62" s="24">
        <v>52131</v>
      </c>
      <c r="K62" s="24">
        <v>152640</v>
      </c>
      <c r="L62" s="9">
        <f>VLOOKUP(B:B,[1]查询时间段分门店销售汇总!$A$1:$F$65536,6,0)</f>
        <v>130689.65</v>
      </c>
      <c r="M62" s="9">
        <f>VLOOKUP(B:B,[1]查询时间段分门店销售汇总!$A$1:$D$65536,4,0)</f>
        <v>1989</v>
      </c>
      <c r="N62" s="16">
        <f t="shared" si="3"/>
        <v>0.907567013888889</v>
      </c>
      <c r="O62" s="16">
        <f t="shared" si="4"/>
        <v>0.884393063583815</v>
      </c>
      <c r="P62" s="28">
        <f>VLOOKUP(B:B,[1]查询时间段分门店销售汇总!$A$1:$N$65536,14,0)</f>
        <v>141917.0448</v>
      </c>
      <c r="Q62" s="16">
        <f t="shared" si="5"/>
        <v>-0.0144649666666666</v>
      </c>
    </row>
    <row r="63" ht="14" hidden="1" customHeight="1" spans="1:17">
      <c r="A63" s="21">
        <v>61</v>
      </c>
      <c r="B63" s="22">
        <v>307</v>
      </c>
      <c r="C63" s="22" t="s">
        <v>84</v>
      </c>
      <c r="D63" s="23" t="s">
        <v>85</v>
      </c>
      <c r="E63" s="24">
        <v>13600</v>
      </c>
      <c r="F63" s="24">
        <v>1650000</v>
      </c>
      <c r="G63" s="25">
        <v>0.302134</v>
      </c>
      <c r="H63" s="24">
        <v>513477</v>
      </c>
      <c r="I63" s="24">
        <v>1700000</v>
      </c>
      <c r="J63" s="24">
        <v>528432</v>
      </c>
      <c r="K63" s="24">
        <v>1750000</v>
      </c>
      <c r="L63" s="9">
        <f>VLOOKUP(B:B,[1]查询时间段分门店销售汇总!$A$1:$F$65536,6,0)</f>
        <v>1522836.41</v>
      </c>
      <c r="M63" s="9">
        <f>VLOOKUP(B:B,[1]查询时间段分门店销售汇总!$A$1:$D$65536,4,0)</f>
        <v>11620</v>
      </c>
      <c r="N63" s="16">
        <f t="shared" si="3"/>
        <v>0.922931157575757</v>
      </c>
      <c r="O63" s="16">
        <f t="shared" si="4"/>
        <v>0.854411764705882</v>
      </c>
      <c r="P63" s="28">
        <f>VLOOKUP(B:B,[1]查询时间段分门店销售汇总!$A$1:$N$65536,14,0)</f>
        <v>1723485.918</v>
      </c>
      <c r="Q63" s="16">
        <f t="shared" si="5"/>
        <v>0.04453692</v>
      </c>
    </row>
    <row r="64" ht="14" hidden="1" customHeight="1" spans="1:17">
      <c r="A64" s="21">
        <v>62</v>
      </c>
      <c r="B64" s="22">
        <v>308</v>
      </c>
      <c r="C64" s="22" t="s">
        <v>86</v>
      </c>
      <c r="D64" s="23" t="s">
        <v>87</v>
      </c>
      <c r="E64" s="24">
        <v>3274</v>
      </c>
      <c r="F64" s="24">
        <v>231000</v>
      </c>
      <c r="G64" s="25">
        <v>0.351232</v>
      </c>
      <c r="H64" s="24">
        <v>83569</v>
      </c>
      <c r="I64" s="24">
        <v>237930</v>
      </c>
      <c r="J64" s="24">
        <v>86003</v>
      </c>
      <c r="K64" s="24">
        <v>244860</v>
      </c>
      <c r="L64" s="9">
        <f>VLOOKUP(B:B,[1]查询时间段分门店销售汇总!$A$1:$F$65536,6,0)</f>
        <v>228443.91</v>
      </c>
      <c r="M64" s="9">
        <f>VLOOKUP(B:B,[1]查询时间段分门店销售汇总!$A$1:$D$65536,4,0)</f>
        <v>2939</v>
      </c>
      <c r="N64" s="16">
        <f t="shared" si="3"/>
        <v>0.988934675324675</v>
      </c>
      <c r="O64" s="16">
        <f t="shared" si="4"/>
        <v>0.897678680513134</v>
      </c>
      <c r="P64" s="28">
        <f>VLOOKUP(B:B,[1]查询时间段分门店销售汇总!$A$1:$N$65536,14,0)</f>
        <v>199857.1772</v>
      </c>
      <c r="Q64" s="16">
        <f t="shared" si="5"/>
        <v>-0.134817414718615</v>
      </c>
    </row>
    <row r="65" ht="14" hidden="1" customHeight="1" spans="1:17">
      <c r="A65" s="21">
        <v>63</v>
      </c>
      <c r="B65" s="22">
        <v>311</v>
      </c>
      <c r="C65" s="22" t="s">
        <v>88</v>
      </c>
      <c r="D65" s="23" t="s">
        <v>87</v>
      </c>
      <c r="E65" s="24">
        <v>1432</v>
      </c>
      <c r="F65" s="24">
        <v>250000</v>
      </c>
      <c r="G65" s="25">
        <v>0.252938</v>
      </c>
      <c r="H65" s="24">
        <v>65132</v>
      </c>
      <c r="I65" s="24">
        <v>257500</v>
      </c>
      <c r="J65" s="24">
        <v>67029</v>
      </c>
      <c r="K65" s="24">
        <v>265000</v>
      </c>
      <c r="L65" s="9">
        <f>VLOOKUP(B:B,[1]查询时间段分门店销售汇总!$A$1:$F$65536,6,0)</f>
        <v>215204.04</v>
      </c>
      <c r="M65" s="9">
        <f>VLOOKUP(B:B,[1]查询时间段分门店销售汇总!$A$1:$D$65536,4,0)</f>
        <v>1227</v>
      </c>
      <c r="N65" s="16">
        <f t="shared" si="3"/>
        <v>0.86081616</v>
      </c>
      <c r="O65" s="16">
        <f t="shared" si="4"/>
        <v>0.856843575418994</v>
      </c>
      <c r="P65" s="28">
        <f>VLOOKUP(B:B,[1]查询时间段分门店销售汇总!$A$1:$N$65536,14,0)</f>
        <v>302696.7216</v>
      </c>
      <c r="Q65" s="16">
        <f t="shared" si="5"/>
        <v>0.2107868864</v>
      </c>
    </row>
    <row r="66" ht="14" hidden="1" customHeight="1" spans="1:17">
      <c r="A66" s="21">
        <v>64</v>
      </c>
      <c r="B66" s="22">
        <v>339</v>
      </c>
      <c r="C66" s="22" t="s">
        <v>89</v>
      </c>
      <c r="D66" s="23" t="s">
        <v>87</v>
      </c>
      <c r="E66" s="24">
        <v>2150</v>
      </c>
      <c r="F66" s="24">
        <v>146000</v>
      </c>
      <c r="G66" s="25">
        <v>0.288904</v>
      </c>
      <c r="H66" s="24">
        <v>43445</v>
      </c>
      <c r="I66" s="24">
        <v>150380</v>
      </c>
      <c r="J66" s="24">
        <v>44711</v>
      </c>
      <c r="K66" s="24">
        <v>154760</v>
      </c>
      <c r="L66" s="9">
        <f>VLOOKUP(B:B,[1]查询时间段分门店销售汇总!$A$1:$F$65536,6,0)</f>
        <v>108386.03</v>
      </c>
      <c r="M66" s="9">
        <f>VLOOKUP(B:B,[1]查询时间段分门店销售汇总!$A$1:$D$65536,4,0)</f>
        <v>1443</v>
      </c>
      <c r="N66" s="16">
        <f t="shared" si="3"/>
        <v>0.742370068493151</v>
      </c>
      <c r="O66" s="16">
        <f t="shared" si="4"/>
        <v>0.671162790697674</v>
      </c>
      <c r="P66" s="28">
        <f>VLOOKUP(B:B,[1]查询时间段分门店销售汇总!$A$1:$N$65536,14,0)</f>
        <v>169638.7248</v>
      </c>
      <c r="Q66" s="16">
        <f t="shared" si="5"/>
        <v>0.161909073972603</v>
      </c>
    </row>
    <row r="67" ht="14" hidden="1" customHeight="1" spans="1:17">
      <c r="A67" s="21">
        <v>65</v>
      </c>
      <c r="B67" s="22">
        <v>349</v>
      </c>
      <c r="C67" s="22" t="s">
        <v>90</v>
      </c>
      <c r="D67" s="23" t="s">
        <v>87</v>
      </c>
      <c r="E67" s="24">
        <v>3073</v>
      </c>
      <c r="F67" s="24">
        <v>160000</v>
      </c>
      <c r="G67" s="25">
        <v>0.349272</v>
      </c>
      <c r="H67" s="24">
        <v>57560</v>
      </c>
      <c r="I67" s="24">
        <v>164800</v>
      </c>
      <c r="J67" s="24">
        <v>59237</v>
      </c>
      <c r="K67" s="24">
        <v>169600</v>
      </c>
      <c r="L67" s="9">
        <f>VLOOKUP(B:B,[1]查询时间段分门店销售汇总!$A$1:$F$65536,6,0)</f>
        <v>131033.15</v>
      </c>
      <c r="M67" s="9">
        <f>VLOOKUP(B:B,[1]查询时间段分门店销售汇总!$A$1:$D$65536,4,0)</f>
        <v>2321</v>
      </c>
      <c r="N67" s="16">
        <f t="shared" si="3"/>
        <v>0.8189571875</v>
      </c>
      <c r="O67" s="16">
        <f t="shared" si="4"/>
        <v>0.755287992190042</v>
      </c>
      <c r="P67" s="28">
        <f>VLOOKUP(B:B,[1]查询时间段分门店销售汇总!$A$1:$N$65536,14,0)</f>
        <v>151356.568</v>
      </c>
      <c r="Q67" s="16">
        <f t="shared" si="5"/>
        <v>-0.05402145</v>
      </c>
    </row>
    <row r="68" ht="14" hidden="1" customHeight="1" spans="1:17">
      <c r="A68" s="21">
        <v>66</v>
      </c>
      <c r="B68" s="22">
        <v>391</v>
      </c>
      <c r="C68" s="22" t="s">
        <v>91</v>
      </c>
      <c r="D68" s="23" t="s">
        <v>87</v>
      </c>
      <c r="E68" s="24">
        <v>3365</v>
      </c>
      <c r="F68" s="24">
        <v>164000</v>
      </c>
      <c r="G68" s="25">
        <v>0.333004</v>
      </c>
      <c r="H68" s="24">
        <v>56251</v>
      </c>
      <c r="I68" s="24">
        <v>168920</v>
      </c>
      <c r="J68" s="24">
        <v>57889</v>
      </c>
      <c r="K68" s="24">
        <v>173840</v>
      </c>
      <c r="L68" s="9">
        <f>VLOOKUP(B:B,[1]查询时间段分门店销售汇总!$A$1:$F$65536,6,0)</f>
        <v>159040.06</v>
      </c>
      <c r="M68" s="9">
        <f>VLOOKUP(B:B,[1]查询时间段分门店销售汇总!$A$1:$D$65536,4,0)</f>
        <v>2475</v>
      </c>
      <c r="N68" s="16">
        <f>L68/F68</f>
        <v>0.969756463414634</v>
      </c>
      <c r="O68" s="16">
        <f>M68/E68</f>
        <v>0.735512630014859</v>
      </c>
      <c r="P68" s="28">
        <f>VLOOKUP(B:B,[1]查询时间段分门店销售汇总!$A$1:$N$65536,14,0)</f>
        <v>159945.4516</v>
      </c>
      <c r="Q68" s="16">
        <f>(P68-F68)/F68</f>
        <v>-0.024722856097561</v>
      </c>
    </row>
    <row r="69" ht="14" hidden="1" customHeight="1" spans="1:17">
      <c r="A69" s="21">
        <v>67</v>
      </c>
      <c r="B69" s="22">
        <v>517</v>
      </c>
      <c r="C69" s="22" t="s">
        <v>92</v>
      </c>
      <c r="D69" s="23" t="s">
        <v>87</v>
      </c>
      <c r="E69" s="24">
        <v>4000</v>
      </c>
      <c r="F69" s="24">
        <v>189000</v>
      </c>
      <c r="G69" s="25">
        <v>0.317422</v>
      </c>
      <c r="H69" s="24">
        <v>61793</v>
      </c>
      <c r="I69" s="24">
        <v>194670</v>
      </c>
      <c r="J69" s="24">
        <v>63592</v>
      </c>
      <c r="K69" s="24">
        <v>200340</v>
      </c>
      <c r="L69" s="9">
        <f>VLOOKUP(B:B,[1]查询时间段分门店销售汇总!$A$1:$F$65536,6,0)</f>
        <v>219254.58</v>
      </c>
      <c r="M69" s="9">
        <f>VLOOKUP(B:B,[1]查询时间段分门店销售汇总!$A$1:$D$65536,4,0)</f>
        <v>3489</v>
      </c>
      <c r="N69" s="16">
        <f>L69/F69</f>
        <v>1.16007714285714</v>
      </c>
      <c r="O69" s="16">
        <f>M69/E69</f>
        <v>0.87225</v>
      </c>
      <c r="P69" s="28">
        <f>VLOOKUP(B:B,[1]查询时间段分门店销售汇总!$A$1:$N$65536,14,0)</f>
        <v>168345.9396</v>
      </c>
      <c r="Q69" s="16">
        <f>(P69-F69)/F69</f>
        <v>-0.109280742857143</v>
      </c>
    </row>
    <row r="70" ht="14" hidden="1" customHeight="1" spans="1:17">
      <c r="A70" s="21">
        <v>68</v>
      </c>
      <c r="B70" s="22">
        <v>581</v>
      </c>
      <c r="C70" s="22" t="s">
        <v>93</v>
      </c>
      <c r="D70" s="23" t="s">
        <v>87</v>
      </c>
      <c r="E70" s="24">
        <v>3516</v>
      </c>
      <c r="F70" s="24">
        <v>156000</v>
      </c>
      <c r="G70" s="25">
        <v>0.312228</v>
      </c>
      <c r="H70" s="24">
        <v>50169</v>
      </c>
      <c r="I70" s="24">
        <v>160680</v>
      </c>
      <c r="J70" s="24">
        <v>51630</v>
      </c>
      <c r="K70" s="24">
        <v>165360</v>
      </c>
      <c r="L70" s="9">
        <f>VLOOKUP(B:B,[1]查询时间段分门店销售汇总!$A$1:$F$65536,6,0)</f>
        <v>162552.22</v>
      </c>
      <c r="M70" s="9">
        <f>VLOOKUP(B:B,[1]查询时间段分门店销售汇总!$A$1:$D$65536,4,0)</f>
        <v>3344</v>
      </c>
      <c r="N70" s="16">
        <f>L70/F70</f>
        <v>1.04200141025641</v>
      </c>
      <c r="O70" s="16">
        <f>M70/E70</f>
        <v>0.951080773606371</v>
      </c>
      <c r="P70" s="28">
        <f>VLOOKUP(B:B,[1]查询时间段分门店销售汇总!$A$1:$N$65536,14,0)</f>
        <v>153085.2232</v>
      </c>
      <c r="Q70" s="16">
        <f>(P70-F70)/F70</f>
        <v>-0.0186844666666668</v>
      </c>
    </row>
    <row r="71" ht="14" hidden="1" customHeight="1" spans="1:17">
      <c r="A71" s="21">
        <v>69</v>
      </c>
      <c r="B71" s="22">
        <v>585</v>
      </c>
      <c r="C71" s="22" t="s">
        <v>94</v>
      </c>
      <c r="D71" s="23" t="s">
        <v>87</v>
      </c>
      <c r="E71" s="24">
        <v>4700</v>
      </c>
      <c r="F71" s="24">
        <v>248000</v>
      </c>
      <c r="G71" s="25">
        <v>0.321146</v>
      </c>
      <c r="H71" s="24">
        <v>82034</v>
      </c>
      <c r="I71" s="24">
        <v>255440</v>
      </c>
      <c r="J71" s="24">
        <v>84423</v>
      </c>
      <c r="K71" s="24">
        <v>262880</v>
      </c>
      <c r="L71" s="9">
        <f>VLOOKUP(B:B,[1]查询时间段分门店销售汇总!$A$1:$F$65536,6,0)</f>
        <v>230126.58</v>
      </c>
      <c r="M71" s="9">
        <f>VLOOKUP(B:B,[1]查询时间段分门店销售汇总!$A$1:$D$65536,4,0)</f>
        <v>3705</v>
      </c>
      <c r="N71" s="16">
        <f>L71/F71</f>
        <v>0.927929758064516</v>
      </c>
      <c r="O71" s="16">
        <f>M71/E71</f>
        <v>0.788297872340426</v>
      </c>
      <c r="P71" s="28">
        <f>VLOOKUP(B:B,[1]查询时间段分门店销售汇总!$A$1:$N$65536,14,0)</f>
        <v>230057.7776</v>
      </c>
      <c r="Q71" s="16">
        <f>(P71-F71)/F71</f>
        <v>-0.0723476709677418</v>
      </c>
    </row>
    <row r="72" ht="14" hidden="1" customHeight="1" spans="1:17">
      <c r="A72" s="21">
        <v>70</v>
      </c>
      <c r="B72" s="22">
        <v>709</v>
      </c>
      <c r="C72" s="22" t="s">
        <v>95</v>
      </c>
      <c r="D72" s="23" t="s">
        <v>87</v>
      </c>
      <c r="E72" s="24">
        <v>1762</v>
      </c>
      <c r="F72" s="24">
        <v>112000</v>
      </c>
      <c r="G72" s="25">
        <v>0.300272</v>
      </c>
      <c r="H72" s="24">
        <v>34639</v>
      </c>
      <c r="I72" s="24">
        <v>115360</v>
      </c>
      <c r="J72" s="24">
        <v>35648</v>
      </c>
      <c r="K72" s="24">
        <v>118720</v>
      </c>
      <c r="L72" s="9">
        <f>VLOOKUP(B:B,[1]查询时间段分门店销售汇总!$A$1:$F$65536,6,0)</f>
        <v>112014.53</v>
      </c>
      <c r="M72" s="9">
        <f>VLOOKUP(B:B,[1]查询时间段分门店销售汇总!$A$1:$D$65536,4,0)</f>
        <v>1562</v>
      </c>
      <c r="N72" s="16">
        <f>L72/F72</f>
        <v>1.00012973214286</v>
      </c>
      <c r="O72" s="16">
        <f>M72/E72</f>
        <v>0.886492622020431</v>
      </c>
      <c r="P72" s="28">
        <f>VLOOKUP(B:B,[1]查询时间段分门店销售汇总!$A$1:$N$65536,14,0)</f>
        <v>103127.814</v>
      </c>
      <c r="Q72" s="16">
        <f>(P72-F72)/F72</f>
        <v>-0.0792159464285714</v>
      </c>
    </row>
    <row r="73" ht="14" hidden="1" customHeight="1" spans="1:17">
      <c r="A73" s="21">
        <v>71</v>
      </c>
      <c r="B73" s="22">
        <v>726</v>
      </c>
      <c r="C73" s="22" t="s">
        <v>96</v>
      </c>
      <c r="D73" s="23" t="s">
        <v>87</v>
      </c>
      <c r="E73" s="24">
        <v>3730</v>
      </c>
      <c r="F73" s="24">
        <v>229000</v>
      </c>
      <c r="G73" s="25">
        <v>0.343294</v>
      </c>
      <c r="H73" s="24">
        <v>80973</v>
      </c>
      <c r="I73" s="24">
        <v>235870</v>
      </c>
      <c r="J73" s="24">
        <v>83331</v>
      </c>
      <c r="K73" s="24">
        <v>242740</v>
      </c>
      <c r="L73" s="9">
        <f>VLOOKUP(B:B,[1]查询时间段分门店销售汇总!$A$1:$F$65536,6,0)</f>
        <v>200295.55</v>
      </c>
      <c r="M73" s="9">
        <f>VLOOKUP(B:B,[1]查询时间段分门店销售汇总!$A$1:$D$65536,4,0)</f>
        <v>3188</v>
      </c>
      <c r="N73" s="16">
        <f>L73/F73</f>
        <v>0.874653056768559</v>
      </c>
      <c r="O73" s="16">
        <f>M73/E73</f>
        <v>0.854691689008043</v>
      </c>
      <c r="P73" s="28">
        <f>VLOOKUP(B:B,[1]查询时间段分门店销售汇总!$A$1:$N$65536,14,0)</f>
        <v>209835.5436</v>
      </c>
      <c r="Q73" s="16">
        <f>(P73-F73)/F73</f>
        <v>-0.0836875825327512</v>
      </c>
    </row>
    <row r="74" ht="14" hidden="1" customHeight="1" spans="1:17">
      <c r="A74" s="21">
        <v>72</v>
      </c>
      <c r="B74" s="22">
        <v>727</v>
      </c>
      <c r="C74" s="22" t="s">
        <v>97</v>
      </c>
      <c r="D74" s="23" t="s">
        <v>87</v>
      </c>
      <c r="E74" s="24">
        <v>1280</v>
      </c>
      <c r="F74" s="24">
        <v>70000</v>
      </c>
      <c r="G74" s="25">
        <v>0.332612</v>
      </c>
      <c r="H74" s="24">
        <v>23981</v>
      </c>
      <c r="I74" s="24">
        <v>72100</v>
      </c>
      <c r="J74" s="24">
        <v>24680</v>
      </c>
      <c r="K74" s="24">
        <v>74200</v>
      </c>
      <c r="L74" s="9">
        <f>VLOOKUP(B:B,[1]查询时间段分门店销售汇总!$A$1:$F$65536,6,0)</f>
        <v>62260.06</v>
      </c>
      <c r="M74" s="9">
        <f>VLOOKUP(B:B,[1]查询时间段分门店销售汇总!$A$1:$D$65536,4,0)</f>
        <v>1056</v>
      </c>
      <c r="N74" s="16">
        <f>L74/F74</f>
        <v>0.889429428571429</v>
      </c>
      <c r="O74" s="16">
        <f>M74/E74</f>
        <v>0.825</v>
      </c>
      <c r="P74" s="28">
        <f>VLOOKUP(B:B,[1]查询时间段分门店销售汇总!$A$1:$N$65536,14,0)</f>
        <v>71148.324</v>
      </c>
      <c r="Q74" s="16">
        <f>(P74-F74)/F74</f>
        <v>0.0164046285714285</v>
      </c>
    </row>
    <row r="75" ht="14" hidden="1" customHeight="1" spans="1:17">
      <c r="A75" s="21">
        <v>73</v>
      </c>
      <c r="B75" s="22">
        <v>730</v>
      </c>
      <c r="C75" s="22" t="s">
        <v>98</v>
      </c>
      <c r="D75" s="23" t="s">
        <v>87</v>
      </c>
      <c r="E75" s="24">
        <v>2765</v>
      </c>
      <c r="F75" s="24">
        <v>185000</v>
      </c>
      <c r="G75" s="25">
        <v>0.308014</v>
      </c>
      <c r="H75" s="24">
        <v>58692</v>
      </c>
      <c r="I75" s="24">
        <v>190550</v>
      </c>
      <c r="J75" s="24">
        <v>60402</v>
      </c>
      <c r="K75" s="24">
        <v>196100</v>
      </c>
      <c r="L75" s="9">
        <f>VLOOKUP(B:B,[1]查询时间段分门店销售汇总!$A$1:$F$65536,6,0)</f>
        <v>179923.78</v>
      </c>
      <c r="M75" s="9">
        <f>VLOOKUP(B:B,[1]查询时间段分门店销售汇总!$A$1:$D$65536,4,0)</f>
        <v>2270</v>
      </c>
      <c r="N75" s="16">
        <f>L75/F75</f>
        <v>0.972560972972973</v>
      </c>
      <c r="O75" s="16">
        <f>M75/E75</f>
        <v>0.820976491862568</v>
      </c>
      <c r="P75" s="28">
        <f>VLOOKUP(B:B,[1]查询时间段分门店销售汇总!$A$1:$N$65536,14,0)</f>
        <v>183337.13</v>
      </c>
      <c r="Q75" s="16">
        <f>(P75-F75)/F75</f>
        <v>-0.00898848648648662</v>
      </c>
    </row>
    <row r="76" ht="14" hidden="1" customHeight="1" spans="1:17">
      <c r="A76" s="21">
        <v>74</v>
      </c>
      <c r="B76" s="22">
        <v>741</v>
      </c>
      <c r="C76" s="22" t="s">
        <v>99</v>
      </c>
      <c r="D76" s="23" t="s">
        <v>87</v>
      </c>
      <c r="E76" s="24">
        <v>1098</v>
      </c>
      <c r="F76" s="24">
        <v>77000</v>
      </c>
      <c r="G76" s="25">
        <v>0.315364</v>
      </c>
      <c r="H76" s="24">
        <v>25012</v>
      </c>
      <c r="I76" s="24">
        <v>79310</v>
      </c>
      <c r="J76" s="24">
        <v>25740</v>
      </c>
      <c r="K76" s="24">
        <v>81620</v>
      </c>
      <c r="L76" s="9">
        <f>VLOOKUP(B:B,[1]查询时间段分门店销售汇总!$A$1:$F$65536,6,0)</f>
        <v>76459.36</v>
      </c>
      <c r="M76" s="9">
        <f>VLOOKUP(B:B,[1]查询时间段分门店销售汇总!$A$1:$D$65536,4,0)</f>
        <v>917</v>
      </c>
      <c r="N76" s="16">
        <f>L76/F76</f>
        <v>0.992978701298701</v>
      </c>
      <c r="O76" s="16">
        <f>M76/E76</f>
        <v>0.835154826958106</v>
      </c>
      <c r="P76" s="28">
        <f>VLOOKUP(B:B,[1]查询时间段分门店销售汇总!$A$1:$N$65536,14,0)</f>
        <v>61106.28</v>
      </c>
      <c r="Q76" s="16">
        <f>(P76-F76)/F76</f>
        <v>-0.206411948051948</v>
      </c>
    </row>
    <row r="77" ht="14" hidden="1" customHeight="1" spans="1:17">
      <c r="A77" s="21">
        <v>75</v>
      </c>
      <c r="B77" s="22">
        <v>742</v>
      </c>
      <c r="C77" s="22" t="s">
        <v>100</v>
      </c>
      <c r="D77" s="23" t="s">
        <v>87</v>
      </c>
      <c r="E77" s="24">
        <v>2235</v>
      </c>
      <c r="F77" s="24">
        <v>165000</v>
      </c>
      <c r="G77" s="25">
        <v>0.314188</v>
      </c>
      <c r="H77" s="24">
        <v>53396</v>
      </c>
      <c r="I77" s="24">
        <v>169950</v>
      </c>
      <c r="J77" s="24">
        <v>54951</v>
      </c>
      <c r="K77" s="24">
        <v>174900</v>
      </c>
      <c r="L77" s="9">
        <f>VLOOKUP(B:B,[1]查询时间段分门店销售汇总!$A$1:$F$65536,6,0)</f>
        <v>194383.13</v>
      </c>
      <c r="M77" s="9">
        <f>VLOOKUP(B:B,[1]查询时间段分门店销售汇总!$A$1:$D$65536,4,0)</f>
        <v>2074</v>
      </c>
      <c r="N77" s="16">
        <f>L77/F77</f>
        <v>1.17807957575758</v>
      </c>
      <c r="O77" s="16">
        <f>M77/E77</f>
        <v>0.927964205816555</v>
      </c>
      <c r="P77" s="28">
        <f>VLOOKUP(B:B,[1]查询时间段分门店销售汇总!$A$1:$N$65536,14,0)</f>
        <v>0</v>
      </c>
      <c r="Q77" s="16">
        <f>(P77-F77)/F77</f>
        <v>-1</v>
      </c>
    </row>
    <row r="78" ht="14" hidden="1" customHeight="1" spans="1:16">
      <c r="A78" s="29"/>
      <c r="B78" s="29"/>
      <c r="C78" s="29"/>
      <c r="D78" s="30" t="s">
        <v>101</v>
      </c>
      <c r="E78" s="31">
        <f t="shared" ref="E78:K78" si="6">SUM(E3:E77)</f>
        <v>195617</v>
      </c>
      <c r="F78" s="31">
        <f t="shared" si="6"/>
        <v>13125080</v>
      </c>
      <c r="G78" s="32">
        <f>H78/I78</f>
        <v>0.315974316188528</v>
      </c>
      <c r="H78" s="31">
        <f t="shared" si="6"/>
        <v>4271762</v>
      </c>
      <c r="I78" s="31">
        <f t="shared" si="6"/>
        <v>13519333</v>
      </c>
      <c r="J78" s="31">
        <f t="shared" si="6"/>
        <v>4396178</v>
      </c>
      <c r="K78" s="31">
        <f t="shared" si="6"/>
        <v>13913585</v>
      </c>
      <c r="M78" s="9" t="e">
        <f>VLOOKUP(B:B,[1]查询时间段分门店销售汇总!$A$1:$D$65536,4,0)</f>
        <v>#N/A</v>
      </c>
      <c r="N78" s="16"/>
      <c r="P78" s="28"/>
    </row>
  </sheetData>
  <autoFilter ref="A1:K78">
    <filterColumn colId="3">
      <customFilters>
        <customFilter operator="equal" val="崇都片"/>
      </customFilters>
    </filterColumn>
  </autoFilter>
  <mergeCells count="1">
    <mergeCell ref="A1:K1"/>
  </mergeCells>
  <pageMargins left="0.275" right="0.700694444444445" top="0.55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"/>
  <sheetViews>
    <sheetView workbookViewId="0">
      <selection activeCell="H11" sqref="H11"/>
    </sheetView>
  </sheetViews>
  <sheetFormatPr defaultColWidth="9" defaultRowHeight="13.5" outlineLevelRow="3" outlineLevelCol="3"/>
  <sheetData>
    <row r="1" ht="14.25" spans="1:4">
      <c r="A1" s="5" t="s">
        <v>1</v>
      </c>
      <c r="B1" s="6" t="s">
        <v>102</v>
      </c>
      <c r="C1" s="6" t="s">
        <v>103</v>
      </c>
      <c r="D1" s="6" t="s">
        <v>104</v>
      </c>
    </row>
    <row r="2" ht="14.25" spans="1:4">
      <c r="A2" s="7">
        <v>1</v>
      </c>
      <c r="B2" s="8" t="s">
        <v>105</v>
      </c>
      <c r="C2" s="8" t="s">
        <v>106</v>
      </c>
      <c r="D2" s="8" t="s">
        <v>107</v>
      </c>
    </row>
    <row r="3" ht="14.25" spans="1:4">
      <c r="A3" s="7">
        <v>2</v>
      </c>
      <c r="B3" s="8" t="s">
        <v>108</v>
      </c>
      <c r="C3" s="8" t="s">
        <v>109</v>
      </c>
      <c r="D3" s="8" t="s">
        <v>110</v>
      </c>
    </row>
    <row r="4" ht="14.25" spans="1:4">
      <c r="A4" s="7">
        <v>3</v>
      </c>
      <c r="B4" s="8" t="s">
        <v>111</v>
      </c>
      <c r="C4" s="8" t="s">
        <v>112</v>
      </c>
      <c r="D4" s="8" t="s">
        <v>113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A1" sqref="A1:B12"/>
    </sheetView>
  </sheetViews>
  <sheetFormatPr defaultColWidth="9" defaultRowHeight="13.5" outlineLevelCol="2"/>
  <cols>
    <col min="2" max="2" width="12.625"/>
  </cols>
  <sheetData>
    <row r="1" spans="1:3">
      <c r="A1" s="1"/>
      <c r="B1" s="2"/>
      <c r="C1" s="3"/>
    </row>
    <row r="2" spans="1:3">
      <c r="A2" s="1"/>
      <c r="B2" s="2"/>
      <c r="C2" s="3"/>
    </row>
    <row r="3" spans="1:3">
      <c r="A3" s="1"/>
      <c r="B3" s="2"/>
      <c r="C3" s="3"/>
    </row>
    <row r="4" spans="1:3">
      <c r="A4" s="1"/>
      <c r="B4" s="2"/>
      <c r="C4" s="3"/>
    </row>
    <row r="5" spans="1:3">
      <c r="A5" s="1"/>
      <c r="B5" s="2"/>
      <c r="C5" s="3"/>
    </row>
    <row r="6" spans="1:3">
      <c r="A6" s="1"/>
      <c r="B6" s="2"/>
      <c r="C6" s="3"/>
    </row>
    <row r="7" spans="1:3">
      <c r="A7" s="1"/>
      <c r="B7" s="2"/>
      <c r="C7" s="3"/>
    </row>
    <row r="8" spans="1:3">
      <c r="A8" s="1"/>
      <c r="B8" s="2"/>
      <c r="C8" s="3"/>
    </row>
    <row r="9" spans="1:3">
      <c r="A9" s="1"/>
      <c r="B9" s="2"/>
      <c r="C9" s="3"/>
    </row>
    <row r="10" spans="1:3">
      <c r="A10" s="1"/>
      <c r="B10" s="2"/>
      <c r="C10" s="3"/>
    </row>
    <row r="11" spans="1:3">
      <c r="A11" s="1"/>
      <c r="B11" s="2"/>
      <c r="C11" s="3"/>
    </row>
    <row r="12" spans="1:3">
      <c r="A12" s="4"/>
      <c r="B12"/>
      <c r="C12" s="3"/>
    </row>
    <row r="13" spans="1:3">
      <c r="A13" s="4"/>
      <c r="C13" s="3"/>
    </row>
    <row r="14" spans="1:3">
      <c r="A14" s="4"/>
      <c r="C14" s="3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2016-08-24T03:06:00Z</dcterms:created>
  <dcterms:modified xsi:type="dcterms:W3CDTF">2016-10-01T10:05:54Z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