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75" windowWidth="16605" windowHeight="9120" activeTab="2"/>
  </bookViews>
  <sheets>
    <sheet name="Sheet1" sheetId="1" r:id="rId1"/>
    <sheet name="Sheet2" sheetId="2" r:id="rId2"/>
    <sheet name="Sheet3" sheetId="3" r:id="rId3"/>
  </sheets>
  <calcPr calcId="114210"/>
</workbook>
</file>

<file path=xl/calcChain.xml><?xml version="1.0" encoding="utf-8"?>
<calcChain xmlns="http://schemas.openxmlformats.org/spreadsheetml/2006/main">
  <c r="Q61" i="3"/>
  <c r="P61"/>
  <c r="M61"/>
  <c r="I61"/>
  <c r="E61"/>
  <c r="L61"/>
  <c r="H61"/>
  <c r="D61"/>
  <c r="Q60"/>
  <c r="M60"/>
  <c r="I60"/>
  <c r="E60"/>
  <c r="M58"/>
  <c r="L58"/>
  <c r="I58"/>
  <c r="I57"/>
  <c r="H58"/>
  <c r="E58"/>
  <c r="D58"/>
  <c r="Q58"/>
  <c r="Q57"/>
  <c r="P57"/>
  <c r="M57"/>
  <c r="L57"/>
  <c r="I56"/>
  <c r="E57"/>
  <c r="D57"/>
  <c r="H57"/>
  <c r="Q56"/>
  <c r="M56"/>
  <c r="E56"/>
  <c r="D56"/>
  <c r="Q55"/>
  <c r="M55"/>
  <c r="I55"/>
  <c r="E55"/>
  <c r="Q54"/>
  <c r="M54"/>
  <c r="I54"/>
  <c r="E54"/>
  <c r="Q53"/>
  <c r="M53"/>
  <c r="I53"/>
  <c r="E53"/>
  <c r="Q52"/>
  <c r="M52"/>
  <c r="I52"/>
  <c r="E52"/>
  <c r="Q51"/>
  <c r="M51"/>
  <c r="I51"/>
  <c r="E51"/>
  <c r="Q50"/>
  <c r="M50"/>
  <c r="I50"/>
  <c r="E50"/>
  <c r="Q49"/>
  <c r="M49"/>
  <c r="I49"/>
  <c r="H49"/>
  <c r="E49"/>
  <c r="Q48"/>
  <c r="P48"/>
  <c r="M48"/>
  <c r="I48"/>
  <c r="H48"/>
  <c r="E48"/>
  <c r="D48"/>
  <c r="Q47"/>
  <c r="M47"/>
  <c r="I47"/>
  <c r="E47"/>
  <c r="Q46"/>
  <c r="M46"/>
  <c r="I46"/>
  <c r="E46"/>
  <c r="Q45"/>
  <c r="M45"/>
  <c r="I45"/>
  <c r="E45"/>
  <c r="Q44"/>
  <c r="M44"/>
  <c r="I44"/>
  <c r="H44"/>
  <c r="E44"/>
  <c r="D44"/>
  <c r="Q43"/>
  <c r="P43"/>
  <c r="M43"/>
  <c r="L43"/>
  <c r="E43"/>
  <c r="I43"/>
  <c r="Q42"/>
  <c r="M42"/>
  <c r="I42"/>
  <c r="E42"/>
  <c r="Q41"/>
  <c r="M41"/>
  <c r="I41"/>
  <c r="E41"/>
  <c r="H41"/>
  <c r="L41"/>
  <c r="P41"/>
  <c r="Q40"/>
  <c r="P40"/>
  <c r="M40"/>
  <c r="L40"/>
  <c r="I40"/>
  <c r="H40"/>
  <c r="E40"/>
  <c r="Q39"/>
  <c r="P39"/>
  <c r="M39"/>
  <c r="L39"/>
  <c r="I39"/>
  <c r="H39"/>
  <c r="E39"/>
  <c r="Q38"/>
  <c r="P38"/>
  <c r="M38"/>
  <c r="L38"/>
  <c r="I38"/>
  <c r="H38"/>
  <c r="E38"/>
  <c r="D38"/>
  <c r="Q37"/>
  <c r="P37"/>
  <c r="M37"/>
  <c r="L37"/>
  <c r="I37"/>
  <c r="H37"/>
  <c r="E37"/>
  <c r="D37"/>
  <c r="Q35"/>
  <c r="Q36"/>
  <c r="P36"/>
  <c r="M36"/>
  <c r="L36"/>
  <c r="I36"/>
  <c r="H36"/>
  <c r="E36"/>
  <c r="D36"/>
  <c r="E35"/>
  <c r="D35"/>
  <c r="P35"/>
  <c r="M35"/>
  <c r="L35"/>
  <c r="I35"/>
  <c r="H35"/>
  <c r="I34"/>
  <c r="I33"/>
  <c r="I32"/>
  <c r="I31"/>
  <c r="Q34"/>
  <c r="M34"/>
  <c r="E34"/>
  <c r="D34"/>
  <c r="P34"/>
  <c r="L34"/>
  <c r="H34"/>
  <c r="Q33"/>
  <c r="M33"/>
  <c r="E33"/>
  <c r="P33"/>
  <c r="D33"/>
  <c r="H33"/>
  <c r="L33"/>
  <c r="Q32"/>
  <c r="P32"/>
  <c r="M32"/>
  <c r="L32"/>
  <c r="H32"/>
  <c r="E32"/>
  <c r="D32"/>
  <c r="Q31"/>
  <c r="M31"/>
  <c r="E31"/>
  <c r="P31"/>
  <c r="L31"/>
  <c r="H31"/>
  <c r="D31"/>
  <c r="I30"/>
  <c r="H30"/>
  <c r="E30"/>
  <c r="D30"/>
  <c r="Q30"/>
  <c r="P30"/>
  <c r="M30"/>
  <c r="L30"/>
  <c r="E29"/>
  <c r="D29"/>
  <c r="I29"/>
  <c r="H29"/>
  <c r="Q29"/>
  <c r="P29"/>
  <c r="M29"/>
  <c r="L29"/>
  <c r="Q28"/>
  <c r="P28"/>
  <c r="M28"/>
  <c r="L28"/>
  <c r="I28"/>
  <c r="H28"/>
  <c r="E28"/>
  <c r="D28"/>
  <c r="Q27"/>
  <c r="P27"/>
  <c r="M27"/>
  <c r="L27"/>
  <c r="I27"/>
  <c r="H27"/>
  <c r="E27"/>
  <c r="D27"/>
  <c r="Q26"/>
  <c r="P26"/>
  <c r="M26"/>
  <c r="L26"/>
  <c r="I26"/>
  <c r="E26"/>
  <c r="D26"/>
  <c r="H26"/>
  <c r="E25"/>
  <c r="D25"/>
  <c r="I25"/>
  <c r="H25"/>
  <c r="M25"/>
  <c r="Q25"/>
  <c r="P25"/>
  <c r="L25"/>
  <c r="M24"/>
  <c r="L24"/>
  <c r="I24"/>
  <c r="H24"/>
  <c r="E24"/>
  <c r="D24"/>
  <c r="Q24"/>
  <c r="P24"/>
  <c r="Q23"/>
  <c r="P23"/>
  <c r="E23"/>
  <c r="D23"/>
  <c r="M23"/>
  <c r="L23"/>
  <c r="I23"/>
  <c r="H23"/>
  <c r="I22"/>
  <c r="H22"/>
  <c r="Q22"/>
  <c r="P22"/>
  <c r="M22"/>
  <c r="L22"/>
  <c r="E22"/>
  <c r="D22"/>
  <c r="Q21"/>
  <c r="P21"/>
  <c r="M21"/>
  <c r="L21"/>
  <c r="I21"/>
  <c r="H21"/>
  <c r="E21"/>
  <c r="D21"/>
  <c r="Q20"/>
  <c r="M20"/>
  <c r="P20"/>
  <c r="L20"/>
  <c r="Q19"/>
  <c r="M19"/>
  <c r="I19"/>
  <c r="H20"/>
  <c r="I20"/>
  <c r="E19"/>
  <c r="D20"/>
  <c r="E20"/>
  <c r="D19"/>
  <c r="P19"/>
  <c r="L19"/>
  <c r="H19"/>
  <c r="E5"/>
  <c r="E6"/>
  <c r="E7"/>
  <c r="E8"/>
  <c r="D9"/>
  <c r="E9"/>
  <c r="D10"/>
  <c r="E10"/>
  <c r="D11"/>
  <c r="E11"/>
  <c r="D12"/>
  <c r="E12"/>
  <c r="D13"/>
  <c r="E13"/>
  <c r="D14"/>
  <c r="E14"/>
  <c r="D15"/>
  <c r="E15"/>
  <c r="D16"/>
  <c r="E16"/>
  <c r="D17"/>
  <c r="E17"/>
  <c r="D18"/>
  <c r="E18"/>
  <c r="I5"/>
  <c r="I6"/>
  <c r="I7"/>
  <c r="I8"/>
  <c r="H9"/>
  <c r="I9"/>
  <c r="H10"/>
  <c r="I10"/>
  <c r="H11"/>
  <c r="I11"/>
  <c r="H12"/>
  <c r="I12"/>
  <c r="H13"/>
  <c r="I13"/>
  <c r="H14"/>
  <c r="I14"/>
  <c r="H15"/>
  <c r="I15"/>
  <c r="H16"/>
  <c r="I16"/>
  <c r="H17"/>
  <c r="I17"/>
  <c r="H18"/>
  <c r="I18"/>
  <c r="M5"/>
  <c r="Q5"/>
  <c r="Q6"/>
  <c r="Q7"/>
  <c r="Q8"/>
  <c r="P9"/>
  <c r="Q9"/>
  <c r="P10"/>
  <c r="Q10"/>
  <c r="P11"/>
  <c r="Q11"/>
  <c r="P12"/>
  <c r="Q12"/>
  <c r="P13"/>
  <c r="Q13"/>
  <c r="P14"/>
  <c r="Q14"/>
  <c r="P15"/>
  <c r="Q15"/>
  <c r="P16"/>
  <c r="Q16"/>
  <c r="P17"/>
  <c r="Q17"/>
  <c r="P18"/>
  <c r="Q18"/>
  <c r="M6"/>
  <c r="M7"/>
  <c r="M8"/>
  <c r="L9"/>
  <c r="M9"/>
  <c r="L10"/>
  <c r="M10"/>
  <c r="L11"/>
  <c r="M11"/>
  <c r="L12"/>
  <c r="M12"/>
  <c r="L13"/>
  <c r="M13"/>
  <c r="L14"/>
  <c r="M14"/>
  <c r="L15"/>
  <c r="M15"/>
  <c r="L16"/>
  <c r="M16"/>
  <c r="L17"/>
  <c r="M17"/>
  <c r="L18"/>
  <c r="M18"/>
  <c r="Q36" i="2"/>
  <c r="M36"/>
  <c r="I36"/>
  <c r="E36"/>
  <c r="Q34"/>
  <c r="M34"/>
  <c r="I34"/>
  <c r="E34"/>
  <c r="Q33"/>
  <c r="M33"/>
  <c r="I33"/>
  <c r="E33"/>
  <c r="M32"/>
  <c r="M31"/>
  <c r="M30"/>
  <c r="M29"/>
  <c r="M28"/>
  <c r="M27"/>
  <c r="I27"/>
  <c r="I28"/>
  <c r="I29"/>
  <c r="I30"/>
  <c r="I31"/>
  <c r="I32"/>
  <c r="I26"/>
  <c r="E27"/>
  <c r="E28"/>
  <c r="E29"/>
  <c r="E30"/>
  <c r="E31"/>
  <c r="E32"/>
  <c r="M26"/>
  <c r="E26"/>
  <c r="Q32"/>
  <c r="Q31"/>
  <c r="M25"/>
  <c r="I25"/>
  <c r="E25"/>
  <c r="M24"/>
  <c r="I24"/>
  <c r="E24"/>
  <c r="E23"/>
  <c r="D23"/>
  <c r="L7"/>
  <c r="L8"/>
  <c r="L9"/>
  <c r="L10"/>
  <c r="L11"/>
  <c r="L12"/>
  <c r="L13"/>
  <c r="L14"/>
  <c r="L15"/>
  <c r="L16"/>
  <c r="L17"/>
  <c r="L18"/>
  <c r="L6"/>
  <c r="M6"/>
  <c r="M7"/>
  <c r="M8"/>
  <c r="M9"/>
  <c r="M10"/>
  <c r="M11"/>
  <c r="M12"/>
  <c r="M13"/>
  <c r="M14"/>
  <c r="M15"/>
  <c r="M16"/>
  <c r="M17"/>
  <c r="M18"/>
  <c r="M5"/>
  <c r="E6"/>
  <c r="E7"/>
  <c r="E8"/>
  <c r="E9"/>
  <c r="E10"/>
  <c r="E11"/>
  <c r="E12"/>
  <c r="E13"/>
  <c r="E14"/>
  <c r="E15"/>
  <c r="E16"/>
  <c r="E17"/>
  <c r="E18"/>
  <c r="E5"/>
  <c r="Q18"/>
  <c r="Q17"/>
  <c r="Q16"/>
  <c r="Q15"/>
  <c r="Q14"/>
  <c r="Q13"/>
  <c r="Q12"/>
  <c r="Q11"/>
  <c r="Q10"/>
  <c r="Q9"/>
  <c r="Q8"/>
  <c r="Q7"/>
  <c r="Q6"/>
  <c r="Q5"/>
  <c r="P4"/>
  <c r="P19"/>
  <c r="O19"/>
  <c r="N19"/>
  <c r="P18"/>
  <c r="P17"/>
  <c r="P16"/>
  <c r="P15"/>
  <c r="P14"/>
  <c r="P13"/>
  <c r="P12"/>
  <c r="P11"/>
  <c r="P10"/>
  <c r="P9"/>
  <c r="P8"/>
  <c r="P7"/>
  <c r="P6"/>
  <c r="P5"/>
  <c r="K19"/>
  <c r="J19"/>
  <c r="M4"/>
  <c r="L4"/>
  <c r="I18"/>
  <c r="I17"/>
  <c r="I16"/>
  <c r="I15"/>
  <c r="I14"/>
  <c r="I13"/>
  <c r="I12"/>
  <c r="I11"/>
  <c r="I10"/>
  <c r="I9"/>
  <c r="I8"/>
  <c r="I7"/>
  <c r="I6"/>
  <c r="I5"/>
  <c r="H19"/>
  <c r="G19"/>
  <c r="F19"/>
  <c r="H18"/>
  <c r="H17"/>
  <c r="H16"/>
  <c r="H15"/>
  <c r="H14"/>
  <c r="H13"/>
  <c r="H12"/>
  <c r="H11"/>
  <c r="H10"/>
  <c r="H9"/>
  <c r="H8"/>
  <c r="H7"/>
  <c r="H6"/>
  <c r="H5"/>
  <c r="H4"/>
  <c r="D19"/>
  <c r="C19"/>
  <c r="D18"/>
  <c r="D17"/>
  <c r="D16"/>
  <c r="D15"/>
  <c r="D14"/>
  <c r="D13"/>
  <c r="D12"/>
  <c r="D11"/>
  <c r="D10"/>
  <c r="D9"/>
  <c r="D8"/>
  <c r="D7"/>
  <c r="D6"/>
  <c r="D5"/>
  <c r="D4"/>
  <c r="H26" i="1"/>
  <c r="H25"/>
  <c r="H24"/>
  <c r="H23"/>
  <c r="H22"/>
  <c r="H21"/>
  <c r="H20"/>
  <c r="H19"/>
  <c r="H18"/>
  <c r="H17"/>
  <c r="H16"/>
  <c r="H15"/>
  <c r="H14"/>
  <c r="H13"/>
  <c r="H12"/>
  <c r="H11"/>
  <c r="H10"/>
  <c r="H9"/>
  <c r="H8"/>
  <c r="H7"/>
  <c r="H6"/>
  <c r="H5"/>
  <c r="H4"/>
  <c r="E19"/>
  <c r="E17"/>
  <c r="E12"/>
  <c r="E4"/>
  <c r="B5"/>
  <c r="B6"/>
  <c r="B7"/>
  <c r="B8"/>
  <c r="B9"/>
  <c r="B10"/>
  <c r="B11"/>
  <c r="B12"/>
  <c r="B13"/>
  <c r="B14"/>
  <c r="B15"/>
  <c r="B16"/>
  <c r="B17"/>
  <c r="B18"/>
  <c r="B19"/>
  <c r="B20"/>
  <c r="B21"/>
  <c r="B22"/>
  <c r="B23"/>
  <c r="B24"/>
  <c r="B25"/>
  <c r="B26"/>
  <c r="B27"/>
  <c r="B28"/>
  <c r="B29"/>
</calcChain>
</file>

<file path=xl/sharedStrings.xml><?xml version="1.0" encoding="utf-8"?>
<sst xmlns="http://schemas.openxmlformats.org/spreadsheetml/2006/main" count="93" uniqueCount="54">
  <si>
    <t>销售目标</t>
    <phoneticPr fontId="1" type="noConversion"/>
  </si>
  <si>
    <t>累积日均销售</t>
    <phoneticPr fontId="1" type="noConversion"/>
  </si>
  <si>
    <t>当天销售情况</t>
    <phoneticPr fontId="1" type="noConversion"/>
  </si>
  <si>
    <t>累积销售情况</t>
    <phoneticPr fontId="1" type="noConversion"/>
  </si>
  <si>
    <t>日期</t>
    <phoneticPr fontId="1" type="noConversion"/>
  </si>
  <si>
    <t>天数</t>
    <phoneticPr fontId="1" type="noConversion"/>
  </si>
  <si>
    <t>累积总销售</t>
    <phoneticPr fontId="1" type="noConversion"/>
  </si>
  <si>
    <t>/</t>
    <phoneticPr fontId="1" type="noConversion"/>
  </si>
  <si>
    <t>当天差距金额</t>
    <phoneticPr fontId="1" type="noConversion"/>
  </si>
  <si>
    <t>汇总</t>
    <phoneticPr fontId="1" type="noConversion"/>
  </si>
  <si>
    <t>当天差距金额</t>
    <phoneticPr fontId="1" type="noConversion"/>
  </si>
  <si>
    <t>累积总销售</t>
    <phoneticPr fontId="1" type="noConversion"/>
  </si>
  <si>
    <t>累积日均销售</t>
    <phoneticPr fontId="1" type="noConversion"/>
  </si>
  <si>
    <t>总差距金额</t>
    <phoneticPr fontId="1" type="noConversion"/>
  </si>
  <si>
    <t>当天实际销售</t>
    <phoneticPr fontId="1" type="noConversion"/>
  </si>
  <si>
    <t>＝1月14日至当天的总销售</t>
    <phoneticPr fontId="1" type="noConversion"/>
  </si>
  <si>
    <t>＝累积总销售/天数</t>
    <phoneticPr fontId="1" type="noConversion"/>
  </si>
  <si>
    <t>日均差距金额</t>
    <phoneticPr fontId="1" type="noConversion"/>
  </si>
  <si>
    <t>＝当天实际销售-当天销售目标</t>
    <phoneticPr fontId="1" type="noConversion"/>
  </si>
  <si>
    <t>＝累积日均销售-当天销售目标</t>
    <phoneticPr fontId="1" type="noConversion"/>
  </si>
  <si>
    <t>＝日均差距金额*天数</t>
    <phoneticPr fontId="1" type="noConversion"/>
  </si>
  <si>
    <t>日期</t>
    <phoneticPr fontId="1" type="noConversion"/>
  </si>
  <si>
    <t>。。。。。。</t>
    <phoneticPr fontId="1" type="noConversion"/>
  </si>
  <si>
    <t>个人当天任务</t>
    <phoneticPr fontId="1" type="noConversion"/>
  </si>
  <si>
    <t>个人当天实际销售</t>
    <phoneticPr fontId="1" type="noConversion"/>
  </si>
  <si>
    <t>当天差距</t>
    <phoneticPr fontId="1" type="noConversion"/>
  </si>
  <si>
    <t>累积差距</t>
    <phoneticPr fontId="1" type="noConversion"/>
  </si>
  <si>
    <t>＝个人当天实际销售-个人当天任务</t>
    <phoneticPr fontId="1" type="noConversion"/>
  </si>
  <si>
    <t>＝每天差距的总和</t>
    <phoneticPr fontId="1" type="noConversion"/>
  </si>
  <si>
    <t>1、每天晚上下班后安排人员填写门店日销及员工日销报表</t>
    <phoneticPr fontId="1" type="noConversion"/>
  </si>
  <si>
    <t>2、每天在早会时向每一个员工通报前天的门店及员工销售日报，并传达当天每个员工的销售任务。下午接班的班组在上岗前开会小会学习后再上岗。</t>
    <phoneticPr fontId="1" type="noConversion"/>
  </si>
  <si>
    <t>3、两个报表需每天上午9：00以前报片区，片区于9：30以前报营业部。周末因要做广场活动可不报</t>
    <phoneticPr fontId="1" type="noConversion"/>
  </si>
  <si>
    <t>4、两个报表需挂在员工休息区或是办公室等能让员工都看到的地方，但注意不要挂在顾客轻易能看到的地方。</t>
    <phoneticPr fontId="1" type="noConversion"/>
  </si>
  <si>
    <t>5、每一个员工必须清楚了解自已当班的销售任务及自已当天与累积的差距金额，营业部每天均会安排人员进行电话抽查，对于不清楚的员工，处罚30元/次。若是店长原因，则只处罚店长。</t>
    <phoneticPr fontId="1" type="noConversion"/>
  </si>
  <si>
    <t>将门店当天销售目标分解到班再分解到人，于当天早上早会以前制定</t>
    <phoneticPr fontId="1" type="noConversion"/>
  </si>
  <si>
    <r>
      <t xml:space="preserve">     府城       店</t>
    </r>
    <r>
      <rPr>
        <b/>
        <sz val="12"/>
        <rFont val="宋体"/>
        <charset val="134"/>
      </rPr>
      <t>销售跟踪报表</t>
    </r>
    <phoneticPr fontId="1" type="noConversion"/>
  </si>
  <si>
    <t>累积差距</t>
    <phoneticPr fontId="1" type="noConversion"/>
  </si>
  <si>
    <t>累积差距</t>
    <phoneticPr fontId="1" type="noConversion"/>
  </si>
  <si>
    <t>合计</t>
    <phoneticPr fontId="1" type="noConversion"/>
  </si>
  <si>
    <r>
      <t xml:space="preserve">    新乐中街 </t>
    </r>
    <r>
      <rPr>
        <b/>
        <sz val="12"/>
        <rFont val="宋体"/>
        <charset val="134"/>
      </rPr>
      <t>店员工日销跟踪报表</t>
    </r>
    <phoneticPr fontId="1" type="noConversion"/>
  </si>
  <si>
    <t>林梅</t>
    <phoneticPr fontId="1" type="noConversion"/>
  </si>
  <si>
    <t>任远芳</t>
    <phoneticPr fontId="1" type="noConversion"/>
  </si>
  <si>
    <t>张建</t>
    <phoneticPr fontId="1" type="noConversion"/>
  </si>
  <si>
    <t>龙泽燕</t>
    <phoneticPr fontId="1" type="noConversion"/>
  </si>
  <si>
    <t>合计</t>
    <phoneticPr fontId="1" type="noConversion"/>
  </si>
  <si>
    <t>1000</t>
    <phoneticPr fontId="1" type="noConversion"/>
  </si>
  <si>
    <t>1203.92</t>
    <phoneticPr fontId="1" type="noConversion"/>
  </si>
  <si>
    <t>203.92</t>
    <phoneticPr fontId="1" type="noConversion"/>
  </si>
  <si>
    <t>1000</t>
    <phoneticPr fontId="1" type="noConversion"/>
  </si>
  <si>
    <t>352</t>
    <phoneticPr fontId="1" type="noConversion"/>
  </si>
  <si>
    <t>10月26日</t>
    <phoneticPr fontId="1" type="noConversion"/>
  </si>
  <si>
    <t>1000</t>
    <phoneticPr fontId="1" type="noConversion"/>
  </si>
  <si>
    <t>11月29日</t>
    <phoneticPr fontId="1" type="noConversion"/>
  </si>
  <si>
    <t>1000</t>
    <phoneticPr fontId="1" type="noConversion"/>
  </si>
</sst>
</file>

<file path=xl/styles.xml><?xml version="1.0" encoding="utf-8"?>
<styleSheet xmlns="http://schemas.openxmlformats.org/spreadsheetml/2006/main">
  <fonts count="8">
    <font>
      <sz val="12"/>
      <name val="宋体"/>
      <charset val="134"/>
    </font>
    <font>
      <sz val="9"/>
      <name val="宋体"/>
      <charset val="134"/>
    </font>
    <font>
      <b/>
      <u/>
      <sz val="12"/>
      <name val="宋体"/>
      <charset val="134"/>
    </font>
    <font>
      <b/>
      <sz val="12"/>
      <name val="宋体"/>
      <charset val="134"/>
    </font>
    <font>
      <sz val="10"/>
      <name val="宋体"/>
      <charset val="134"/>
    </font>
    <font>
      <sz val="10"/>
      <color indexed="10"/>
      <name val="宋体"/>
      <charset val="134"/>
    </font>
    <font>
      <sz val="12"/>
      <color indexed="10"/>
      <name val="宋体"/>
      <charset val="134"/>
    </font>
    <font>
      <sz val="10"/>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6">
    <xf numFmtId="0" fontId="0" fillId="0" borderId="0" xfId="0">
      <alignment vertical="center"/>
    </xf>
    <xf numFmtId="0" fontId="0" fillId="0" borderId="0" xfId="0" applyNumberFormat="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lignment vertical="center"/>
    </xf>
    <xf numFmtId="58" fontId="0" fillId="0" borderId="1" xfId="0" applyNumberFormat="1" applyBorder="1">
      <alignment vertical="center"/>
    </xf>
    <xf numFmtId="0" fontId="0" fillId="0" borderId="1" xfId="0" applyBorder="1" applyAlignment="1">
      <alignment vertical="center" wrapText="1"/>
    </xf>
    <xf numFmtId="0" fontId="0" fillId="0" borderId="0" xfId="0" applyAlignment="1">
      <alignment vertical="center" wrapText="1"/>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lignment vertical="center"/>
    </xf>
    <xf numFmtId="58" fontId="0" fillId="0" borderId="0" xfId="0" applyNumberFormat="1" applyFill="1" applyBorder="1">
      <alignment vertical="center"/>
    </xf>
    <xf numFmtId="0" fontId="0" fillId="0" borderId="0" xfId="0" applyBorder="1" applyAlignment="1">
      <alignment horizontal="center" vertical="center"/>
    </xf>
    <xf numFmtId="49" fontId="0" fillId="0" borderId="0" xfId="0" applyNumberFormat="1">
      <alignment vertical="center"/>
    </xf>
    <xf numFmtId="0" fontId="4" fillId="0" borderId="1" xfId="0" applyFont="1" applyBorder="1">
      <alignment vertical="center"/>
    </xf>
    <xf numFmtId="0" fontId="4" fillId="0" borderId="0" xfId="0" applyFont="1">
      <alignment vertical="center"/>
    </xf>
    <xf numFmtId="58" fontId="4" fillId="0" borderId="1" xfId="0" applyNumberFormat="1" applyFont="1" applyBorder="1">
      <alignment vertical="center"/>
    </xf>
    <xf numFmtId="49" fontId="4" fillId="0" borderId="0" xfId="0" applyNumberFormat="1" applyFont="1">
      <alignment vertical="center"/>
    </xf>
    <xf numFmtId="0" fontId="5" fillId="0" borderId="1" xfId="0" applyFont="1" applyBorder="1">
      <alignment vertical="center"/>
    </xf>
    <xf numFmtId="0" fontId="5" fillId="0" borderId="0" xfId="0" applyFont="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lignment vertical="center"/>
    </xf>
    <xf numFmtId="0" fontId="6" fillId="0" borderId="0" xfId="0" applyFont="1" applyBorder="1">
      <alignment vertical="center"/>
    </xf>
    <xf numFmtId="0" fontId="6" fillId="0" borderId="0" xfId="0" applyFont="1">
      <alignment vertical="center"/>
    </xf>
    <xf numFmtId="0" fontId="7" fillId="0" borderId="1" xfId="0" applyFont="1" applyBorder="1">
      <alignment vertical="center"/>
    </xf>
    <xf numFmtId="49" fontId="4" fillId="0" borderId="2" xfId="0" applyNumberFormat="1" applyFont="1" applyBorder="1">
      <alignment vertical="center"/>
    </xf>
    <xf numFmtId="49" fontId="5" fillId="0" borderId="2" xfId="0" applyNumberFormat="1" applyFont="1" applyBorder="1">
      <alignment vertical="center"/>
    </xf>
    <xf numFmtId="0" fontId="4" fillId="0" borderId="2" xfId="0" applyFont="1" applyBorder="1">
      <alignment vertical="center"/>
    </xf>
    <xf numFmtId="0" fontId="5" fillId="0" borderId="2" xfId="0" applyFont="1" applyBorder="1">
      <alignment vertical="center"/>
    </xf>
    <xf numFmtId="58" fontId="4" fillId="0" borderId="0" xfId="0" applyNumberFormat="1" applyFont="1">
      <alignment vertical="center"/>
    </xf>
    <xf numFmtId="58" fontId="7" fillId="0" borderId="1" xfId="0" applyNumberFormat="1" applyFont="1" applyBorder="1">
      <alignment vertical="center"/>
    </xf>
    <xf numFmtId="49" fontId="4" fillId="0" borderId="1" xfId="0" applyNumberFormat="1" applyFont="1" applyBorder="1">
      <alignment vertical="center"/>
    </xf>
    <xf numFmtId="49" fontId="5" fillId="0" borderId="1" xfId="0" applyNumberFormat="1" applyFont="1" applyBorder="1">
      <alignment vertical="center"/>
    </xf>
    <xf numFmtId="49" fontId="4" fillId="0" borderId="1" xfId="0" applyNumberFormat="1" applyFont="1" applyBorder="1" applyAlignment="1">
      <alignment horizontal="center" vertical="center"/>
    </xf>
    <xf numFmtId="49" fontId="0" fillId="0" borderId="1" xfId="0" applyNumberFormat="1" applyBorder="1">
      <alignment vertical="center"/>
    </xf>
    <xf numFmtId="58" fontId="0" fillId="0" borderId="0" xfId="0" applyNumberFormat="1" applyFill="1" applyBorder="1" applyAlignment="1">
      <alignment horizontal="left" vertical="center" wrapText="1"/>
    </xf>
    <xf numFmtId="0" fontId="2" fillId="0" borderId="2"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43"/>
  <sheetViews>
    <sheetView topLeftCell="A13" workbookViewId="0">
      <selection activeCell="A42" sqref="A42:J42"/>
    </sheetView>
  </sheetViews>
  <sheetFormatPr defaultRowHeight="14.25"/>
  <cols>
    <col min="2" max="2" width="9" style="1"/>
    <col min="5" max="6" width="11.5" customWidth="1"/>
    <col min="7" max="7" width="8.5" bestFit="1" customWidth="1"/>
    <col min="8" max="8" width="10.25" style="24" customWidth="1"/>
    <col min="9" max="9" width="9.75" style="24" customWidth="1"/>
    <col min="10" max="10" width="13.5" customWidth="1"/>
  </cols>
  <sheetData>
    <row r="1" spans="1:9" ht="37.5" customHeight="1">
      <c r="A1" s="37" t="s">
        <v>35</v>
      </c>
      <c r="B1" s="38"/>
      <c r="C1" s="38"/>
      <c r="D1" s="38"/>
      <c r="E1" s="38"/>
      <c r="F1" s="38"/>
      <c r="G1" s="38"/>
      <c r="H1" s="38"/>
      <c r="I1" s="38"/>
    </row>
    <row r="2" spans="1:9">
      <c r="A2" s="39" t="s">
        <v>4</v>
      </c>
      <c r="B2" s="40" t="s">
        <v>5</v>
      </c>
      <c r="C2" s="39" t="s">
        <v>2</v>
      </c>
      <c r="D2" s="39"/>
      <c r="E2" s="39"/>
      <c r="F2" s="39" t="s">
        <v>3</v>
      </c>
      <c r="G2" s="39"/>
      <c r="H2" s="39"/>
      <c r="I2" s="39"/>
    </row>
    <row r="3" spans="1:9" s="7" customFormat="1" ht="28.5" customHeight="1">
      <c r="A3" s="39"/>
      <c r="B3" s="40"/>
      <c r="C3" s="6" t="s">
        <v>0</v>
      </c>
      <c r="D3" s="6" t="s">
        <v>14</v>
      </c>
      <c r="E3" s="6" t="s">
        <v>8</v>
      </c>
      <c r="F3" s="6" t="s">
        <v>6</v>
      </c>
      <c r="G3" s="6" t="s">
        <v>1</v>
      </c>
      <c r="H3" s="20" t="s">
        <v>17</v>
      </c>
      <c r="I3" s="20" t="s">
        <v>13</v>
      </c>
    </row>
    <row r="4" spans="1:9">
      <c r="A4" s="5">
        <v>41288</v>
      </c>
      <c r="B4" s="3">
        <v>1</v>
      </c>
      <c r="C4" s="4">
        <v>4650</v>
      </c>
      <c r="D4" s="4">
        <v>3969.58</v>
      </c>
      <c r="E4" s="4">
        <f>D4-C4</f>
        <v>-680.42000000000007</v>
      </c>
      <c r="F4" s="2">
        <v>3969.58</v>
      </c>
      <c r="G4" s="2">
        <v>3969.58</v>
      </c>
      <c r="H4" s="21">
        <f t="shared" ref="H4:H26" si="0">G4-C4</f>
        <v>-680.42000000000007</v>
      </c>
      <c r="I4" s="21">
        <v>-680.42</v>
      </c>
    </row>
    <row r="5" spans="1:9">
      <c r="A5" s="5">
        <v>41289</v>
      </c>
      <c r="B5" s="3">
        <f>B4+1</f>
        <v>2</v>
      </c>
      <c r="C5" s="4">
        <v>4650</v>
      </c>
      <c r="D5" s="4">
        <v>5210.7</v>
      </c>
      <c r="E5" s="4">
        <v>560.70000000000005</v>
      </c>
      <c r="F5" s="4">
        <v>9180.2800000000007</v>
      </c>
      <c r="G5" s="4">
        <v>4590.1400000000003</v>
      </c>
      <c r="H5" s="22">
        <f t="shared" si="0"/>
        <v>-59.859999999999673</v>
      </c>
      <c r="I5" s="22">
        <v>-119.72</v>
      </c>
    </row>
    <row r="6" spans="1:9">
      <c r="A6" s="5">
        <v>41290</v>
      </c>
      <c r="B6" s="3">
        <f t="shared" ref="B6:B29" si="1">B5+1</f>
        <v>3</v>
      </c>
      <c r="C6" s="4">
        <v>4650</v>
      </c>
      <c r="D6" s="4">
        <v>5076.3500000000004</v>
      </c>
      <c r="E6" s="4">
        <v>426.35</v>
      </c>
      <c r="F6" s="4">
        <v>14256.63</v>
      </c>
      <c r="G6" s="4">
        <v>4752.21</v>
      </c>
      <c r="H6" s="22">
        <f t="shared" si="0"/>
        <v>102.21000000000004</v>
      </c>
      <c r="I6" s="22">
        <v>306.63</v>
      </c>
    </row>
    <row r="7" spans="1:9">
      <c r="A7" s="5">
        <v>41291</v>
      </c>
      <c r="B7" s="3">
        <f t="shared" si="1"/>
        <v>4</v>
      </c>
      <c r="C7" s="4">
        <v>4650</v>
      </c>
      <c r="D7" s="4">
        <v>4376.6000000000004</v>
      </c>
      <c r="E7" s="4">
        <v>-273.39999999999998</v>
      </c>
      <c r="F7" s="4">
        <v>18633.13</v>
      </c>
      <c r="G7" s="4">
        <v>4658.28</v>
      </c>
      <c r="H7" s="22">
        <f t="shared" si="0"/>
        <v>8.2799999999997453</v>
      </c>
      <c r="I7" s="22">
        <v>33.229999999999997</v>
      </c>
    </row>
    <row r="8" spans="1:9">
      <c r="A8" s="5">
        <v>41292</v>
      </c>
      <c r="B8" s="3">
        <f t="shared" si="1"/>
        <v>5</v>
      </c>
      <c r="C8" s="4">
        <v>4650</v>
      </c>
      <c r="D8" s="4">
        <v>4084.45</v>
      </c>
      <c r="E8" s="4">
        <v>-565.54999999999995</v>
      </c>
      <c r="F8" s="4">
        <v>22717.58</v>
      </c>
      <c r="G8" s="4">
        <v>4543.5200000000004</v>
      </c>
      <c r="H8" s="22">
        <f t="shared" si="0"/>
        <v>-106.47999999999956</v>
      </c>
      <c r="I8" s="22">
        <v>-532.32000000000005</v>
      </c>
    </row>
    <row r="9" spans="1:9">
      <c r="A9" s="5">
        <v>41293</v>
      </c>
      <c r="B9" s="3">
        <f t="shared" si="1"/>
        <v>6</v>
      </c>
      <c r="C9" s="4">
        <v>4650</v>
      </c>
      <c r="D9" s="4">
        <v>2611.9</v>
      </c>
      <c r="E9" s="4">
        <v>-2038.1</v>
      </c>
      <c r="F9" s="4">
        <v>25329.48</v>
      </c>
      <c r="G9" s="4">
        <v>4221.58</v>
      </c>
      <c r="H9" s="22">
        <f t="shared" si="0"/>
        <v>-428.42000000000007</v>
      </c>
      <c r="I9" s="22">
        <v>-2570.42</v>
      </c>
    </row>
    <row r="10" spans="1:9">
      <c r="A10" s="5">
        <v>41294</v>
      </c>
      <c r="B10" s="3">
        <f t="shared" si="1"/>
        <v>7</v>
      </c>
      <c r="C10" s="4">
        <v>4650</v>
      </c>
      <c r="D10" s="4">
        <v>1964.84</v>
      </c>
      <c r="E10" s="4">
        <v>-2685.16</v>
      </c>
      <c r="F10" s="4">
        <v>27294.32</v>
      </c>
      <c r="G10" s="4">
        <v>3899.19</v>
      </c>
      <c r="H10" s="22">
        <f t="shared" si="0"/>
        <v>-750.81</v>
      </c>
      <c r="I10" s="22">
        <v>-5255.58</v>
      </c>
    </row>
    <row r="11" spans="1:9">
      <c r="A11" s="5">
        <v>41295</v>
      </c>
      <c r="B11" s="3">
        <f t="shared" si="1"/>
        <v>8</v>
      </c>
      <c r="C11" s="4">
        <v>4650</v>
      </c>
      <c r="D11" s="4">
        <v>4716.1000000000004</v>
      </c>
      <c r="E11" s="4">
        <v>66.099999999999994</v>
      </c>
      <c r="F11" s="4">
        <v>32010.42</v>
      </c>
      <c r="G11" s="4">
        <v>4001.3</v>
      </c>
      <c r="H11" s="22">
        <f t="shared" si="0"/>
        <v>-648.69999999999982</v>
      </c>
      <c r="I11" s="22">
        <v>-5189.4799999999996</v>
      </c>
    </row>
    <row r="12" spans="1:9">
      <c r="A12" s="5">
        <v>41296</v>
      </c>
      <c r="B12" s="3">
        <f t="shared" si="1"/>
        <v>9</v>
      </c>
      <c r="C12" s="4">
        <v>4650</v>
      </c>
      <c r="D12" s="4">
        <v>4846.46</v>
      </c>
      <c r="E12" s="4">
        <f>D12-C12</f>
        <v>196.46000000000004</v>
      </c>
      <c r="F12" s="4">
        <v>36856.879999999997</v>
      </c>
      <c r="G12" s="4">
        <v>4095.21</v>
      </c>
      <c r="H12" s="22">
        <f t="shared" si="0"/>
        <v>-554.79</v>
      </c>
      <c r="I12" s="22">
        <v>-4993.0200000000004</v>
      </c>
    </row>
    <row r="13" spans="1:9">
      <c r="A13" s="5">
        <v>41297</v>
      </c>
      <c r="B13" s="3">
        <f t="shared" si="1"/>
        <v>10</v>
      </c>
      <c r="C13" s="4">
        <v>4650</v>
      </c>
      <c r="D13" s="4">
        <v>4895.6000000000004</v>
      </c>
      <c r="E13" s="4">
        <v>245.6</v>
      </c>
      <c r="F13" s="4">
        <v>41752.480000000003</v>
      </c>
      <c r="G13" s="4">
        <v>4175.25</v>
      </c>
      <c r="H13" s="22">
        <f t="shared" si="0"/>
        <v>-474.75</v>
      </c>
      <c r="I13" s="22">
        <v>-4747.42</v>
      </c>
    </row>
    <row r="14" spans="1:9">
      <c r="A14" s="5">
        <v>41298</v>
      </c>
      <c r="B14" s="3">
        <f t="shared" si="1"/>
        <v>11</v>
      </c>
      <c r="C14" s="4">
        <v>4650</v>
      </c>
      <c r="D14" s="4">
        <v>5978.06</v>
      </c>
      <c r="E14" s="4">
        <v>1328.06</v>
      </c>
      <c r="F14" s="4">
        <v>47730.54</v>
      </c>
      <c r="G14" s="4">
        <v>4339.1400000000003</v>
      </c>
      <c r="H14" s="22">
        <f t="shared" si="0"/>
        <v>-310.85999999999967</v>
      </c>
      <c r="I14" s="22">
        <v>-3419.36</v>
      </c>
    </row>
    <row r="15" spans="1:9">
      <c r="A15" s="5">
        <v>41299</v>
      </c>
      <c r="B15" s="3">
        <f t="shared" si="1"/>
        <v>12</v>
      </c>
      <c r="C15" s="4">
        <v>4650</v>
      </c>
      <c r="D15" s="4">
        <v>4655.8</v>
      </c>
      <c r="E15" s="4">
        <v>5.8</v>
      </c>
      <c r="F15" s="4">
        <v>52386.34</v>
      </c>
      <c r="G15" s="4">
        <v>4365.53</v>
      </c>
      <c r="H15" s="22">
        <f t="shared" si="0"/>
        <v>-284.47000000000025</v>
      </c>
      <c r="I15" s="22">
        <v>-3413.56</v>
      </c>
    </row>
    <row r="16" spans="1:9">
      <c r="A16" s="5">
        <v>41300</v>
      </c>
      <c r="B16" s="3">
        <f t="shared" si="1"/>
        <v>13</v>
      </c>
      <c r="C16" s="4">
        <v>4650</v>
      </c>
      <c r="D16" s="4">
        <v>3170.8</v>
      </c>
      <c r="E16" s="4">
        <v>-1479.2</v>
      </c>
      <c r="F16" s="4">
        <v>55557.14</v>
      </c>
      <c r="G16" s="4">
        <v>4273.63</v>
      </c>
      <c r="H16" s="22">
        <f t="shared" si="0"/>
        <v>-376.36999999999989</v>
      </c>
      <c r="I16" s="22">
        <v>-4892.76</v>
      </c>
    </row>
    <row r="17" spans="1:9">
      <c r="A17" s="5">
        <v>41301</v>
      </c>
      <c r="B17" s="3">
        <f t="shared" si="1"/>
        <v>14</v>
      </c>
      <c r="C17" s="4">
        <v>4650</v>
      </c>
      <c r="D17" s="4">
        <v>2659.18</v>
      </c>
      <c r="E17" s="4">
        <f>D17-C17</f>
        <v>-1990.8200000000002</v>
      </c>
      <c r="F17" s="4">
        <v>58214.32</v>
      </c>
      <c r="G17" s="4">
        <v>4158.17</v>
      </c>
      <c r="H17" s="22">
        <f t="shared" si="0"/>
        <v>-491.82999999999993</v>
      </c>
      <c r="I17" s="22">
        <v>-6883.58</v>
      </c>
    </row>
    <row r="18" spans="1:9">
      <c r="A18" s="5">
        <v>41302</v>
      </c>
      <c r="B18" s="3">
        <f t="shared" si="1"/>
        <v>15</v>
      </c>
      <c r="C18" s="4">
        <v>4650</v>
      </c>
      <c r="D18" s="4">
        <v>4834</v>
      </c>
      <c r="E18" s="4">
        <v>184</v>
      </c>
      <c r="F18" s="4">
        <v>63048.32</v>
      </c>
      <c r="G18" s="4">
        <v>4203.22</v>
      </c>
      <c r="H18" s="22">
        <f t="shared" si="0"/>
        <v>-446.77999999999975</v>
      </c>
      <c r="I18" s="22">
        <v>-6699.58</v>
      </c>
    </row>
    <row r="19" spans="1:9">
      <c r="A19" s="5">
        <v>41303</v>
      </c>
      <c r="B19" s="3">
        <f t="shared" si="1"/>
        <v>16</v>
      </c>
      <c r="C19" s="4">
        <v>4650</v>
      </c>
      <c r="D19" s="4">
        <v>5873.12</v>
      </c>
      <c r="E19" s="4">
        <f>D19-C19</f>
        <v>1223.1199999999999</v>
      </c>
      <c r="F19" s="4">
        <v>68921.440000000002</v>
      </c>
      <c r="G19" s="4">
        <v>4307.59</v>
      </c>
      <c r="H19" s="22">
        <f t="shared" si="0"/>
        <v>-342.40999999999985</v>
      </c>
      <c r="I19" s="22">
        <v>-5476.46</v>
      </c>
    </row>
    <row r="20" spans="1:9">
      <c r="A20" s="5">
        <v>41304</v>
      </c>
      <c r="B20" s="3">
        <f t="shared" si="1"/>
        <v>17</v>
      </c>
      <c r="C20" s="4">
        <v>4650</v>
      </c>
      <c r="D20" s="4">
        <v>7854.48</v>
      </c>
      <c r="E20" s="4">
        <v>3204.48</v>
      </c>
      <c r="F20" s="4">
        <v>76775.92</v>
      </c>
      <c r="G20" s="4">
        <v>4516.2299999999996</v>
      </c>
      <c r="H20" s="22">
        <f t="shared" si="0"/>
        <v>-133.77000000000044</v>
      </c>
      <c r="I20" s="22">
        <v>-2271.98</v>
      </c>
    </row>
    <row r="21" spans="1:9">
      <c r="A21" s="5">
        <v>41305</v>
      </c>
      <c r="B21" s="3">
        <f t="shared" si="1"/>
        <v>18</v>
      </c>
      <c r="C21" s="4">
        <v>4650</v>
      </c>
      <c r="D21" s="4">
        <v>3876.5</v>
      </c>
      <c r="E21" s="4">
        <v>-773.5</v>
      </c>
      <c r="F21" s="4">
        <v>80652.42</v>
      </c>
      <c r="G21" s="4">
        <v>4480.6899999999996</v>
      </c>
      <c r="H21" s="22">
        <f t="shared" si="0"/>
        <v>-169.3100000000004</v>
      </c>
      <c r="I21" s="22">
        <v>-3045.48</v>
      </c>
    </row>
    <row r="22" spans="1:9">
      <c r="A22" s="5">
        <v>41306</v>
      </c>
      <c r="B22" s="3">
        <f t="shared" si="1"/>
        <v>19</v>
      </c>
      <c r="C22" s="4">
        <v>4650</v>
      </c>
      <c r="D22" s="4">
        <v>6316.92</v>
      </c>
      <c r="E22" s="4">
        <v>1666.92</v>
      </c>
      <c r="F22" s="4">
        <v>86969.34</v>
      </c>
      <c r="G22" s="4">
        <v>4577.33</v>
      </c>
      <c r="H22" s="22">
        <f t="shared" si="0"/>
        <v>-72.670000000000073</v>
      </c>
      <c r="I22" s="22">
        <v>-1378.56</v>
      </c>
    </row>
    <row r="23" spans="1:9">
      <c r="A23" s="5">
        <v>41307</v>
      </c>
      <c r="B23" s="3">
        <f t="shared" si="1"/>
        <v>20</v>
      </c>
      <c r="C23" s="4">
        <v>4650</v>
      </c>
      <c r="D23" s="4">
        <v>2101</v>
      </c>
      <c r="E23" s="4">
        <v>-2549</v>
      </c>
      <c r="F23" s="4">
        <v>89070.34</v>
      </c>
      <c r="G23" s="4">
        <v>4453.5169999999998</v>
      </c>
      <c r="H23" s="22">
        <f t="shared" si="0"/>
        <v>-196.48300000000017</v>
      </c>
      <c r="I23" s="22">
        <v>-3927.56</v>
      </c>
    </row>
    <row r="24" spans="1:9">
      <c r="A24" s="5">
        <v>41308</v>
      </c>
      <c r="B24" s="3">
        <f t="shared" si="1"/>
        <v>21</v>
      </c>
      <c r="C24" s="4">
        <v>4650</v>
      </c>
      <c r="D24" s="4">
        <v>4999.26</v>
      </c>
      <c r="E24" s="4">
        <v>349.26</v>
      </c>
      <c r="F24" s="4">
        <v>94069.6</v>
      </c>
      <c r="G24" s="4">
        <v>4479.5</v>
      </c>
      <c r="H24" s="22">
        <f t="shared" si="0"/>
        <v>-170.5</v>
      </c>
      <c r="I24" s="22">
        <v>-3578.3</v>
      </c>
    </row>
    <row r="25" spans="1:9">
      <c r="A25" s="5">
        <v>41309</v>
      </c>
      <c r="B25" s="3">
        <f t="shared" si="1"/>
        <v>22</v>
      </c>
      <c r="C25" s="4">
        <v>4650</v>
      </c>
      <c r="D25" s="4">
        <v>7306.57</v>
      </c>
      <c r="E25" s="4">
        <v>2656.57</v>
      </c>
      <c r="F25" s="4">
        <v>101376.3</v>
      </c>
      <c r="G25" s="4">
        <v>4608</v>
      </c>
      <c r="H25" s="22">
        <f t="shared" si="0"/>
        <v>-42</v>
      </c>
      <c r="I25" s="22">
        <v>-921.73</v>
      </c>
    </row>
    <row r="26" spans="1:9">
      <c r="A26" s="5">
        <v>41310</v>
      </c>
      <c r="B26" s="3">
        <f t="shared" si="1"/>
        <v>23</v>
      </c>
      <c r="C26" s="4">
        <v>4650</v>
      </c>
      <c r="D26" s="4">
        <v>6179.14</v>
      </c>
      <c r="E26" s="4">
        <v>1529.14</v>
      </c>
      <c r="F26" s="4">
        <v>107555.44</v>
      </c>
      <c r="G26" s="4">
        <v>4676.3</v>
      </c>
      <c r="H26" s="22">
        <f t="shared" si="0"/>
        <v>26.300000000000182</v>
      </c>
      <c r="I26" s="22">
        <v>607.41</v>
      </c>
    </row>
    <row r="27" spans="1:9">
      <c r="A27" s="5">
        <v>41311</v>
      </c>
      <c r="B27" s="3">
        <f t="shared" si="1"/>
        <v>24</v>
      </c>
      <c r="C27" s="4">
        <v>4650</v>
      </c>
      <c r="D27" s="4">
        <v>7006.24</v>
      </c>
      <c r="E27" s="4">
        <v>2356.2399999999998</v>
      </c>
      <c r="F27" s="4">
        <v>114561.68</v>
      </c>
      <c r="G27" s="4">
        <v>4773.3999999999996</v>
      </c>
      <c r="H27" s="22">
        <v>123.4</v>
      </c>
      <c r="I27" s="22">
        <v>2963.65</v>
      </c>
    </row>
    <row r="28" spans="1:9">
      <c r="A28" s="5">
        <v>41312</v>
      </c>
      <c r="B28" s="3">
        <f t="shared" si="1"/>
        <v>25</v>
      </c>
      <c r="C28" s="4">
        <v>4650</v>
      </c>
      <c r="D28" s="4">
        <v>4832.55</v>
      </c>
      <c r="E28" s="4">
        <v>182.55</v>
      </c>
      <c r="F28" s="4">
        <v>119394.23</v>
      </c>
      <c r="G28" s="4">
        <v>4775.7592000000004</v>
      </c>
      <c r="H28" s="22">
        <v>125.76</v>
      </c>
      <c r="I28" s="22">
        <v>3146.2</v>
      </c>
    </row>
    <row r="29" spans="1:9">
      <c r="A29" s="5">
        <v>41313</v>
      </c>
      <c r="B29" s="3">
        <f t="shared" si="1"/>
        <v>26</v>
      </c>
      <c r="C29" s="4">
        <v>4650</v>
      </c>
      <c r="D29" s="4">
        <v>2001.7</v>
      </c>
      <c r="E29" s="4">
        <v>-2648.3</v>
      </c>
      <c r="F29" s="4">
        <v>121394.93</v>
      </c>
      <c r="G29" s="4">
        <v>4669</v>
      </c>
      <c r="H29" s="22">
        <v>19</v>
      </c>
      <c r="I29" s="22">
        <v>497.9</v>
      </c>
    </row>
    <row r="30" spans="1:9">
      <c r="A30" s="5" t="s">
        <v>9</v>
      </c>
      <c r="B30" s="3"/>
      <c r="C30" s="2" t="s">
        <v>7</v>
      </c>
      <c r="D30" s="2" t="s">
        <v>7</v>
      </c>
      <c r="E30" s="2" t="s">
        <v>7</v>
      </c>
      <c r="F30" s="4"/>
      <c r="G30" s="4"/>
      <c r="H30" s="22"/>
      <c r="I30" s="22"/>
    </row>
    <row r="31" spans="1:9">
      <c r="A31" s="8"/>
      <c r="B31" s="9"/>
      <c r="C31" s="12"/>
      <c r="D31" s="12"/>
      <c r="E31" s="12"/>
      <c r="F31" s="10"/>
      <c r="G31" s="10"/>
      <c r="H31" s="23"/>
      <c r="I31" s="23"/>
    </row>
    <row r="32" spans="1:9">
      <c r="A32" t="s">
        <v>10</v>
      </c>
      <c r="C32" s="13" t="s">
        <v>18</v>
      </c>
    </row>
    <row r="33" spans="1:10">
      <c r="A33" s="11" t="s">
        <v>11</v>
      </c>
      <c r="C33" s="13" t="s">
        <v>15</v>
      </c>
    </row>
    <row r="34" spans="1:10">
      <c r="A34" s="11" t="s">
        <v>12</v>
      </c>
      <c r="C34" s="13" t="s">
        <v>16</v>
      </c>
    </row>
    <row r="35" spans="1:10">
      <c r="A35" s="11" t="s">
        <v>17</v>
      </c>
      <c r="C35" s="13" t="s">
        <v>19</v>
      </c>
    </row>
    <row r="36" spans="1:10">
      <c r="A36" s="11" t="s">
        <v>13</v>
      </c>
      <c r="C36" s="13" t="s">
        <v>20</v>
      </c>
    </row>
    <row r="39" spans="1:10" ht="19.5" customHeight="1">
      <c r="A39" s="36" t="s">
        <v>29</v>
      </c>
      <c r="B39" s="36"/>
      <c r="C39" s="36"/>
      <c r="D39" s="36"/>
      <c r="E39" s="36"/>
      <c r="F39" s="36"/>
      <c r="G39" s="36"/>
      <c r="H39" s="36"/>
      <c r="I39" s="36"/>
      <c r="J39" s="36"/>
    </row>
    <row r="40" spans="1:10" ht="33.75" customHeight="1">
      <c r="A40" s="36" t="s">
        <v>30</v>
      </c>
      <c r="B40" s="36"/>
      <c r="C40" s="36"/>
      <c r="D40" s="36"/>
      <c r="E40" s="36"/>
      <c r="F40" s="36"/>
      <c r="G40" s="36"/>
      <c r="H40" s="36"/>
      <c r="I40" s="36"/>
      <c r="J40" s="36"/>
    </row>
    <row r="41" spans="1:10" ht="22.5" customHeight="1">
      <c r="A41" s="36" t="s">
        <v>31</v>
      </c>
      <c r="B41" s="36"/>
      <c r="C41" s="36"/>
      <c r="D41" s="36"/>
      <c r="E41" s="36"/>
      <c r="F41" s="36"/>
      <c r="G41" s="36"/>
      <c r="H41" s="36"/>
      <c r="I41" s="36"/>
      <c r="J41" s="36"/>
    </row>
    <row r="42" spans="1:10" ht="38.25" customHeight="1">
      <c r="A42" s="36" t="s">
        <v>32</v>
      </c>
      <c r="B42" s="36"/>
      <c r="C42" s="36"/>
      <c r="D42" s="36"/>
      <c r="E42" s="36"/>
      <c r="F42" s="36"/>
      <c r="G42" s="36"/>
      <c r="H42" s="36"/>
      <c r="I42" s="36"/>
      <c r="J42" s="36"/>
    </row>
    <row r="43" spans="1:10" ht="29.25" customHeight="1">
      <c r="A43" s="36" t="s">
        <v>33</v>
      </c>
      <c r="B43" s="36"/>
      <c r="C43" s="36"/>
      <c r="D43" s="36"/>
      <c r="E43" s="36"/>
      <c r="F43" s="36"/>
      <c r="G43" s="36"/>
      <c r="H43" s="36"/>
      <c r="I43" s="36"/>
      <c r="J43" s="36"/>
    </row>
  </sheetData>
  <mergeCells count="10">
    <mergeCell ref="A42:J42"/>
    <mergeCell ref="A43:J43"/>
    <mergeCell ref="A1:I1"/>
    <mergeCell ref="A39:J39"/>
    <mergeCell ref="A40:J40"/>
    <mergeCell ref="A41:J41"/>
    <mergeCell ref="C2:E2"/>
    <mergeCell ref="F2:I2"/>
    <mergeCell ref="A2:A3"/>
    <mergeCell ref="B2:B3"/>
  </mergeCells>
  <phoneticPr fontId="1" type="noConversion"/>
  <pageMargins left="0.33" right="0.16" top="0.51" bottom="0.48"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R41"/>
  <sheetViews>
    <sheetView topLeftCell="A16" workbookViewId="0">
      <selection activeCell="Q37" sqref="Q37"/>
    </sheetView>
  </sheetViews>
  <sheetFormatPr defaultRowHeight="15" customHeight="1"/>
  <cols>
    <col min="1" max="1" width="8.25" style="15" customWidth="1"/>
    <col min="2" max="2" width="12" style="15" customWidth="1"/>
    <col min="3" max="3" width="14.75" style="15" customWidth="1"/>
    <col min="4" max="4" width="9" style="15"/>
    <col min="5" max="5" width="9" style="19"/>
    <col min="6" max="8" width="9.75" style="15" customWidth="1"/>
    <col min="9" max="9" width="9.75" style="19" customWidth="1"/>
    <col min="10" max="12" width="9.75" style="15" customWidth="1"/>
    <col min="13" max="13" width="9.5" style="19" customWidth="1"/>
    <col min="14" max="14" width="6.25" style="15" customWidth="1"/>
    <col min="15" max="15" width="9.375" style="15" customWidth="1"/>
    <col min="16" max="16" width="9.125" style="15" customWidth="1"/>
    <col min="17" max="17" width="8.875" style="19" customWidth="1"/>
    <col min="18" max="18" width="9.625" style="15" customWidth="1"/>
    <col min="19" max="16384" width="9" style="15"/>
  </cols>
  <sheetData>
    <row r="1" spans="1:18" ht="19.5" customHeight="1">
      <c r="A1" s="37" t="s">
        <v>39</v>
      </c>
      <c r="B1" s="38"/>
      <c r="C1" s="38"/>
      <c r="D1" s="38"/>
      <c r="E1" s="38"/>
      <c r="F1" s="38"/>
      <c r="G1" s="38"/>
      <c r="H1" s="38"/>
      <c r="I1" s="38"/>
      <c r="J1" s="38"/>
      <c r="K1" s="38"/>
      <c r="L1" s="38"/>
      <c r="M1" s="38"/>
      <c r="N1" s="38"/>
      <c r="O1" s="38"/>
      <c r="P1" s="38"/>
      <c r="Q1" s="38"/>
    </row>
    <row r="2" spans="1:18" ht="15" customHeight="1">
      <c r="A2" s="41" t="s">
        <v>21</v>
      </c>
      <c r="B2" s="43" t="s">
        <v>40</v>
      </c>
      <c r="C2" s="43"/>
      <c r="D2" s="43"/>
      <c r="E2" s="43"/>
      <c r="F2" s="43" t="s">
        <v>41</v>
      </c>
      <c r="G2" s="43"/>
      <c r="H2" s="43"/>
      <c r="I2" s="43"/>
      <c r="J2" s="43" t="s">
        <v>42</v>
      </c>
      <c r="K2" s="43"/>
      <c r="L2" s="43"/>
      <c r="M2" s="43"/>
      <c r="N2" s="43" t="s">
        <v>43</v>
      </c>
      <c r="O2" s="43"/>
      <c r="P2" s="43"/>
      <c r="Q2" s="43"/>
      <c r="R2" s="15" t="s">
        <v>22</v>
      </c>
    </row>
    <row r="3" spans="1:18" ht="15" customHeight="1">
      <c r="A3" s="42"/>
      <c r="B3" s="14" t="s">
        <v>23</v>
      </c>
      <c r="C3" s="14" t="s">
        <v>24</v>
      </c>
      <c r="D3" s="14" t="s">
        <v>25</v>
      </c>
      <c r="E3" s="18" t="s">
        <v>37</v>
      </c>
      <c r="F3" s="14" t="s">
        <v>23</v>
      </c>
      <c r="G3" s="14" t="s">
        <v>24</v>
      </c>
      <c r="H3" s="14" t="s">
        <v>25</v>
      </c>
      <c r="I3" s="18" t="s">
        <v>36</v>
      </c>
      <c r="J3" s="14" t="s">
        <v>23</v>
      </c>
      <c r="K3" s="14" t="s">
        <v>24</v>
      </c>
      <c r="L3" s="14" t="s">
        <v>25</v>
      </c>
      <c r="M3" s="18" t="s">
        <v>37</v>
      </c>
      <c r="N3" s="14" t="s">
        <v>23</v>
      </c>
      <c r="O3" s="14" t="s">
        <v>24</v>
      </c>
      <c r="P3" s="14" t="s">
        <v>25</v>
      </c>
      <c r="Q3" s="18" t="s">
        <v>37</v>
      </c>
    </row>
    <row r="4" spans="1:18" ht="15" customHeight="1">
      <c r="A4" s="16">
        <v>41543</v>
      </c>
      <c r="B4" s="14">
        <v>1000</v>
      </c>
      <c r="C4" s="14">
        <v>1307.1400000000001</v>
      </c>
      <c r="D4" s="14">
        <f t="shared" ref="D4:D19" si="0">C4-B4</f>
        <v>307.1400000000001</v>
      </c>
      <c r="E4" s="18">
        <v>307.14</v>
      </c>
      <c r="F4" s="14">
        <v>1000</v>
      </c>
      <c r="G4" s="14">
        <v>1307.1400000000001</v>
      </c>
      <c r="H4" s="14">
        <f t="shared" ref="H4:H19" si="1">G4-F4</f>
        <v>307.1400000000001</v>
      </c>
      <c r="I4" s="18">
        <v>307.14</v>
      </c>
      <c r="J4" s="14">
        <v>1000</v>
      </c>
      <c r="K4" s="14">
        <v>598.45000000000005</v>
      </c>
      <c r="L4" s="14">
        <f>K4-J4</f>
        <v>-401.54999999999995</v>
      </c>
      <c r="M4" s="18">
        <f>K4-J4</f>
        <v>-401.54999999999995</v>
      </c>
      <c r="N4" s="14">
        <v>1000</v>
      </c>
      <c r="O4" s="14">
        <v>598.45000000000005</v>
      </c>
      <c r="P4" s="14">
        <f t="shared" ref="P4:P19" si="2">O4-N4</f>
        <v>-401.54999999999995</v>
      </c>
      <c r="Q4" s="18">
        <v>-401.55</v>
      </c>
    </row>
    <row r="5" spans="1:18" ht="15" customHeight="1">
      <c r="A5" s="16">
        <v>41544</v>
      </c>
      <c r="B5" s="14">
        <v>1000</v>
      </c>
      <c r="C5" s="14">
        <v>1050.8130000000001</v>
      </c>
      <c r="D5" s="14">
        <f t="shared" si="0"/>
        <v>50.813000000000102</v>
      </c>
      <c r="E5" s="18">
        <f>D5+E4</f>
        <v>357.95300000000009</v>
      </c>
      <c r="F5" s="14">
        <v>1000</v>
      </c>
      <c r="G5" s="14">
        <v>1050.8130000000001</v>
      </c>
      <c r="H5" s="14">
        <f t="shared" si="1"/>
        <v>50.813000000000102</v>
      </c>
      <c r="I5" s="18">
        <f>I4+H5</f>
        <v>357.95300000000009</v>
      </c>
      <c r="J5" s="14">
        <v>0</v>
      </c>
      <c r="K5" s="14">
        <v>0</v>
      </c>
      <c r="L5" s="14">
        <v>0</v>
      </c>
      <c r="M5" s="18">
        <f>M4+L5</f>
        <v>-401.54999999999995</v>
      </c>
      <c r="N5" s="14">
        <v>1000</v>
      </c>
      <c r="O5" s="14">
        <v>1050.8130000000001</v>
      </c>
      <c r="P5" s="14">
        <f t="shared" si="2"/>
        <v>50.813000000000102</v>
      </c>
      <c r="Q5" s="18">
        <f t="shared" ref="Q5:Q18" si="3">P5+Q4</f>
        <v>-350.73699999999991</v>
      </c>
    </row>
    <row r="6" spans="1:18" ht="15" customHeight="1">
      <c r="A6" s="16">
        <v>41545</v>
      </c>
      <c r="B6" s="14">
        <v>1000</v>
      </c>
      <c r="C6" s="14">
        <v>1470.25</v>
      </c>
      <c r="D6" s="14">
        <f t="shared" si="0"/>
        <v>470.25</v>
      </c>
      <c r="E6" s="18">
        <f t="shared" ref="E6:E18" si="4">D6+E5</f>
        <v>828.20300000000009</v>
      </c>
      <c r="F6" s="14">
        <v>1000</v>
      </c>
      <c r="G6" s="14">
        <v>2386.165</v>
      </c>
      <c r="H6" s="14">
        <f t="shared" si="1"/>
        <v>1386.165</v>
      </c>
      <c r="I6" s="18">
        <f t="shared" ref="I6:I17" si="5">H6+I5</f>
        <v>1744.1179999999999</v>
      </c>
      <c r="J6" s="14">
        <v>1000</v>
      </c>
      <c r="K6" s="14">
        <v>1470.25</v>
      </c>
      <c r="L6" s="14">
        <f>K6-J6</f>
        <v>470.25</v>
      </c>
      <c r="M6" s="18">
        <f t="shared" ref="M6:M18" si="6">M5+L6</f>
        <v>68.700000000000045</v>
      </c>
      <c r="N6" s="14">
        <v>1000</v>
      </c>
      <c r="O6" s="14">
        <v>2386.165</v>
      </c>
      <c r="P6" s="14">
        <f t="shared" si="2"/>
        <v>1386.165</v>
      </c>
      <c r="Q6" s="18">
        <f t="shared" si="3"/>
        <v>1035.4280000000001</v>
      </c>
    </row>
    <row r="7" spans="1:18" ht="15" customHeight="1">
      <c r="A7" s="16">
        <v>41546</v>
      </c>
      <c r="B7" s="14">
        <v>1000</v>
      </c>
      <c r="C7" s="14">
        <v>1387.2650000000001</v>
      </c>
      <c r="D7" s="14">
        <f t="shared" si="0"/>
        <v>387.2650000000001</v>
      </c>
      <c r="E7" s="18">
        <f t="shared" si="4"/>
        <v>1215.4680000000003</v>
      </c>
      <c r="F7" s="14">
        <v>1000</v>
      </c>
      <c r="G7" s="14">
        <v>687.125</v>
      </c>
      <c r="H7" s="14">
        <f t="shared" si="1"/>
        <v>-312.875</v>
      </c>
      <c r="I7" s="18">
        <f t="shared" si="5"/>
        <v>1431.2429999999999</v>
      </c>
      <c r="J7" s="14">
        <v>1000</v>
      </c>
      <c r="K7" s="14">
        <v>1387.2650000000001</v>
      </c>
      <c r="L7" s="14">
        <f t="shared" ref="L7:L18" si="7">K7-J7</f>
        <v>387.2650000000001</v>
      </c>
      <c r="M7" s="18">
        <f t="shared" si="6"/>
        <v>455.96500000000015</v>
      </c>
      <c r="N7" s="14">
        <v>1000</v>
      </c>
      <c r="O7" s="14">
        <v>687.125</v>
      </c>
      <c r="P7" s="14">
        <f t="shared" si="2"/>
        <v>-312.875</v>
      </c>
      <c r="Q7" s="18">
        <f t="shared" si="3"/>
        <v>722.55300000000011</v>
      </c>
    </row>
    <row r="8" spans="1:18" ht="15" customHeight="1">
      <c r="A8" s="16">
        <v>41547</v>
      </c>
      <c r="B8" s="14">
        <v>1000</v>
      </c>
      <c r="C8" s="14">
        <v>1636.89</v>
      </c>
      <c r="D8" s="14">
        <f t="shared" si="0"/>
        <v>636.8900000000001</v>
      </c>
      <c r="E8" s="18">
        <f t="shared" si="4"/>
        <v>1852.3580000000004</v>
      </c>
      <c r="F8" s="14">
        <v>1000</v>
      </c>
      <c r="G8" s="14">
        <v>2308.44</v>
      </c>
      <c r="H8" s="14">
        <f t="shared" si="1"/>
        <v>1308.44</v>
      </c>
      <c r="I8" s="18">
        <f t="shared" si="5"/>
        <v>2739.683</v>
      </c>
      <c r="J8" s="14">
        <v>1000</v>
      </c>
      <c r="K8" s="14">
        <v>1636.89</v>
      </c>
      <c r="L8" s="14">
        <f t="shared" si="7"/>
        <v>636.8900000000001</v>
      </c>
      <c r="M8" s="18">
        <f t="shared" si="6"/>
        <v>1092.8550000000002</v>
      </c>
      <c r="N8" s="14">
        <v>1000</v>
      </c>
      <c r="O8" s="14">
        <v>2308.44</v>
      </c>
      <c r="P8" s="14">
        <f t="shared" si="2"/>
        <v>1308.44</v>
      </c>
      <c r="Q8" s="18">
        <f t="shared" si="3"/>
        <v>2030.9930000000002</v>
      </c>
    </row>
    <row r="9" spans="1:18" ht="15" customHeight="1">
      <c r="A9" s="16">
        <v>41548</v>
      </c>
      <c r="B9" s="14">
        <v>1000</v>
      </c>
      <c r="C9" s="14">
        <v>1424.26</v>
      </c>
      <c r="D9" s="14">
        <f t="shared" si="0"/>
        <v>424.26</v>
      </c>
      <c r="E9" s="18">
        <f t="shared" si="4"/>
        <v>2276.6180000000004</v>
      </c>
      <c r="F9" s="14">
        <v>1000</v>
      </c>
      <c r="G9" s="14">
        <v>1424.26</v>
      </c>
      <c r="H9" s="14">
        <f t="shared" si="1"/>
        <v>424.26</v>
      </c>
      <c r="I9" s="18">
        <f t="shared" si="5"/>
        <v>3163.9430000000002</v>
      </c>
      <c r="J9" s="14">
        <v>1000</v>
      </c>
      <c r="K9" s="14">
        <v>1341.09</v>
      </c>
      <c r="L9" s="14">
        <f t="shared" si="7"/>
        <v>341.08999999999992</v>
      </c>
      <c r="M9" s="18">
        <f t="shared" si="6"/>
        <v>1433.9450000000002</v>
      </c>
      <c r="N9" s="14">
        <v>1000</v>
      </c>
      <c r="O9" s="14">
        <v>1341.09</v>
      </c>
      <c r="P9" s="14">
        <f t="shared" si="2"/>
        <v>341.08999999999992</v>
      </c>
      <c r="Q9" s="18">
        <f t="shared" si="3"/>
        <v>2372.0830000000001</v>
      </c>
    </row>
    <row r="10" spans="1:18" ht="15" customHeight="1">
      <c r="A10" s="16">
        <v>41549</v>
      </c>
      <c r="B10" s="14">
        <v>1000</v>
      </c>
      <c r="C10" s="14">
        <v>714.39</v>
      </c>
      <c r="D10" s="14">
        <f t="shared" si="0"/>
        <v>-285.61</v>
      </c>
      <c r="E10" s="18">
        <f t="shared" si="4"/>
        <v>1991.0080000000003</v>
      </c>
      <c r="F10" s="14">
        <v>1000</v>
      </c>
      <c r="G10" s="14">
        <v>714.39</v>
      </c>
      <c r="H10" s="14">
        <f t="shared" si="1"/>
        <v>-285.61</v>
      </c>
      <c r="I10" s="18">
        <f t="shared" si="5"/>
        <v>2878.3330000000001</v>
      </c>
      <c r="J10" s="14">
        <v>1000</v>
      </c>
      <c r="K10" s="14">
        <v>1437.325</v>
      </c>
      <c r="L10" s="14">
        <f t="shared" si="7"/>
        <v>437.32500000000005</v>
      </c>
      <c r="M10" s="18">
        <f t="shared" si="6"/>
        <v>1871.2700000000002</v>
      </c>
      <c r="N10" s="14">
        <v>1000</v>
      </c>
      <c r="O10" s="14">
        <v>1437.325</v>
      </c>
      <c r="P10" s="14">
        <f t="shared" si="2"/>
        <v>437.32500000000005</v>
      </c>
      <c r="Q10" s="18">
        <f t="shared" si="3"/>
        <v>2809.4080000000004</v>
      </c>
    </row>
    <row r="11" spans="1:18" ht="15" customHeight="1">
      <c r="A11" s="16">
        <v>41550</v>
      </c>
      <c r="B11" s="14">
        <v>1000</v>
      </c>
      <c r="C11" s="14">
        <v>1200.925</v>
      </c>
      <c r="D11" s="14">
        <f t="shared" si="0"/>
        <v>200.92499999999995</v>
      </c>
      <c r="E11" s="18">
        <f t="shared" si="4"/>
        <v>2191.933</v>
      </c>
      <c r="F11" s="14">
        <v>1000</v>
      </c>
      <c r="G11" s="14">
        <v>1200.925</v>
      </c>
      <c r="H11" s="14">
        <f t="shared" si="1"/>
        <v>200.92499999999995</v>
      </c>
      <c r="I11" s="18">
        <f t="shared" si="5"/>
        <v>3079.2579999999998</v>
      </c>
      <c r="J11" s="14">
        <v>1000</v>
      </c>
      <c r="K11" s="14">
        <v>1200.925</v>
      </c>
      <c r="L11" s="14">
        <f t="shared" si="7"/>
        <v>200.92499999999995</v>
      </c>
      <c r="M11" s="18">
        <f t="shared" si="6"/>
        <v>2072.1950000000002</v>
      </c>
      <c r="N11" s="14">
        <v>1000</v>
      </c>
      <c r="O11" s="14">
        <v>1200.95</v>
      </c>
      <c r="P11" s="14">
        <f t="shared" si="2"/>
        <v>200.95000000000005</v>
      </c>
      <c r="Q11" s="18">
        <f t="shared" si="3"/>
        <v>3010.3580000000002</v>
      </c>
    </row>
    <row r="12" spans="1:18" ht="15" customHeight="1">
      <c r="A12" s="16">
        <v>41551</v>
      </c>
      <c r="B12" s="14">
        <v>1000</v>
      </c>
      <c r="C12" s="14">
        <v>1094.5250000000001</v>
      </c>
      <c r="D12" s="14">
        <f t="shared" si="0"/>
        <v>94.525000000000091</v>
      </c>
      <c r="E12" s="18">
        <f t="shared" si="4"/>
        <v>2286.4580000000001</v>
      </c>
      <c r="F12" s="14">
        <v>1000</v>
      </c>
      <c r="G12" s="14">
        <v>1094.5250000000001</v>
      </c>
      <c r="H12" s="14">
        <f t="shared" si="1"/>
        <v>94.525000000000091</v>
      </c>
      <c r="I12" s="18">
        <f t="shared" si="5"/>
        <v>3173.7829999999999</v>
      </c>
      <c r="J12" s="14">
        <v>1000</v>
      </c>
      <c r="K12" s="14">
        <v>1094.5250000000001</v>
      </c>
      <c r="L12" s="14">
        <f t="shared" si="7"/>
        <v>94.525000000000091</v>
      </c>
      <c r="M12" s="18">
        <f t="shared" si="6"/>
        <v>2166.7200000000003</v>
      </c>
      <c r="N12" s="14">
        <v>1000</v>
      </c>
      <c r="O12" s="14">
        <v>1094.5250000000001</v>
      </c>
      <c r="P12" s="14">
        <f t="shared" si="2"/>
        <v>94.525000000000091</v>
      </c>
      <c r="Q12" s="18">
        <f t="shared" si="3"/>
        <v>3104.8830000000003</v>
      </c>
    </row>
    <row r="13" spans="1:18" ht="15" customHeight="1">
      <c r="A13" s="16">
        <v>41552</v>
      </c>
      <c r="B13" s="14">
        <v>1000</v>
      </c>
      <c r="C13" s="14">
        <v>931.5</v>
      </c>
      <c r="D13" s="14">
        <f t="shared" si="0"/>
        <v>-68.5</v>
      </c>
      <c r="E13" s="18">
        <f t="shared" si="4"/>
        <v>2217.9580000000001</v>
      </c>
      <c r="F13" s="14">
        <v>1000</v>
      </c>
      <c r="G13" s="14">
        <v>931.5</v>
      </c>
      <c r="H13" s="14">
        <f t="shared" si="1"/>
        <v>-68.5</v>
      </c>
      <c r="I13" s="18">
        <f t="shared" si="5"/>
        <v>3105.2829999999999</v>
      </c>
      <c r="J13" s="14">
        <v>1000</v>
      </c>
      <c r="K13" s="14">
        <v>931.5</v>
      </c>
      <c r="L13" s="14">
        <f t="shared" si="7"/>
        <v>-68.5</v>
      </c>
      <c r="M13" s="18">
        <f t="shared" si="6"/>
        <v>2098.2200000000003</v>
      </c>
      <c r="N13" s="14">
        <v>1000</v>
      </c>
      <c r="O13" s="14">
        <v>931.5</v>
      </c>
      <c r="P13" s="14">
        <f t="shared" si="2"/>
        <v>-68.5</v>
      </c>
      <c r="Q13" s="18">
        <f t="shared" si="3"/>
        <v>3036.3830000000003</v>
      </c>
    </row>
    <row r="14" spans="1:18" ht="15" customHeight="1">
      <c r="A14" s="16">
        <v>41553</v>
      </c>
      <c r="B14" s="14">
        <v>1000</v>
      </c>
      <c r="C14" s="14">
        <v>881</v>
      </c>
      <c r="D14" s="14">
        <f t="shared" si="0"/>
        <v>-119</v>
      </c>
      <c r="E14" s="18">
        <f t="shared" si="4"/>
        <v>2098.9580000000001</v>
      </c>
      <c r="F14" s="14">
        <v>1000</v>
      </c>
      <c r="G14" s="14">
        <v>881</v>
      </c>
      <c r="H14" s="14">
        <f t="shared" si="1"/>
        <v>-119</v>
      </c>
      <c r="I14" s="18">
        <f t="shared" si="5"/>
        <v>2986.2829999999999</v>
      </c>
      <c r="J14" s="14">
        <v>1000</v>
      </c>
      <c r="K14" s="14">
        <v>880</v>
      </c>
      <c r="L14" s="14">
        <f t="shared" si="7"/>
        <v>-120</v>
      </c>
      <c r="M14" s="18">
        <f t="shared" si="6"/>
        <v>1978.2200000000003</v>
      </c>
      <c r="N14" s="14">
        <v>1000</v>
      </c>
      <c r="O14" s="14">
        <v>880</v>
      </c>
      <c r="P14" s="14">
        <f t="shared" si="2"/>
        <v>-120</v>
      </c>
      <c r="Q14" s="18">
        <f t="shared" si="3"/>
        <v>2916.3830000000003</v>
      </c>
    </row>
    <row r="15" spans="1:18" ht="15" customHeight="1">
      <c r="A15" s="16">
        <v>41554</v>
      </c>
      <c r="B15" s="14">
        <v>1000</v>
      </c>
      <c r="C15" s="14">
        <v>1016.492</v>
      </c>
      <c r="D15" s="14">
        <f t="shared" si="0"/>
        <v>16.491999999999962</v>
      </c>
      <c r="E15" s="18">
        <f t="shared" si="4"/>
        <v>2115.4499999999998</v>
      </c>
      <c r="F15" s="14">
        <v>1000</v>
      </c>
      <c r="G15" s="14">
        <v>1016.492</v>
      </c>
      <c r="H15" s="14">
        <f t="shared" si="1"/>
        <v>16.491999999999962</v>
      </c>
      <c r="I15" s="18">
        <f t="shared" si="5"/>
        <v>3002.7749999999996</v>
      </c>
      <c r="J15" s="14">
        <v>1000</v>
      </c>
      <c r="K15" s="14">
        <v>1016.492</v>
      </c>
      <c r="L15" s="14">
        <f t="shared" si="7"/>
        <v>16.491999999999962</v>
      </c>
      <c r="M15" s="18">
        <f t="shared" si="6"/>
        <v>1994.7120000000002</v>
      </c>
      <c r="N15" s="14">
        <v>1000</v>
      </c>
      <c r="O15" s="14">
        <v>1016.492</v>
      </c>
      <c r="P15" s="14">
        <f t="shared" si="2"/>
        <v>16.491999999999962</v>
      </c>
      <c r="Q15" s="18">
        <f t="shared" si="3"/>
        <v>2932.875</v>
      </c>
    </row>
    <row r="16" spans="1:18" ht="15" customHeight="1">
      <c r="A16" s="16">
        <v>41555</v>
      </c>
      <c r="B16" s="14">
        <v>1000</v>
      </c>
      <c r="C16" s="14">
        <v>1507.027</v>
      </c>
      <c r="D16" s="14">
        <f t="shared" si="0"/>
        <v>507.02700000000004</v>
      </c>
      <c r="E16" s="18">
        <f t="shared" si="4"/>
        <v>2622.4769999999999</v>
      </c>
      <c r="F16" s="14">
        <v>1000</v>
      </c>
      <c r="G16" s="14">
        <v>1507.027</v>
      </c>
      <c r="H16" s="14">
        <f t="shared" si="1"/>
        <v>507.02700000000004</v>
      </c>
      <c r="I16" s="18">
        <f t="shared" si="5"/>
        <v>3509.8019999999997</v>
      </c>
      <c r="J16" s="14">
        <v>1000</v>
      </c>
      <c r="K16" s="14">
        <v>1507.027</v>
      </c>
      <c r="L16" s="14">
        <f t="shared" si="7"/>
        <v>507.02700000000004</v>
      </c>
      <c r="M16" s="18">
        <f t="shared" si="6"/>
        <v>2501.7390000000005</v>
      </c>
      <c r="N16" s="14">
        <v>1000</v>
      </c>
      <c r="O16" s="14">
        <v>1507.027</v>
      </c>
      <c r="P16" s="14">
        <f t="shared" si="2"/>
        <v>507.02700000000004</v>
      </c>
      <c r="Q16" s="18">
        <f t="shared" si="3"/>
        <v>3439.902</v>
      </c>
    </row>
    <row r="17" spans="1:17" ht="15" customHeight="1">
      <c r="A17" s="16">
        <v>41556</v>
      </c>
      <c r="B17" s="14">
        <v>1000</v>
      </c>
      <c r="C17" s="14">
        <v>1050.97</v>
      </c>
      <c r="D17" s="14">
        <f t="shared" si="0"/>
        <v>50.970000000000027</v>
      </c>
      <c r="E17" s="18">
        <f t="shared" si="4"/>
        <v>2673.4470000000001</v>
      </c>
      <c r="F17" s="14">
        <v>1000</v>
      </c>
      <c r="G17" s="14">
        <v>1050.97</v>
      </c>
      <c r="H17" s="14">
        <f t="shared" si="1"/>
        <v>50.970000000000027</v>
      </c>
      <c r="I17" s="18">
        <f t="shared" si="5"/>
        <v>3560.7719999999999</v>
      </c>
      <c r="J17" s="14">
        <v>1000</v>
      </c>
      <c r="K17" s="14">
        <v>1050.97</v>
      </c>
      <c r="L17" s="14">
        <f t="shared" si="7"/>
        <v>50.970000000000027</v>
      </c>
      <c r="M17" s="18">
        <f t="shared" si="6"/>
        <v>2552.7090000000007</v>
      </c>
      <c r="N17" s="14">
        <v>1000</v>
      </c>
      <c r="O17" s="14">
        <v>1050.97</v>
      </c>
      <c r="P17" s="14">
        <f t="shared" si="2"/>
        <v>50.970000000000027</v>
      </c>
      <c r="Q17" s="18">
        <f t="shared" si="3"/>
        <v>3490.8720000000003</v>
      </c>
    </row>
    <row r="18" spans="1:17" ht="15" customHeight="1">
      <c r="A18" s="16">
        <v>41557</v>
      </c>
      <c r="B18" s="14">
        <v>1000</v>
      </c>
      <c r="C18" s="14">
        <v>1054.7650000000001</v>
      </c>
      <c r="D18" s="14">
        <f t="shared" si="0"/>
        <v>54.7650000000001</v>
      </c>
      <c r="E18" s="18">
        <f t="shared" si="4"/>
        <v>2728.2120000000004</v>
      </c>
      <c r="F18" s="14">
        <v>1000</v>
      </c>
      <c r="G18" s="14">
        <v>1054.7650000000001</v>
      </c>
      <c r="H18" s="14">
        <f t="shared" si="1"/>
        <v>54.7650000000001</v>
      </c>
      <c r="I18" s="18">
        <f>I17+H18</f>
        <v>3615.5370000000003</v>
      </c>
      <c r="J18" s="14">
        <v>1000</v>
      </c>
      <c r="K18" s="14">
        <v>1054.7650000000001</v>
      </c>
      <c r="L18" s="14">
        <f t="shared" si="7"/>
        <v>54.7650000000001</v>
      </c>
      <c r="M18" s="18">
        <f t="shared" si="6"/>
        <v>2607.4740000000011</v>
      </c>
      <c r="N18" s="14">
        <v>1000</v>
      </c>
      <c r="O18" s="14">
        <v>1054.7650000000001</v>
      </c>
      <c r="P18" s="14">
        <f t="shared" si="2"/>
        <v>54.7650000000001</v>
      </c>
      <c r="Q18" s="18">
        <f t="shared" si="3"/>
        <v>3545.6370000000006</v>
      </c>
    </row>
    <row r="19" spans="1:17" ht="15" customHeight="1">
      <c r="A19" s="16" t="s">
        <v>44</v>
      </c>
      <c r="B19" s="14">
        <v>1000</v>
      </c>
      <c r="C19" s="14">
        <f>SUM(C4:C18)</f>
        <v>17728.212</v>
      </c>
      <c r="D19" s="14">
        <f t="shared" si="0"/>
        <v>16728.212</v>
      </c>
      <c r="E19" s="18"/>
      <c r="F19" s="14">
        <f>SUM(F4:F18)</f>
        <v>15000</v>
      </c>
      <c r="G19" s="14">
        <f>SUM(G4:G18)</f>
        <v>18615.537</v>
      </c>
      <c r="H19" s="14">
        <f t="shared" si="1"/>
        <v>3615.5370000000003</v>
      </c>
      <c r="I19" s="18"/>
      <c r="J19" s="14">
        <f>SUM(J4:J18)</f>
        <v>14000</v>
      </c>
      <c r="K19" s="14">
        <f>SUM(K4:K18)</f>
        <v>16607.473999999998</v>
      </c>
      <c r="L19" s="14"/>
      <c r="M19" s="18"/>
      <c r="N19" s="14">
        <f>SUM(N4:N18)</f>
        <v>15000</v>
      </c>
      <c r="O19" s="14">
        <f>SUM(O4:O18)</f>
        <v>18545.637000000002</v>
      </c>
      <c r="P19" s="14">
        <f t="shared" si="2"/>
        <v>3545.6370000000024</v>
      </c>
      <c r="Q19" s="18"/>
    </row>
    <row r="20" spans="1:17" ht="15" customHeight="1">
      <c r="A20" s="16">
        <v>41558</v>
      </c>
      <c r="B20" s="14">
        <v>1000</v>
      </c>
      <c r="C20" s="14">
        <v>500</v>
      </c>
      <c r="D20" s="14">
        <v>-500</v>
      </c>
      <c r="E20" s="18">
        <v>2228.12</v>
      </c>
      <c r="F20" s="14">
        <v>1000</v>
      </c>
      <c r="G20" s="14">
        <v>500</v>
      </c>
      <c r="H20" s="14">
        <v>-500</v>
      </c>
      <c r="I20" s="18">
        <v>3115.5</v>
      </c>
      <c r="J20" s="14">
        <v>1000</v>
      </c>
      <c r="K20" s="14">
        <v>2281.5</v>
      </c>
      <c r="L20" s="14">
        <v>1281.5</v>
      </c>
      <c r="M20" s="18">
        <v>4888.97</v>
      </c>
      <c r="N20" s="14">
        <v>1000</v>
      </c>
      <c r="O20" s="14">
        <v>2281.5</v>
      </c>
      <c r="P20" s="14">
        <v>1281.5</v>
      </c>
      <c r="Q20" s="18">
        <v>5827.1</v>
      </c>
    </row>
    <row r="21" spans="1:17" ht="15" customHeight="1">
      <c r="A21" s="16">
        <v>41559</v>
      </c>
      <c r="B21" s="14">
        <v>1000</v>
      </c>
      <c r="C21" s="14">
        <v>1932.7</v>
      </c>
      <c r="D21" s="14">
        <v>932.7</v>
      </c>
      <c r="E21" s="18">
        <v>3160.82</v>
      </c>
      <c r="F21" s="14">
        <v>1000</v>
      </c>
      <c r="G21" s="14">
        <v>1932.7</v>
      </c>
      <c r="H21" s="14">
        <v>932.7</v>
      </c>
      <c r="I21" s="18">
        <v>4048.2</v>
      </c>
      <c r="J21" s="14">
        <v>1000</v>
      </c>
      <c r="K21" s="14">
        <v>845.46</v>
      </c>
      <c r="L21" s="14">
        <v>154.54</v>
      </c>
      <c r="M21" s="18">
        <v>4734.43</v>
      </c>
      <c r="N21" s="14">
        <v>1000</v>
      </c>
      <c r="O21" s="14">
        <v>845.46</v>
      </c>
      <c r="P21" s="14">
        <v>154.54</v>
      </c>
      <c r="Q21" s="18">
        <v>5672.56</v>
      </c>
    </row>
    <row r="22" spans="1:17" ht="15" customHeight="1">
      <c r="A22" s="16">
        <v>41560</v>
      </c>
      <c r="B22" s="14">
        <v>1000</v>
      </c>
      <c r="C22" s="14">
        <v>1695.97</v>
      </c>
      <c r="D22" s="14">
        <v>695.97</v>
      </c>
      <c r="E22" s="18">
        <v>3856.79</v>
      </c>
      <c r="F22" s="14">
        <v>1000</v>
      </c>
      <c r="G22" s="14">
        <v>1659.97</v>
      </c>
      <c r="H22" s="14">
        <v>659.97</v>
      </c>
      <c r="I22" s="18">
        <v>4708.17</v>
      </c>
      <c r="J22" s="14">
        <v>1000</v>
      </c>
      <c r="K22" s="14">
        <v>1603.25</v>
      </c>
      <c r="L22" s="14">
        <v>603.25</v>
      </c>
      <c r="M22" s="18">
        <v>5337.68</v>
      </c>
      <c r="N22" s="14">
        <v>1000</v>
      </c>
      <c r="O22" s="14">
        <v>1603.25</v>
      </c>
      <c r="P22" s="14">
        <v>603.25</v>
      </c>
      <c r="Q22" s="18">
        <v>6275.81</v>
      </c>
    </row>
    <row r="23" spans="1:17" ht="15" customHeight="1">
      <c r="A23" s="16">
        <v>41561</v>
      </c>
      <c r="B23" s="14">
        <v>1000</v>
      </c>
      <c r="C23" s="14">
        <v>1024.75</v>
      </c>
      <c r="D23" s="14">
        <f>C23-B23</f>
        <v>24.75</v>
      </c>
      <c r="E23" s="18">
        <f>E22+D23</f>
        <v>3881.54</v>
      </c>
      <c r="F23" s="18">
        <v>1000</v>
      </c>
      <c r="G23" s="14">
        <v>1024.75</v>
      </c>
      <c r="H23" s="14">
        <v>24.75</v>
      </c>
      <c r="I23" s="18">
        <v>4732.92</v>
      </c>
      <c r="J23" s="14">
        <v>1000</v>
      </c>
      <c r="K23" s="14">
        <v>1024.75</v>
      </c>
      <c r="L23" s="14">
        <v>24.75</v>
      </c>
      <c r="M23" s="18">
        <v>5362.43</v>
      </c>
      <c r="N23" s="14">
        <v>1000</v>
      </c>
      <c r="O23" s="14">
        <v>1024.75</v>
      </c>
      <c r="P23" s="14">
        <v>24.75</v>
      </c>
      <c r="Q23" s="18">
        <v>6300.56</v>
      </c>
    </row>
    <row r="24" spans="1:17" ht="15" customHeight="1">
      <c r="A24" s="16">
        <v>41562</v>
      </c>
      <c r="B24" s="14">
        <v>1000</v>
      </c>
      <c r="C24" s="14">
        <v>2300</v>
      </c>
      <c r="D24" s="14">
        <v>1300</v>
      </c>
      <c r="E24" s="18">
        <f>E23+D24</f>
        <v>5181.54</v>
      </c>
      <c r="F24" s="14">
        <v>1000</v>
      </c>
      <c r="G24" s="14">
        <v>2100</v>
      </c>
      <c r="H24" s="14">
        <v>1100</v>
      </c>
      <c r="I24" s="18">
        <f>I23+H24</f>
        <v>5832.92</v>
      </c>
      <c r="J24" s="14">
        <v>1000</v>
      </c>
      <c r="K24" s="14">
        <v>2615</v>
      </c>
      <c r="L24" s="14">
        <v>1615</v>
      </c>
      <c r="M24" s="18">
        <f t="shared" ref="M24:M34" si="8">M23+L24</f>
        <v>6977.43</v>
      </c>
      <c r="N24" s="14"/>
      <c r="O24" s="14"/>
      <c r="P24" s="14"/>
      <c r="Q24" s="18"/>
    </row>
    <row r="25" spans="1:17" ht="15" customHeight="1">
      <c r="A25" s="16">
        <v>41563</v>
      </c>
      <c r="B25" s="14">
        <v>1000</v>
      </c>
      <c r="C25" s="14">
        <v>1800</v>
      </c>
      <c r="D25" s="14">
        <v>800</v>
      </c>
      <c r="E25" s="18">
        <f>E24+D25</f>
        <v>5981.54</v>
      </c>
      <c r="F25" s="14">
        <v>1000</v>
      </c>
      <c r="G25" s="14">
        <v>1750</v>
      </c>
      <c r="H25" s="14">
        <v>750</v>
      </c>
      <c r="I25" s="18">
        <f>I24+H25</f>
        <v>6582.92</v>
      </c>
      <c r="J25" s="14">
        <v>1000</v>
      </c>
      <c r="K25" s="14">
        <v>1057.5</v>
      </c>
      <c r="L25" s="14">
        <v>57.5</v>
      </c>
      <c r="M25" s="18">
        <f t="shared" si="8"/>
        <v>7034.93</v>
      </c>
      <c r="N25" s="14"/>
      <c r="O25" s="14"/>
      <c r="P25" s="14"/>
      <c r="Q25" s="18"/>
    </row>
    <row r="26" spans="1:17" ht="15" customHeight="1">
      <c r="A26" s="16">
        <v>41564</v>
      </c>
      <c r="B26" s="14">
        <v>1000</v>
      </c>
      <c r="C26" s="14">
        <v>970</v>
      </c>
      <c r="D26" s="14">
        <v>-30</v>
      </c>
      <c r="E26" s="18">
        <f>E25+D26</f>
        <v>5951.54</v>
      </c>
      <c r="F26" s="14">
        <v>1000</v>
      </c>
      <c r="G26" s="14">
        <v>960</v>
      </c>
      <c r="H26" s="14">
        <v>-40</v>
      </c>
      <c r="I26" s="19">
        <f>I25+H26</f>
        <v>6542.92</v>
      </c>
      <c r="J26" s="14">
        <v>1000</v>
      </c>
      <c r="K26" s="14">
        <v>964.8</v>
      </c>
      <c r="L26" s="14">
        <v>-35.200000000000003</v>
      </c>
      <c r="M26" s="18">
        <f t="shared" si="8"/>
        <v>6999.7300000000005</v>
      </c>
      <c r="N26" s="14"/>
      <c r="O26" s="14"/>
      <c r="P26" s="14"/>
      <c r="Q26" s="18"/>
    </row>
    <row r="27" spans="1:17" ht="15" customHeight="1">
      <c r="A27" s="16">
        <v>41565</v>
      </c>
      <c r="B27" s="14">
        <v>1000</v>
      </c>
      <c r="C27" s="14">
        <v>1200</v>
      </c>
      <c r="D27" s="14">
        <v>200</v>
      </c>
      <c r="E27" s="18">
        <f t="shared" ref="E27:E32" si="9">E26+D27</f>
        <v>6151.54</v>
      </c>
      <c r="F27" s="14">
        <v>1000</v>
      </c>
      <c r="G27" s="14">
        <v>1500</v>
      </c>
      <c r="H27" s="14">
        <v>500</v>
      </c>
      <c r="I27" s="19">
        <f t="shared" ref="I27:I32" si="10">I26+H27</f>
        <v>7042.92</v>
      </c>
      <c r="J27" s="14">
        <v>1000</v>
      </c>
      <c r="K27" s="14">
        <v>2300</v>
      </c>
      <c r="L27" s="14">
        <v>1300</v>
      </c>
      <c r="M27" s="18">
        <f t="shared" si="8"/>
        <v>8299.73</v>
      </c>
      <c r="N27" s="14"/>
      <c r="O27" s="14"/>
      <c r="P27" s="14"/>
      <c r="Q27" s="18"/>
    </row>
    <row r="28" spans="1:17" ht="15" customHeight="1">
      <c r="A28" s="16">
        <v>41566</v>
      </c>
      <c r="B28" s="14">
        <v>1000</v>
      </c>
      <c r="C28" s="14">
        <v>1600</v>
      </c>
      <c r="D28" s="14">
        <v>600</v>
      </c>
      <c r="E28" s="18">
        <f t="shared" si="9"/>
        <v>6751.54</v>
      </c>
      <c r="F28" s="14">
        <v>1000</v>
      </c>
      <c r="G28" s="14">
        <v>1500</v>
      </c>
      <c r="H28" s="14">
        <v>500</v>
      </c>
      <c r="I28" s="19">
        <f t="shared" si="10"/>
        <v>7542.92</v>
      </c>
      <c r="J28" s="14">
        <v>1000</v>
      </c>
      <c r="K28" s="14">
        <v>1382.69</v>
      </c>
      <c r="L28" s="14">
        <v>382.69</v>
      </c>
      <c r="M28" s="18">
        <f t="shared" si="8"/>
        <v>8682.42</v>
      </c>
      <c r="N28" s="14"/>
      <c r="O28" s="14"/>
      <c r="P28" s="14"/>
      <c r="Q28" s="18"/>
    </row>
    <row r="29" spans="1:17" ht="15" customHeight="1">
      <c r="A29" s="16">
        <v>41567</v>
      </c>
      <c r="B29" s="14">
        <v>1000</v>
      </c>
      <c r="C29" s="14">
        <v>2600</v>
      </c>
      <c r="D29" s="14">
        <v>1600</v>
      </c>
      <c r="E29" s="18">
        <f t="shared" si="9"/>
        <v>8351.5400000000009</v>
      </c>
      <c r="F29" s="14">
        <v>1000</v>
      </c>
      <c r="G29" s="14">
        <v>2650</v>
      </c>
      <c r="H29" s="14">
        <v>1650</v>
      </c>
      <c r="I29" s="19">
        <f t="shared" si="10"/>
        <v>9192.92</v>
      </c>
      <c r="J29" s="14">
        <v>1000</v>
      </c>
      <c r="K29" s="14">
        <v>2237.4</v>
      </c>
      <c r="L29" s="14">
        <v>1237.4000000000001</v>
      </c>
      <c r="M29" s="18">
        <f t="shared" si="8"/>
        <v>9919.82</v>
      </c>
      <c r="N29" s="14"/>
      <c r="O29" s="14"/>
      <c r="P29" s="14"/>
      <c r="Q29" s="18"/>
    </row>
    <row r="30" spans="1:17" ht="17.45" customHeight="1">
      <c r="A30" s="16">
        <v>41568</v>
      </c>
      <c r="B30" s="14">
        <v>1000</v>
      </c>
      <c r="C30" s="14">
        <v>2000</v>
      </c>
      <c r="D30" s="14">
        <v>1000</v>
      </c>
      <c r="E30" s="18">
        <f t="shared" si="9"/>
        <v>9351.5400000000009</v>
      </c>
      <c r="F30" s="14">
        <v>1000</v>
      </c>
      <c r="G30" s="14">
        <v>1800</v>
      </c>
      <c r="H30" s="14">
        <v>800</v>
      </c>
      <c r="I30" s="19">
        <f t="shared" si="10"/>
        <v>9992.92</v>
      </c>
      <c r="J30" s="14">
        <v>1000</v>
      </c>
      <c r="K30" s="14">
        <v>1301.6400000000001</v>
      </c>
      <c r="L30" s="14">
        <v>301.64</v>
      </c>
      <c r="M30" s="18">
        <f t="shared" si="8"/>
        <v>10221.459999999999</v>
      </c>
      <c r="N30" s="14"/>
      <c r="O30" s="14"/>
      <c r="P30" s="14"/>
      <c r="Q30" s="18"/>
    </row>
    <row r="31" spans="1:17" ht="15" customHeight="1">
      <c r="A31" s="16">
        <v>41569</v>
      </c>
      <c r="B31" s="14">
        <v>1000</v>
      </c>
      <c r="C31" s="14">
        <v>1007.2</v>
      </c>
      <c r="D31" s="14">
        <v>7.2</v>
      </c>
      <c r="E31" s="18">
        <f t="shared" si="9"/>
        <v>9358.7400000000016</v>
      </c>
      <c r="F31" s="14">
        <v>1000</v>
      </c>
      <c r="G31" s="14">
        <v>1005</v>
      </c>
      <c r="H31" s="14">
        <v>5</v>
      </c>
      <c r="I31" s="19">
        <f t="shared" si="10"/>
        <v>9997.92</v>
      </c>
      <c r="J31" s="14">
        <v>1000</v>
      </c>
      <c r="K31" s="14">
        <v>1003</v>
      </c>
      <c r="L31" s="14">
        <v>3</v>
      </c>
      <c r="M31" s="18">
        <f t="shared" si="8"/>
        <v>10224.459999999999</v>
      </c>
      <c r="N31" s="14">
        <v>1000</v>
      </c>
      <c r="O31" s="14">
        <v>1413.6</v>
      </c>
      <c r="P31" s="14">
        <v>413.6</v>
      </c>
      <c r="Q31" s="18">
        <f>Q23+P31</f>
        <v>6714.1600000000008</v>
      </c>
    </row>
    <row r="32" spans="1:17" ht="15" customHeight="1">
      <c r="A32" s="16">
        <v>41570</v>
      </c>
      <c r="B32" s="14">
        <v>1000</v>
      </c>
      <c r="C32" s="14">
        <v>1010</v>
      </c>
      <c r="D32" s="14">
        <v>10</v>
      </c>
      <c r="E32" s="18">
        <f t="shared" si="9"/>
        <v>9368.7400000000016</v>
      </c>
      <c r="F32" s="14">
        <v>1000</v>
      </c>
      <c r="G32" s="14">
        <v>1173.57</v>
      </c>
      <c r="H32" s="14">
        <v>173.57</v>
      </c>
      <c r="I32" s="19">
        <f t="shared" si="10"/>
        <v>10171.49</v>
      </c>
      <c r="J32" s="14">
        <v>1000</v>
      </c>
      <c r="K32" s="14">
        <v>1010</v>
      </c>
      <c r="L32" s="14">
        <v>10</v>
      </c>
      <c r="M32" s="18">
        <f t="shared" si="8"/>
        <v>10234.459999999999</v>
      </c>
      <c r="N32" s="14">
        <v>1000</v>
      </c>
      <c r="O32" s="14">
        <v>1173.57</v>
      </c>
      <c r="P32" s="14">
        <v>173.57</v>
      </c>
      <c r="Q32" s="18">
        <f>SUM(Q31+P32)</f>
        <v>6887.7300000000005</v>
      </c>
    </row>
    <row r="33" spans="1:17" ht="15" customHeight="1">
      <c r="A33" s="16">
        <v>41571</v>
      </c>
      <c r="B33" s="14">
        <v>1000</v>
      </c>
      <c r="C33" s="14">
        <v>972</v>
      </c>
      <c r="D33" s="14">
        <v>-28</v>
      </c>
      <c r="E33" s="18">
        <f>E32+D33</f>
        <v>9340.7400000000016</v>
      </c>
      <c r="F33" s="14">
        <v>1000</v>
      </c>
      <c r="G33" s="14">
        <v>972</v>
      </c>
      <c r="H33" s="14">
        <v>-28</v>
      </c>
      <c r="I33" s="18">
        <f>I32+H33</f>
        <v>10143.49</v>
      </c>
      <c r="J33" s="14">
        <v>1000</v>
      </c>
      <c r="K33" s="14">
        <v>972</v>
      </c>
      <c r="L33" s="14">
        <v>-28</v>
      </c>
      <c r="M33" s="18">
        <f t="shared" si="8"/>
        <v>10206.459999999999</v>
      </c>
      <c r="N33" s="14">
        <v>1000</v>
      </c>
      <c r="O33" s="14">
        <v>975</v>
      </c>
      <c r="P33" s="14">
        <v>-25</v>
      </c>
      <c r="Q33" s="18">
        <f>Q32+P33</f>
        <v>6862.7300000000005</v>
      </c>
    </row>
    <row r="34" spans="1:17" ht="15" customHeight="1">
      <c r="A34" s="16">
        <v>41572</v>
      </c>
      <c r="B34" s="14">
        <v>1000</v>
      </c>
      <c r="C34" s="14">
        <v>2800</v>
      </c>
      <c r="D34" s="14">
        <v>1800</v>
      </c>
      <c r="E34" s="18">
        <f>E33+D34</f>
        <v>11140.740000000002</v>
      </c>
      <c r="F34" s="14">
        <v>1000</v>
      </c>
      <c r="G34" s="14">
        <v>2800</v>
      </c>
      <c r="H34" s="14">
        <v>1800</v>
      </c>
      <c r="I34" s="18">
        <f>I33+H34</f>
        <v>11943.49</v>
      </c>
      <c r="J34" s="14">
        <v>1000</v>
      </c>
      <c r="K34" s="14">
        <v>2800</v>
      </c>
      <c r="L34" s="14">
        <v>1800</v>
      </c>
      <c r="M34" s="18">
        <f t="shared" si="8"/>
        <v>12006.46</v>
      </c>
      <c r="N34" s="14">
        <v>1000</v>
      </c>
      <c r="O34" s="14">
        <v>3364.69</v>
      </c>
      <c r="P34" s="14">
        <v>2364.69</v>
      </c>
      <c r="Q34" s="18">
        <f>Q33+P34</f>
        <v>9227.42</v>
      </c>
    </row>
    <row r="35" spans="1:17" ht="15" customHeight="1">
      <c r="A35" s="25" t="s">
        <v>38</v>
      </c>
      <c r="B35" s="14">
        <v>1000</v>
      </c>
      <c r="C35" s="14">
        <v>933.0575</v>
      </c>
      <c r="D35" s="14">
        <v>-66.942499999999995</v>
      </c>
      <c r="E35" s="18">
        <v>11073.797500000001</v>
      </c>
      <c r="F35" s="14">
        <v>1000</v>
      </c>
      <c r="G35" s="14">
        <v>933.0575</v>
      </c>
      <c r="H35" s="14">
        <v>-66.942499999999995</v>
      </c>
      <c r="I35" s="18">
        <v>11876.547500000001</v>
      </c>
      <c r="J35" s="14">
        <v>1000</v>
      </c>
      <c r="K35" s="14">
        <v>933.0575</v>
      </c>
      <c r="L35" s="14">
        <v>-66.942499999999995</v>
      </c>
      <c r="M35" s="18">
        <v>11939.5175</v>
      </c>
      <c r="N35" s="14">
        <v>1000</v>
      </c>
      <c r="O35" s="14">
        <v>933.0575</v>
      </c>
      <c r="P35" s="14">
        <v>-66.942499999999995</v>
      </c>
      <c r="Q35" s="18">
        <v>9160.4775000000009</v>
      </c>
    </row>
    <row r="36" spans="1:17" ht="15" customHeight="1">
      <c r="A36" s="17" t="s">
        <v>50</v>
      </c>
      <c r="B36" s="26" t="s">
        <v>45</v>
      </c>
      <c r="C36" s="26" t="s">
        <v>46</v>
      </c>
      <c r="D36" s="26" t="s">
        <v>47</v>
      </c>
      <c r="E36" s="27">
        <f>E35+D36</f>
        <v>11277.717500000001</v>
      </c>
      <c r="F36" s="28">
        <v>1000</v>
      </c>
      <c r="G36" s="28">
        <v>1203.92</v>
      </c>
      <c r="H36" s="28">
        <v>203.92</v>
      </c>
      <c r="I36" s="29">
        <f>I35+H36</f>
        <v>12080.467500000001</v>
      </c>
      <c r="J36" s="28">
        <v>1000</v>
      </c>
      <c r="K36" s="28">
        <v>1203.92</v>
      </c>
      <c r="L36" s="28">
        <v>203.92</v>
      </c>
      <c r="M36" s="29">
        <f>M35+L36</f>
        <v>12143.4375</v>
      </c>
      <c r="N36" s="28">
        <v>1000</v>
      </c>
      <c r="O36" s="28">
        <v>1203.92</v>
      </c>
      <c r="P36" s="28">
        <v>203.92</v>
      </c>
      <c r="Q36" s="29">
        <f>Q35+P36</f>
        <v>9364.3975000000009</v>
      </c>
    </row>
    <row r="37" spans="1:17" ht="15" customHeight="1">
      <c r="A37" s="30">
        <v>41574</v>
      </c>
      <c r="B37" s="26" t="s">
        <v>48</v>
      </c>
      <c r="C37" s="15">
        <v>1352</v>
      </c>
      <c r="D37" s="26" t="s">
        <v>49</v>
      </c>
      <c r="E37" s="19">
        <v>11629.718000000001</v>
      </c>
      <c r="F37" s="15">
        <v>1000</v>
      </c>
      <c r="G37" s="15">
        <v>1352</v>
      </c>
      <c r="H37" s="15">
        <v>352</v>
      </c>
      <c r="I37" s="19">
        <v>12432.467500000001</v>
      </c>
      <c r="J37" s="15">
        <v>1000</v>
      </c>
      <c r="K37" s="15">
        <v>1352</v>
      </c>
      <c r="L37" s="15">
        <v>352</v>
      </c>
      <c r="M37" s="19">
        <v>12495.4375</v>
      </c>
      <c r="N37" s="15">
        <v>1000</v>
      </c>
      <c r="O37" s="15">
        <v>1352</v>
      </c>
      <c r="P37" s="15">
        <v>352</v>
      </c>
      <c r="Q37" s="19">
        <v>9716.3974999999991</v>
      </c>
    </row>
    <row r="39" spans="1:17" ht="15" customHeight="1">
      <c r="A39" s="17" t="s">
        <v>23</v>
      </c>
      <c r="B39" s="17"/>
      <c r="C39" s="17" t="s">
        <v>34</v>
      </c>
      <c r="D39" s="17"/>
    </row>
    <row r="40" spans="1:17" ht="15" customHeight="1">
      <c r="A40" s="17" t="s">
        <v>25</v>
      </c>
      <c r="B40" s="17"/>
      <c r="C40" s="17" t="s">
        <v>27</v>
      </c>
      <c r="D40" s="17"/>
    </row>
    <row r="41" spans="1:17" ht="15" customHeight="1">
      <c r="A41" s="17" t="s">
        <v>26</v>
      </c>
      <c r="B41" s="17"/>
      <c r="C41" s="17" t="s">
        <v>28</v>
      </c>
      <c r="D41" s="17"/>
    </row>
  </sheetData>
  <mergeCells count="6">
    <mergeCell ref="A2:A3"/>
    <mergeCell ref="A1:Q1"/>
    <mergeCell ref="B2:E2"/>
    <mergeCell ref="F2:I2"/>
    <mergeCell ref="J2:M2"/>
    <mergeCell ref="N2:Q2"/>
  </mergeCells>
  <phoneticPr fontId="1" type="noConversion"/>
  <pageMargins left="0.22" right="0.65" top="0.38" bottom="0.16" header="0.18" footer="0.1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Q68"/>
  <sheetViews>
    <sheetView tabSelected="1" topLeftCell="A37" workbookViewId="0">
      <selection activeCell="Q62" sqref="Q62"/>
    </sheetView>
  </sheetViews>
  <sheetFormatPr defaultRowHeight="14.25"/>
  <cols>
    <col min="1" max="1" width="9.5" style="4" bestFit="1" customWidth="1"/>
    <col min="2" max="2" width="5" style="4" customWidth="1"/>
    <col min="3" max="3" width="8" style="4" customWidth="1"/>
    <col min="4" max="4" width="7.625" style="4" customWidth="1"/>
    <col min="5" max="5" width="8" style="4" customWidth="1"/>
    <col min="6" max="6" width="4.75" style="4" customWidth="1"/>
    <col min="7" max="7" width="6.875" style="4" customWidth="1"/>
    <col min="8" max="8" width="7" style="4" customWidth="1"/>
    <col min="9" max="9" width="7.75" style="4" customWidth="1"/>
    <col min="10" max="10" width="5.75" style="4" customWidth="1"/>
    <col min="11" max="12" width="8.25" style="4" customWidth="1"/>
    <col min="13" max="13" width="9" style="4"/>
    <col min="14" max="14" width="6" style="4" customWidth="1"/>
    <col min="15" max="15" width="8.625" style="4" customWidth="1"/>
    <col min="16" max="16" width="7.375" style="4" customWidth="1"/>
    <col min="17" max="17" width="8.75" style="4" customWidth="1"/>
  </cols>
  <sheetData>
    <row r="1" spans="1:17">
      <c r="A1" s="44" t="s">
        <v>39</v>
      </c>
      <c r="B1" s="45"/>
      <c r="C1" s="45"/>
      <c r="D1" s="45"/>
      <c r="E1" s="45"/>
      <c r="F1" s="45"/>
      <c r="G1" s="45"/>
      <c r="H1" s="45"/>
      <c r="I1" s="45"/>
      <c r="J1" s="45"/>
      <c r="K1" s="45"/>
      <c r="L1" s="45"/>
      <c r="M1" s="45"/>
      <c r="N1" s="45"/>
      <c r="O1" s="45"/>
      <c r="P1" s="45"/>
      <c r="Q1" s="45"/>
    </row>
    <row r="2" spans="1:17">
      <c r="A2" s="43" t="s">
        <v>4</v>
      </c>
      <c r="B2" s="43" t="s">
        <v>40</v>
      </c>
      <c r="C2" s="43"/>
      <c r="D2" s="43"/>
      <c r="E2" s="43"/>
      <c r="F2" s="43" t="s">
        <v>41</v>
      </c>
      <c r="G2" s="43"/>
      <c r="H2" s="43"/>
      <c r="I2" s="43"/>
      <c r="J2" s="43" t="s">
        <v>42</v>
      </c>
      <c r="K2" s="43"/>
      <c r="L2" s="43"/>
      <c r="M2" s="43"/>
      <c r="N2" s="43" t="s">
        <v>43</v>
      </c>
      <c r="O2" s="43"/>
      <c r="P2" s="43"/>
      <c r="Q2" s="43"/>
    </row>
    <row r="3" spans="1:17">
      <c r="A3" s="43"/>
      <c r="B3" s="14" t="s">
        <v>23</v>
      </c>
      <c r="C3" s="14" t="s">
        <v>24</v>
      </c>
      <c r="D3" s="14" t="s">
        <v>25</v>
      </c>
      <c r="E3" s="18" t="s">
        <v>26</v>
      </c>
      <c r="F3" s="14" t="s">
        <v>23</v>
      </c>
      <c r="G3" s="14" t="s">
        <v>24</v>
      </c>
      <c r="H3" s="14" t="s">
        <v>25</v>
      </c>
      <c r="I3" s="18" t="s">
        <v>26</v>
      </c>
      <c r="J3" s="14" t="s">
        <v>23</v>
      </c>
      <c r="K3" s="14" t="s">
        <v>24</v>
      </c>
      <c r="L3" s="14" t="s">
        <v>25</v>
      </c>
      <c r="M3" s="18" t="s">
        <v>26</v>
      </c>
      <c r="N3" s="14" t="s">
        <v>23</v>
      </c>
      <c r="O3" s="14" t="s">
        <v>24</v>
      </c>
      <c r="P3" s="14" t="s">
        <v>25</v>
      </c>
      <c r="Q3" s="18" t="s">
        <v>26</v>
      </c>
    </row>
    <row r="4" spans="1:17">
      <c r="A4" s="16">
        <v>41575.279999999999</v>
      </c>
      <c r="B4" s="14">
        <v>1000</v>
      </c>
      <c r="C4" s="14">
        <v>512.29999999999995</v>
      </c>
      <c r="D4" s="14">
        <v>-487.7</v>
      </c>
      <c r="E4" s="18">
        <v>11142.018</v>
      </c>
      <c r="F4" s="14">
        <v>1000</v>
      </c>
      <c r="G4" s="14">
        <v>674.2</v>
      </c>
      <c r="H4" s="14">
        <v>-325.8</v>
      </c>
      <c r="I4" s="18">
        <v>12106.6675</v>
      </c>
      <c r="J4" s="14">
        <v>1000</v>
      </c>
      <c r="K4" s="14">
        <v>1280.865</v>
      </c>
      <c r="L4" s="14">
        <v>280.86500000000001</v>
      </c>
      <c r="M4" s="18">
        <v>12776.303</v>
      </c>
      <c r="N4" s="14">
        <v>1000</v>
      </c>
      <c r="O4" s="14">
        <v>1264.865</v>
      </c>
      <c r="P4" s="14">
        <v>264.86500000000001</v>
      </c>
      <c r="Q4" s="18">
        <v>9981.2625000000007</v>
      </c>
    </row>
    <row r="5" spans="1:17">
      <c r="A5" s="16">
        <v>41576</v>
      </c>
      <c r="B5" s="14">
        <v>1000</v>
      </c>
      <c r="C5" s="14">
        <v>1010.25</v>
      </c>
      <c r="D5" s="14">
        <v>10.25</v>
      </c>
      <c r="E5" s="18">
        <f>D5+E4</f>
        <v>11152.268</v>
      </c>
      <c r="F5" s="14">
        <v>1000</v>
      </c>
      <c r="G5" s="14">
        <v>1215.5</v>
      </c>
      <c r="H5" s="14">
        <v>215.5</v>
      </c>
      <c r="I5" s="18">
        <f>I4+H5</f>
        <v>12322.1675</v>
      </c>
      <c r="J5" s="14">
        <v>1000</v>
      </c>
      <c r="K5" s="14">
        <v>1340.2</v>
      </c>
      <c r="L5" s="14">
        <v>340.2</v>
      </c>
      <c r="M5" s="18">
        <f>M4+L5</f>
        <v>13116.503000000001</v>
      </c>
      <c r="N5" s="14">
        <v>1000</v>
      </c>
      <c r="O5" s="14">
        <v>1249.73</v>
      </c>
      <c r="P5" s="14">
        <v>249.73</v>
      </c>
      <c r="Q5" s="18">
        <f>Q4+P5</f>
        <v>10230.9925</v>
      </c>
    </row>
    <row r="6" spans="1:17">
      <c r="A6" s="16">
        <v>41577</v>
      </c>
      <c r="B6" s="14">
        <v>1000</v>
      </c>
      <c r="C6" s="14">
        <v>900.5</v>
      </c>
      <c r="D6" s="14">
        <v>-99.5</v>
      </c>
      <c r="E6" s="18">
        <f>D6+E5</f>
        <v>11052.768</v>
      </c>
      <c r="F6" s="14">
        <v>1000</v>
      </c>
      <c r="G6" s="14">
        <v>1302.58</v>
      </c>
      <c r="H6" s="14">
        <v>302.58</v>
      </c>
      <c r="I6" s="18">
        <f t="shared" ref="I6:I17" si="0">I5+H6</f>
        <v>12624.747499999999</v>
      </c>
      <c r="J6" s="14">
        <v>1000</v>
      </c>
      <c r="K6" s="14">
        <v>1519.07</v>
      </c>
      <c r="L6" s="14">
        <v>519.07000000000005</v>
      </c>
      <c r="M6" s="18">
        <f t="shared" ref="M6:M17" si="1">M5+L6</f>
        <v>13635.573</v>
      </c>
      <c r="N6" s="14">
        <v>1000</v>
      </c>
      <c r="O6" s="14">
        <v>1686</v>
      </c>
      <c r="P6" s="14">
        <v>686</v>
      </c>
      <c r="Q6" s="18">
        <f t="shared" ref="Q6:Q17" si="2">Q5+P6</f>
        <v>10916.9925</v>
      </c>
    </row>
    <row r="7" spans="1:17">
      <c r="A7" s="16">
        <v>41578</v>
      </c>
      <c r="B7" s="14">
        <v>1000</v>
      </c>
      <c r="C7" s="14">
        <v>1100</v>
      </c>
      <c r="D7" s="14">
        <v>100</v>
      </c>
      <c r="E7" s="18">
        <f t="shared" ref="E7:E17" si="3">D7+E6</f>
        <v>11152.768</v>
      </c>
      <c r="F7" s="14">
        <v>1000</v>
      </c>
      <c r="G7" s="14">
        <v>1220</v>
      </c>
      <c r="H7" s="14">
        <v>220</v>
      </c>
      <c r="I7" s="18">
        <f t="shared" si="0"/>
        <v>12844.747499999999</v>
      </c>
      <c r="J7" s="14">
        <v>1000</v>
      </c>
      <c r="K7" s="14">
        <v>1090.06</v>
      </c>
      <c r="L7" s="14">
        <v>90.06</v>
      </c>
      <c r="M7" s="18">
        <f t="shared" si="1"/>
        <v>13725.633</v>
      </c>
      <c r="N7" s="14">
        <v>1000</v>
      </c>
      <c r="O7" s="14">
        <v>1128.06</v>
      </c>
      <c r="P7" s="14">
        <v>128.06</v>
      </c>
      <c r="Q7" s="18">
        <f t="shared" si="2"/>
        <v>11045.0525</v>
      </c>
    </row>
    <row r="8" spans="1:17">
      <c r="A8" s="16">
        <v>41579</v>
      </c>
      <c r="B8" s="14">
        <v>1000</v>
      </c>
      <c r="C8" s="14">
        <v>950.35</v>
      </c>
      <c r="D8" s="14">
        <v>-49.65</v>
      </c>
      <c r="E8" s="18">
        <f t="shared" si="3"/>
        <v>11103.118</v>
      </c>
      <c r="F8" s="14">
        <v>1000</v>
      </c>
      <c r="G8" s="14">
        <v>988.45</v>
      </c>
      <c r="H8" s="14">
        <v>-11.55</v>
      </c>
      <c r="I8" s="18">
        <f t="shared" si="0"/>
        <v>12833.1975</v>
      </c>
      <c r="J8" s="14">
        <v>1000</v>
      </c>
      <c r="K8" s="14">
        <v>935.47</v>
      </c>
      <c r="L8" s="14">
        <v>-64.53</v>
      </c>
      <c r="M8" s="18">
        <f t="shared" si="1"/>
        <v>13661.102999999999</v>
      </c>
      <c r="N8" s="14">
        <v>1000</v>
      </c>
      <c r="O8" s="14">
        <v>957.47</v>
      </c>
      <c r="P8" s="14">
        <v>-42.53</v>
      </c>
      <c r="Q8" s="18">
        <f t="shared" si="2"/>
        <v>11002.522499999999</v>
      </c>
    </row>
    <row r="9" spans="1:17">
      <c r="A9" s="16">
        <v>41580</v>
      </c>
      <c r="B9" s="14">
        <v>1000</v>
      </c>
      <c r="C9" s="14">
        <v>1502.46</v>
      </c>
      <c r="D9" s="14">
        <f>C9-1000</f>
        <v>502.46000000000004</v>
      </c>
      <c r="E9" s="18">
        <f t="shared" si="3"/>
        <v>11605.578000000001</v>
      </c>
      <c r="F9" s="14">
        <v>1000</v>
      </c>
      <c r="G9" s="14">
        <v>1987</v>
      </c>
      <c r="H9" s="14">
        <f>G9-1000</f>
        <v>987</v>
      </c>
      <c r="I9" s="18">
        <f t="shared" si="0"/>
        <v>13820.1975</v>
      </c>
      <c r="J9" s="14">
        <v>1000</v>
      </c>
      <c r="K9" s="14">
        <v>1521.12</v>
      </c>
      <c r="L9" s="14">
        <f>K9-1000</f>
        <v>521.11999999999989</v>
      </c>
      <c r="M9" s="18">
        <f t="shared" si="1"/>
        <v>14182.222999999998</v>
      </c>
      <c r="N9" s="14">
        <v>1000</v>
      </c>
      <c r="O9" s="14">
        <v>1326.01</v>
      </c>
      <c r="P9" s="14">
        <f>O9-1000</f>
        <v>326.01</v>
      </c>
      <c r="Q9" s="18">
        <f t="shared" si="2"/>
        <v>11328.532499999999</v>
      </c>
    </row>
    <row r="10" spans="1:17">
      <c r="A10" s="16">
        <v>41581</v>
      </c>
      <c r="B10" s="14">
        <v>1000</v>
      </c>
      <c r="C10" s="14">
        <v>1302.2</v>
      </c>
      <c r="D10" s="14">
        <f t="shared" ref="D10:D38" si="4">C10-1000</f>
        <v>302.20000000000005</v>
      </c>
      <c r="E10" s="18">
        <f t="shared" si="3"/>
        <v>11907.778000000002</v>
      </c>
      <c r="F10" s="14">
        <v>1000</v>
      </c>
      <c r="G10" s="14">
        <v>1258.45</v>
      </c>
      <c r="H10" s="14">
        <f t="shared" ref="H10:H41" si="5">G10-1000</f>
        <v>258.45000000000005</v>
      </c>
      <c r="I10" s="18">
        <f t="shared" si="0"/>
        <v>14078.647500000001</v>
      </c>
      <c r="J10" s="14">
        <v>1000</v>
      </c>
      <c r="K10" s="14">
        <v>1295.8499999999999</v>
      </c>
      <c r="L10" s="14">
        <f t="shared" ref="L10:L41" si="6">K10-1000</f>
        <v>295.84999999999991</v>
      </c>
      <c r="M10" s="18">
        <f t="shared" si="1"/>
        <v>14478.072999999999</v>
      </c>
      <c r="N10" s="14">
        <v>1000</v>
      </c>
      <c r="O10" s="14">
        <v>1337.85</v>
      </c>
      <c r="P10" s="14">
        <f t="shared" ref="P10:P41" si="7">O10-1000</f>
        <v>337.84999999999991</v>
      </c>
      <c r="Q10" s="18">
        <f t="shared" si="2"/>
        <v>11666.3825</v>
      </c>
    </row>
    <row r="11" spans="1:17">
      <c r="A11" s="16">
        <v>41582</v>
      </c>
      <c r="B11" s="14">
        <v>1000</v>
      </c>
      <c r="C11" s="14">
        <v>1009.25</v>
      </c>
      <c r="D11" s="14">
        <f t="shared" si="4"/>
        <v>9.25</v>
      </c>
      <c r="E11" s="18">
        <f t="shared" si="3"/>
        <v>11917.028000000002</v>
      </c>
      <c r="F11" s="14">
        <v>1000</v>
      </c>
      <c r="G11" s="14">
        <v>1215.42</v>
      </c>
      <c r="H11" s="14">
        <f t="shared" si="5"/>
        <v>215.42000000000007</v>
      </c>
      <c r="I11" s="18">
        <f t="shared" si="0"/>
        <v>14294.067500000001</v>
      </c>
      <c r="J11" s="14">
        <v>1000</v>
      </c>
      <c r="K11" s="14">
        <v>1102.46</v>
      </c>
      <c r="L11" s="14">
        <f t="shared" si="6"/>
        <v>102.46000000000004</v>
      </c>
      <c r="M11" s="18">
        <f t="shared" si="1"/>
        <v>14580.532999999999</v>
      </c>
      <c r="N11" s="14">
        <v>1000</v>
      </c>
      <c r="O11" s="14">
        <v>1140.43</v>
      </c>
      <c r="P11" s="14">
        <f t="shared" si="7"/>
        <v>140.43000000000006</v>
      </c>
      <c r="Q11" s="18">
        <f t="shared" si="2"/>
        <v>11806.8125</v>
      </c>
    </row>
    <row r="12" spans="1:17">
      <c r="A12" s="16">
        <v>41583</v>
      </c>
      <c r="B12" s="14">
        <v>1000</v>
      </c>
      <c r="C12" s="14">
        <v>966.6</v>
      </c>
      <c r="D12" s="14">
        <f t="shared" si="4"/>
        <v>-33.399999999999977</v>
      </c>
      <c r="E12" s="18">
        <f t="shared" si="3"/>
        <v>11883.628000000002</v>
      </c>
      <c r="F12" s="14">
        <v>1000</v>
      </c>
      <c r="G12" s="14">
        <v>1018.3</v>
      </c>
      <c r="H12" s="14">
        <f t="shared" si="5"/>
        <v>18.299999999999955</v>
      </c>
      <c r="I12" s="18">
        <f t="shared" si="0"/>
        <v>14312.3675</v>
      </c>
      <c r="J12" s="14">
        <v>1000</v>
      </c>
      <c r="K12" s="14">
        <v>909.25</v>
      </c>
      <c r="L12" s="14">
        <f t="shared" si="6"/>
        <v>-90.75</v>
      </c>
      <c r="M12" s="18">
        <f t="shared" si="1"/>
        <v>14489.782999999999</v>
      </c>
      <c r="N12" s="14">
        <v>1000</v>
      </c>
      <c r="O12" s="14">
        <v>909.25</v>
      </c>
      <c r="P12" s="14">
        <f t="shared" si="7"/>
        <v>-90.75</v>
      </c>
      <c r="Q12" s="18">
        <f t="shared" si="2"/>
        <v>11716.0625</v>
      </c>
    </row>
    <row r="13" spans="1:17">
      <c r="A13" s="16">
        <v>41584</v>
      </c>
      <c r="B13" s="14">
        <v>1000</v>
      </c>
      <c r="C13" s="14">
        <v>1050.3</v>
      </c>
      <c r="D13" s="14">
        <f t="shared" si="4"/>
        <v>50.299999999999955</v>
      </c>
      <c r="E13" s="18">
        <f t="shared" si="3"/>
        <v>11933.928000000002</v>
      </c>
      <c r="F13" s="14">
        <v>1000</v>
      </c>
      <c r="G13" s="14">
        <v>1210.02</v>
      </c>
      <c r="H13" s="14">
        <f t="shared" si="5"/>
        <v>210.01999999999998</v>
      </c>
      <c r="I13" s="18">
        <f t="shared" si="0"/>
        <v>14522.387500000001</v>
      </c>
      <c r="J13" s="14">
        <v>1000</v>
      </c>
      <c r="K13" s="14">
        <v>1450.27</v>
      </c>
      <c r="L13" s="14">
        <f t="shared" si="6"/>
        <v>450.27</v>
      </c>
      <c r="M13" s="18">
        <f t="shared" si="1"/>
        <v>14940.053</v>
      </c>
      <c r="N13" s="14">
        <v>1000</v>
      </c>
      <c r="O13" s="14">
        <v>1352.27</v>
      </c>
      <c r="P13" s="14">
        <f t="shared" si="7"/>
        <v>352.27</v>
      </c>
      <c r="Q13" s="18">
        <f t="shared" si="2"/>
        <v>12068.3325</v>
      </c>
    </row>
    <row r="14" spans="1:17">
      <c r="A14" s="16">
        <v>41585</v>
      </c>
      <c r="B14" s="14">
        <v>1000</v>
      </c>
      <c r="C14" s="14">
        <v>1320.9</v>
      </c>
      <c r="D14" s="14">
        <f t="shared" si="4"/>
        <v>320.90000000000009</v>
      </c>
      <c r="E14" s="18">
        <f t="shared" si="3"/>
        <v>12254.828000000001</v>
      </c>
      <c r="F14" s="14">
        <v>1000</v>
      </c>
      <c r="G14" s="14">
        <v>1825.68</v>
      </c>
      <c r="H14" s="14">
        <f t="shared" si="5"/>
        <v>825.68000000000006</v>
      </c>
      <c r="I14" s="18">
        <f t="shared" si="0"/>
        <v>15348.067500000001</v>
      </c>
      <c r="J14" s="14">
        <v>1000</v>
      </c>
      <c r="K14" s="14">
        <v>1789.08</v>
      </c>
      <c r="L14" s="14">
        <f t="shared" si="6"/>
        <v>789.07999999999993</v>
      </c>
      <c r="M14" s="18">
        <f t="shared" si="1"/>
        <v>15729.133</v>
      </c>
      <c r="N14" s="14">
        <v>1000</v>
      </c>
      <c r="O14" s="14">
        <v>1543.08</v>
      </c>
      <c r="P14" s="14">
        <f t="shared" si="7"/>
        <v>543.07999999999993</v>
      </c>
      <c r="Q14" s="18">
        <f t="shared" si="2"/>
        <v>12611.4125</v>
      </c>
    </row>
    <row r="15" spans="1:17">
      <c r="A15" s="16">
        <v>41586</v>
      </c>
      <c r="B15" s="14">
        <v>1000</v>
      </c>
      <c r="C15" s="14">
        <v>942.25</v>
      </c>
      <c r="D15" s="14">
        <f t="shared" si="4"/>
        <v>-57.75</v>
      </c>
      <c r="E15" s="18">
        <f t="shared" si="3"/>
        <v>12197.078000000001</v>
      </c>
      <c r="F15" s="14">
        <v>1000</v>
      </c>
      <c r="G15" s="14">
        <v>1241.3800000000001</v>
      </c>
      <c r="H15" s="14">
        <f t="shared" si="5"/>
        <v>241.38000000000011</v>
      </c>
      <c r="I15" s="18">
        <f t="shared" si="0"/>
        <v>15589.447500000002</v>
      </c>
      <c r="J15" s="14">
        <v>1000</v>
      </c>
      <c r="K15" s="14">
        <v>2003.58</v>
      </c>
      <c r="L15" s="14">
        <f t="shared" si="6"/>
        <v>1003.5799999999999</v>
      </c>
      <c r="M15" s="18">
        <f t="shared" si="1"/>
        <v>16732.713</v>
      </c>
      <c r="N15" s="14">
        <v>1000</v>
      </c>
      <c r="O15" s="14">
        <v>1721.35</v>
      </c>
      <c r="P15" s="14">
        <f t="shared" si="7"/>
        <v>721.34999999999991</v>
      </c>
      <c r="Q15" s="18">
        <f t="shared" si="2"/>
        <v>13332.762500000001</v>
      </c>
    </row>
    <row r="16" spans="1:17">
      <c r="A16" s="16">
        <v>41587</v>
      </c>
      <c r="B16" s="14">
        <v>1000</v>
      </c>
      <c r="C16" s="14">
        <v>1254.3499999999999</v>
      </c>
      <c r="D16" s="14">
        <f t="shared" si="4"/>
        <v>254.34999999999991</v>
      </c>
      <c r="E16" s="18">
        <f t="shared" si="3"/>
        <v>12451.428000000002</v>
      </c>
      <c r="F16" s="14">
        <v>1000</v>
      </c>
      <c r="G16" s="14">
        <v>1587.89</v>
      </c>
      <c r="H16" s="14">
        <f t="shared" si="5"/>
        <v>587.8900000000001</v>
      </c>
      <c r="I16" s="18">
        <f t="shared" si="0"/>
        <v>16177.337500000001</v>
      </c>
      <c r="J16" s="14">
        <v>1000</v>
      </c>
      <c r="K16" s="14">
        <v>2147.89</v>
      </c>
      <c r="L16" s="14">
        <f t="shared" si="6"/>
        <v>1147.8899999999999</v>
      </c>
      <c r="M16" s="18">
        <f t="shared" si="1"/>
        <v>17880.602999999999</v>
      </c>
      <c r="N16" s="14">
        <v>1000</v>
      </c>
      <c r="O16" s="14">
        <v>2018.6</v>
      </c>
      <c r="P16" s="14">
        <f t="shared" si="7"/>
        <v>1018.5999999999999</v>
      </c>
      <c r="Q16" s="18">
        <f t="shared" si="2"/>
        <v>14351.362500000001</v>
      </c>
    </row>
    <row r="17" spans="1:17">
      <c r="A17" s="16">
        <v>41588</v>
      </c>
      <c r="B17" s="14">
        <v>1000</v>
      </c>
      <c r="C17" s="14">
        <v>1010.58</v>
      </c>
      <c r="D17" s="14">
        <f t="shared" si="4"/>
        <v>10.580000000000041</v>
      </c>
      <c r="E17" s="18">
        <f t="shared" si="3"/>
        <v>12462.008000000002</v>
      </c>
      <c r="F17" s="14">
        <v>1000</v>
      </c>
      <c r="G17" s="14">
        <v>1574.89</v>
      </c>
      <c r="H17" s="14">
        <f t="shared" si="5"/>
        <v>574.8900000000001</v>
      </c>
      <c r="I17" s="18">
        <f t="shared" si="0"/>
        <v>16752.227500000001</v>
      </c>
      <c r="J17" s="14">
        <v>1000</v>
      </c>
      <c r="K17" s="14">
        <v>1654.56</v>
      </c>
      <c r="L17" s="14">
        <f t="shared" si="6"/>
        <v>654.55999999999995</v>
      </c>
      <c r="M17" s="18">
        <f t="shared" si="1"/>
        <v>18535.163</v>
      </c>
      <c r="N17" s="14">
        <v>1000</v>
      </c>
      <c r="O17" s="14">
        <v>1468.56</v>
      </c>
      <c r="P17" s="14">
        <f t="shared" si="7"/>
        <v>468.55999999999995</v>
      </c>
      <c r="Q17" s="18">
        <f t="shared" si="2"/>
        <v>14819.922500000001</v>
      </c>
    </row>
    <row r="18" spans="1:17">
      <c r="A18" s="16">
        <v>41589</v>
      </c>
      <c r="B18" s="14">
        <v>1000</v>
      </c>
      <c r="C18" s="14">
        <v>1333</v>
      </c>
      <c r="D18" s="14">
        <f t="shared" si="4"/>
        <v>333</v>
      </c>
      <c r="E18" s="18">
        <f t="shared" ref="E18:E25" si="8">E17+D18</f>
        <v>12795.008000000002</v>
      </c>
      <c r="F18" s="14">
        <v>1000</v>
      </c>
      <c r="G18" s="14">
        <v>1558.81</v>
      </c>
      <c r="H18" s="14">
        <f t="shared" si="5"/>
        <v>558.80999999999995</v>
      </c>
      <c r="I18" s="18">
        <f t="shared" ref="I18:I25" si="9">I17+H18</f>
        <v>17311.037500000002</v>
      </c>
      <c r="J18" s="14">
        <v>1000</v>
      </c>
      <c r="K18" s="14">
        <v>1501</v>
      </c>
      <c r="L18" s="14">
        <f t="shared" si="6"/>
        <v>501</v>
      </c>
      <c r="M18" s="18">
        <f t="shared" ref="M18:M25" si="10">M17+L18</f>
        <v>19036.163</v>
      </c>
      <c r="N18" s="14">
        <v>1000</v>
      </c>
      <c r="O18" s="14">
        <v>1463</v>
      </c>
      <c r="P18" s="14">
        <f t="shared" si="7"/>
        <v>463</v>
      </c>
      <c r="Q18" s="18">
        <f t="shared" ref="Q18:Q25" si="11">Q17+P18</f>
        <v>15282.922500000001</v>
      </c>
    </row>
    <row r="19" spans="1:17">
      <c r="A19" s="16">
        <v>41590</v>
      </c>
      <c r="B19" s="14">
        <v>1000</v>
      </c>
      <c r="C19" s="14">
        <v>817.91750000000002</v>
      </c>
      <c r="D19" s="14">
        <f t="shared" si="4"/>
        <v>-182.08249999999998</v>
      </c>
      <c r="E19" s="18">
        <f t="shared" si="8"/>
        <v>12612.925500000001</v>
      </c>
      <c r="F19" s="14">
        <v>1000</v>
      </c>
      <c r="G19" s="14">
        <v>1058.25</v>
      </c>
      <c r="H19" s="14">
        <f t="shared" si="5"/>
        <v>58.25</v>
      </c>
      <c r="I19" s="18">
        <f t="shared" si="9"/>
        <v>17369.287500000002</v>
      </c>
      <c r="J19" s="14">
        <v>1000</v>
      </c>
      <c r="K19" s="14">
        <v>700.5</v>
      </c>
      <c r="L19" s="14">
        <f t="shared" si="6"/>
        <v>-299.5</v>
      </c>
      <c r="M19" s="18">
        <f t="shared" si="10"/>
        <v>18736.663</v>
      </c>
      <c r="N19" s="14">
        <v>1000</v>
      </c>
      <c r="O19" s="14">
        <v>695.00250000000005</v>
      </c>
      <c r="P19" s="14">
        <f t="shared" si="7"/>
        <v>-304.99749999999995</v>
      </c>
      <c r="Q19" s="18">
        <f t="shared" si="11"/>
        <v>14977.925000000001</v>
      </c>
    </row>
    <row r="20" spans="1:17">
      <c r="A20" s="16">
        <v>41591</v>
      </c>
      <c r="B20" s="14">
        <v>1000</v>
      </c>
      <c r="C20" s="14">
        <v>2147.09</v>
      </c>
      <c r="D20" s="14">
        <f t="shared" si="4"/>
        <v>1147.0900000000001</v>
      </c>
      <c r="E20" s="18">
        <f t="shared" si="8"/>
        <v>13760.015500000001</v>
      </c>
      <c r="F20" s="14">
        <v>1000</v>
      </c>
      <c r="G20" s="14">
        <v>2587</v>
      </c>
      <c r="H20" s="14">
        <f t="shared" si="5"/>
        <v>1587</v>
      </c>
      <c r="I20" s="18">
        <f t="shared" si="9"/>
        <v>18956.287500000002</v>
      </c>
      <c r="J20" s="14">
        <v>1000</v>
      </c>
      <c r="K20" s="14">
        <v>0</v>
      </c>
      <c r="L20" s="14">
        <f t="shared" si="6"/>
        <v>-1000</v>
      </c>
      <c r="M20" s="18">
        <f t="shared" si="10"/>
        <v>17736.663</v>
      </c>
      <c r="N20" s="14">
        <v>1000</v>
      </c>
      <c r="O20" s="14">
        <v>0</v>
      </c>
      <c r="P20" s="14">
        <f t="shared" si="7"/>
        <v>-1000</v>
      </c>
      <c r="Q20" s="18">
        <f t="shared" si="11"/>
        <v>13977.925000000001</v>
      </c>
    </row>
    <row r="21" spans="1:17">
      <c r="A21" s="16">
        <v>41592</v>
      </c>
      <c r="B21" s="14">
        <v>1000</v>
      </c>
      <c r="C21" s="14">
        <v>619.79999999999995</v>
      </c>
      <c r="D21" s="14">
        <f t="shared" si="4"/>
        <v>-380.20000000000005</v>
      </c>
      <c r="E21" s="18">
        <f t="shared" si="8"/>
        <v>13379.815500000001</v>
      </c>
      <c r="F21" s="14">
        <v>1000</v>
      </c>
      <c r="G21" s="14">
        <v>619.79999999999995</v>
      </c>
      <c r="H21" s="14">
        <f t="shared" si="5"/>
        <v>-380.20000000000005</v>
      </c>
      <c r="I21" s="18">
        <f t="shared" si="9"/>
        <v>18576.087500000001</v>
      </c>
      <c r="J21" s="14">
        <v>1000</v>
      </c>
      <c r="K21" s="14">
        <v>2081.61</v>
      </c>
      <c r="L21" s="14">
        <f t="shared" si="6"/>
        <v>1081.6100000000001</v>
      </c>
      <c r="M21" s="18">
        <f t="shared" si="10"/>
        <v>18818.273000000001</v>
      </c>
      <c r="N21" s="14">
        <v>1000</v>
      </c>
      <c r="O21" s="14">
        <v>1570.4</v>
      </c>
      <c r="P21" s="14">
        <f t="shared" si="7"/>
        <v>570.40000000000009</v>
      </c>
      <c r="Q21" s="18">
        <f t="shared" si="11"/>
        <v>14548.325000000001</v>
      </c>
    </row>
    <row r="22" spans="1:17">
      <c r="A22" s="16">
        <v>41593</v>
      </c>
      <c r="B22" s="14">
        <v>1000</v>
      </c>
      <c r="C22" s="14">
        <v>474.31</v>
      </c>
      <c r="D22" s="14">
        <f t="shared" si="4"/>
        <v>-525.69000000000005</v>
      </c>
      <c r="E22" s="18">
        <f t="shared" si="8"/>
        <v>12854.1255</v>
      </c>
      <c r="F22" s="14">
        <v>1000</v>
      </c>
      <c r="G22" s="14">
        <v>2257.4299999999998</v>
      </c>
      <c r="H22" s="14">
        <f t="shared" si="5"/>
        <v>1257.4299999999998</v>
      </c>
      <c r="I22" s="18">
        <f t="shared" si="9"/>
        <v>19833.517500000002</v>
      </c>
      <c r="J22" s="14">
        <v>1000</v>
      </c>
      <c r="K22" s="14">
        <v>4582.97</v>
      </c>
      <c r="L22" s="14">
        <f t="shared" si="6"/>
        <v>3582.9700000000003</v>
      </c>
      <c r="M22" s="18">
        <f t="shared" si="10"/>
        <v>22401.243000000002</v>
      </c>
      <c r="N22" s="14">
        <v>1000</v>
      </c>
      <c r="O22" s="14">
        <v>0</v>
      </c>
      <c r="P22" s="14">
        <f t="shared" si="7"/>
        <v>-1000</v>
      </c>
      <c r="Q22" s="18">
        <f t="shared" si="11"/>
        <v>13548.325000000001</v>
      </c>
    </row>
    <row r="23" spans="1:17">
      <c r="A23" s="16">
        <v>41594</v>
      </c>
      <c r="B23" s="14">
        <v>1000</v>
      </c>
      <c r="C23" s="14">
        <v>1179.94</v>
      </c>
      <c r="D23" s="14">
        <f t="shared" si="4"/>
        <v>179.94000000000005</v>
      </c>
      <c r="E23" s="18">
        <f t="shared" si="8"/>
        <v>13034.065500000001</v>
      </c>
      <c r="F23" s="14">
        <v>1000</v>
      </c>
      <c r="G23" s="14">
        <v>1940.9</v>
      </c>
      <c r="H23" s="14">
        <f t="shared" si="5"/>
        <v>940.90000000000009</v>
      </c>
      <c r="I23" s="18">
        <f t="shared" si="9"/>
        <v>20774.417500000003</v>
      </c>
      <c r="J23" s="14">
        <v>1000</v>
      </c>
      <c r="K23" s="14">
        <v>716.4</v>
      </c>
      <c r="L23" s="14">
        <f t="shared" si="6"/>
        <v>-283.60000000000002</v>
      </c>
      <c r="M23" s="18">
        <f t="shared" si="10"/>
        <v>22117.643000000004</v>
      </c>
      <c r="N23" s="14">
        <v>1000</v>
      </c>
      <c r="O23" s="14">
        <v>1236.99</v>
      </c>
      <c r="P23" s="14">
        <f t="shared" si="7"/>
        <v>236.99</v>
      </c>
      <c r="Q23" s="18">
        <f t="shared" si="11"/>
        <v>13785.315000000001</v>
      </c>
    </row>
    <row r="24" spans="1:17">
      <c r="A24" s="16">
        <v>41595</v>
      </c>
      <c r="B24" s="14">
        <v>1000</v>
      </c>
      <c r="C24" s="14">
        <v>2094.58</v>
      </c>
      <c r="D24" s="14">
        <f t="shared" si="4"/>
        <v>1094.58</v>
      </c>
      <c r="E24" s="18">
        <f t="shared" si="8"/>
        <v>14128.645500000001</v>
      </c>
      <c r="F24" s="14">
        <v>1000</v>
      </c>
      <c r="G24" s="14">
        <v>0</v>
      </c>
      <c r="H24" s="14">
        <f t="shared" si="5"/>
        <v>-1000</v>
      </c>
      <c r="I24" s="18">
        <f t="shared" si="9"/>
        <v>19774.417500000003</v>
      </c>
      <c r="J24" s="14">
        <v>1000</v>
      </c>
      <c r="K24" s="14">
        <v>0</v>
      </c>
      <c r="L24" s="14">
        <f t="shared" si="6"/>
        <v>-1000</v>
      </c>
      <c r="M24" s="18">
        <f t="shared" si="10"/>
        <v>21117.643000000004</v>
      </c>
      <c r="N24" s="14">
        <v>1000</v>
      </c>
      <c r="O24" s="14">
        <v>2541.5700000000002</v>
      </c>
      <c r="P24" s="14">
        <f t="shared" si="7"/>
        <v>1541.5700000000002</v>
      </c>
      <c r="Q24" s="18">
        <f t="shared" si="11"/>
        <v>15326.885</v>
      </c>
    </row>
    <row r="25" spans="1:17">
      <c r="A25" s="16">
        <v>41596</v>
      </c>
      <c r="B25" s="14">
        <v>1000</v>
      </c>
      <c r="C25" s="14">
        <v>868.8</v>
      </c>
      <c r="D25" s="14">
        <f t="shared" si="4"/>
        <v>-131.20000000000005</v>
      </c>
      <c r="E25" s="18">
        <f t="shared" si="8"/>
        <v>13997.4455</v>
      </c>
      <c r="F25" s="14">
        <v>1000</v>
      </c>
      <c r="G25" s="14">
        <v>1125.4000000000001</v>
      </c>
      <c r="H25" s="14">
        <f t="shared" si="5"/>
        <v>125.40000000000009</v>
      </c>
      <c r="I25" s="18">
        <f t="shared" si="9"/>
        <v>19899.817500000005</v>
      </c>
      <c r="J25" s="14">
        <v>1000</v>
      </c>
      <c r="K25" s="14">
        <v>2028.7</v>
      </c>
      <c r="L25" s="14">
        <f t="shared" si="6"/>
        <v>1028.7</v>
      </c>
      <c r="M25" s="18">
        <f t="shared" si="10"/>
        <v>22146.343000000004</v>
      </c>
      <c r="N25" s="14">
        <v>1000</v>
      </c>
      <c r="O25" s="14">
        <v>1460.7</v>
      </c>
      <c r="P25" s="14">
        <f t="shared" si="7"/>
        <v>460.70000000000005</v>
      </c>
      <c r="Q25" s="18">
        <f t="shared" si="11"/>
        <v>15787.585000000001</v>
      </c>
    </row>
    <row r="26" spans="1:17">
      <c r="A26" s="16">
        <v>41597</v>
      </c>
      <c r="B26" s="14">
        <v>1000</v>
      </c>
      <c r="C26" s="14">
        <v>2858.5</v>
      </c>
      <c r="D26" s="14">
        <f t="shared" si="4"/>
        <v>1858.5</v>
      </c>
      <c r="E26" s="18">
        <f t="shared" ref="E26:E31" si="12">E25+D26</f>
        <v>15855.9455</v>
      </c>
      <c r="F26" s="14">
        <v>1000</v>
      </c>
      <c r="G26" s="14">
        <v>2074.4499999999998</v>
      </c>
      <c r="H26" s="14">
        <f t="shared" si="5"/>
        <v>1074.4499999999998</v>
      </c>
      <c r="I26" s="18">
        <f t="shared" ref="I26:I34" si="13">I25+H26</f>
        <v>20974.267500000005</v>
      </c>
      <c r="J26" s="14">
        <v>1000</v>
      </c>
      <c r="K26" s="14">
        <v>1530.9</v>
      </c>
      <c r="L26" s="14">
        <f t="shared" si="6"/>
        <v>530.90000000000009</v>
      </c>
      <c r="M26" s="18">
        <f t="shared" ref="M26:M31" si="14">M25+L26</f>
        <v>22677.243000000006</v>
      </c>
      <c r="N26" s="14">
        <v>1000</v>
      </c>
      <c r="O26" s="14">
        <v>557</v>
      </c>
      <c r="P26" s="14">
        <f t="shared" si="7"/>
        <v>-443</v>
      </c>
      <c r="Q26" s="18">
        <f t="shared" ref="Q26:Q31" si="15">Q25+P26</f>
        <v>15344.585000000001</v>
      </c>
    </row>
    <row r="27" spans="1:17">
      <c r="A27" s="16">
        <v>41598</v>
      </c>
      <c r="B27" s="14">
        <v>1000</v>
      </c>
      <c r="C27" s="14">
        <v>1071.58</v>
      </c>
      <c r="D27" s="14">
        <f t="shared" si="4"/>
        <v>71.579999999999927</v>
      </c>
      <c r="E27" s="18">
        <f t="shared" si="12"/>
        <v>15927.5255</v>
      </c>
      <c r="F27" s="14">
        <v>1000</v>
      </c>
      <c r="G27" s="14">
        <v>702.93</v>
      </c>
      <c r="H27" s="14">
        <f t="shared" si="5"/>
        <v>-297.07000000000005</v>
      </c>
      <c r="I27" s="18">
        <f t="shared" si="13"/>
        <v>20677.197500000006</v>
      </c>
      <c r="J27" s="14">
        <v>1000</v>
      </c>
      <c r="K27" s="14">
        <v>2609.63</v>
      </c>
      <c r="L27" s="14">
        <f t="shared" si="6"/>
        <v>1609.63</v>
      </c>
      <c r="M27" s="18">
        <f t="shared" si="14"/>
        <v>24286.873000000007</v>
      </c>
      <c r="N27" s="14">
        <v>1000</v>
      </c>
      <c r="O27" s="14">
        <v>713.72</v>
      </c>
      <c r="P27" s="14">
        <f t="shared" si="7"/>
        <v>-286.27999999999997</v>
      </c>
      <c r="Q27" s="18">
        <f t="shared" si="15"/>
        <v>15058.305</v>
      </c>
    </row>
    <row r="28" spans="1:17">
      <c r="A28" s="16">
        <v>41599</v>
      </c>
      <c r="B28" s="14">
        <v>1000</v>
      </c>
      <c r="C28" s="14">
        <v>2874.43</v>
      </c>
      <c r="D28" s="14">
        <f t="shared" si="4"/>
        <v>1874.4299999999998</v>
      </c>
      <c r="E28" s="18">
        <f t="shared" si="12"/>
        <v>17801.9555</v>
      </c>
      <c r="F28" s="14">
        <v>1000</v>
      </c>
      <c r="G28" s="14">
        <v>3020.65</v>
      </c>
      <c r="H28" s="14">
        <f t="shared" si="5"/>
        <v>2020.65</v>
      </c>
      <c r="I28" s="18">
        <f t="shared" si="13"/>
        <v>22697.847500000007</v>
      </c>
      <c r="J28" s="14">
        <v>1000</v>
      </c>
      <c r="K28" s="14">
        <v>0</v>
      </c>
      <c r="L28" s="14">
        <f t="shared" si="6"/>
        <v>-1000</v>
      </c>
      <c r="M28" s="18">
        <f t="shared" si="14"/>
        <v>23286.873000000007</v>
      </c>
      <c r="N28" s="14">
        <v>1000</v>
      </c>
      <c r="O28" s="14">
        <v>0</v>
      </c>
      <c r="P28" s="14">
        <f t="shared" si="7"/>
        <v>-1000</v>
      </c>
      <c r="Q28" s="18">
        <f t="shared" si="15"/>
        <v>14058.305</v>
      </c>
    </row>
    <row r="29" spans="1:17">
      <c r="A29" s="16">
        <v>41600</v>
      </c>
      <c r="B29" s="14">
        <v>1000</v>
      </c>
      <c r="C29" s="14">
        <v>459.2</v>
      </c>
      <c r="D29" s="14">
        <f t="shared" si="4"/>
        <v>-540.79999999999995</v>
      </c>
      <c r="E29" s="18">
        <f t="shared" si="12"/>
        <v>17261.155500000001</v>
      </c>
      <c r="F29" s="14">
        <v>1000</v>
      </c>
      <c r="G29" s="14">
        <v>452.59</v>
      </c>
      <c r="H29" s="14">
        <f t="shared" si="5"/>
        <v>-547.41000000000008</v>
      </c>
      <c r="I29" s="18">
        <f t="shared" si="13"/>
        <v>22150.437500000007</v>
      </c>
      <c r="J29" s="14">
        <v>1000</v>
      </c>
      <c r="K29" s="14">
        <v>2188.9499999999998</v>
      </c>
      <c r="L29" s="14">
        <f t="shared" si="6"/>
        <v>1188.9499999999998</v>
      </c>
      <c r="M29" s="18">
        <f t="shared" si="14"/>
        <v>24475.823000000008</v>
      </c>
      <c r="N29" s="14">
        <v>1000</v>
      </c>
      <c r="O29" s="14">
        <v>1023.7</v>
      </c>
      <c r="P29" s="14">
        <f t="shared" si="7"/>
        <v>23.700000000000045</v>
      </c>
      <c r="Q29" s="18">
        <f t="shared" si="15"/>
        <v>14082.005000000001</v>
      </c>
    </row>
    <row r="30" spans="1:17">
      <c r="A30" s="16">
        <v>41601</v>
      </c>
      <c r="B30" s="14">
        <v>1000</v>
      </c>
      <c r="C30" s="14">
        <v>0</v>
      </c>
      <c r="D30" s="14">
        <f t="shared" si="4"/>
        <v>-1000</v>
      </c>
      <c r="E30" s="18">
        <f t="shared" si="12"/>
        <v>16261.155500000001</v>
      </c>
      <c r="F30" s="14">
        <v>1000</v>
      </c>
      <c r="G30" s="14">
        <v>0</v>
      </c>
      <c r="H30" s="14">
        <f t="shared" si="5"/>
        <v>-1000</v>
      </c>
      <c r="I30" s="18">
        <f t="shared" si="13"/>
        <v>21150.437500000007</v>
      </c>
      <c r="J30" s="14">
        <v>1000</v>
      </c>
      <c r="K30" s="14">
        <v>2192.46</v>
      </c>
      <c r="L30" s="14">
        <f t="shared" si="6"/>
        <v>1192.46</v>
      </c>
      <c r="M30" s="18">
        <f t="shared" si="14"/>
        <v>25668.283000000007</v>
      </c>
      <c r="N30" s="14">
        <v>1000</v>
      </c>
      <c r="O30" s="14">
        <v>1109.3</v>
      </c>
      <c r="P30" s="14">
        <f t="shared" si="7"/>
        <v>109.29999999999995</v>
      </c>
      <c r="Q30" s="18">
        <f t="shared" si="15"/>
        <v>14191.305</v>
      </c>
    </row>
    <row r="31" spans="1:17">
      <c r="A31" s="16">
        <v>41602</v>
      </c>
      <c r="B31" s="14">
        <v>1000</v>
      </c>
      <c r="C31" s="14">
        <v>1445.29</v>
      </c>
      <c r="D31" s="14">
        <f t="shared" si="4"/>
        <v>445.28999999999996</v>
      </c>
      <c r="E31" s="18">
        <f t="shared" si="12"/>
        <v>16706.445500000002</v>
      </c>
      <c r="F31" s="14">
        <v>1000</v>
      </c>
      <c r="G31" s="14">
        <v>1073.53</v>
      </c>
      <c r="H31" s="14">
        <f t="shared" si="5"/>
        <v>73.529999999999973</v>
      </c>
      <c r="I31" s="18">
        <f t="shared" si="13"/>
        <v>21223.967500000006</v>
      </c>
      <c r="J31" s="14">
        <v>1000</v>
      </c>
      <c r="K31" s="14">
        <v>1946.87</v>
      </c>
      <c r="L31" s="14">
        <f t="shared" si="6"/>
        <v>946.86999999999989</v>
      </c>
      <c r="M31" s="18">
        <f t="shared" si="14"/>
        <v>26615.153000000006</v>
      </c>
      <c r="N31" s="14">
        <v>1000</v>
      </c>
      <c r="O31" s="14">
        <v>1012.53</v>
      </c>
      <c r="P31" s="14">
        <f t="shared" si="7"/>
        <v>12.529999999999973</v>
      </c>
      <c r="Q31" s="18">
        <f t="shared" si="15"/>
        <v>14203.835000000001</v>
      </c>
    </row>
    <row r="32" spans="1:17">
      <c r="A32" s="16">
        <v>41603</v>
      </c>
      <c r="B32" s="14">
        <v>1000</v>
      </c>
      <c r="C32" s="14">
        <v>1635.1</v>
      </c>
      <c r="D32" s="14">
        <f t="shared" si="4"/>
        <v>635.09999999999991</v>
      </c>
      <c r="E32" s="18">
        <f t="shared" ref="E32:E37" si="16">E31+D32</f>
        <v>17341.5455</v>
      </c>
      <c r="F32" s="14">
        <v>1000</v>
      </c>
      <c r="G32" s="14">
        <v>1733.83</v>
      </c>
      <c r="H32" s="14">
        <f t="shared" si="5"/>
        <v>733.82999999999993</v>
      </c>
      <c r="I32" s="18">
        <f t="shared" si="13"/>
        <v>21957.797500000008</v>
      </c>
      <c r="J32" s="14">
        <v>1000</v>
      </c>
      <c r="K32" s="14">
        <v>0</v>
      </c>
      <c r="L32" s="14">
        <f t="shared" si="6"/>
        <v>-1000</v>
      </c>
      <c r="M32" s="18">
        <f t="shared" ref="M32:M37" si="17">M31+L32</f>
        <v>25615.153000000006</v>
      </c>
      <c r="N32" s="14">
        <v>1000</v>
      </c>
      <c r="O32" s="14">
        <v>2439.85</v>
      </c>
      <c r="P32" s="14">
        <f t="shared" si="7"/>
        <v>1439.85</v>
      </c>
      <c r="Q32" s="18">
        <f>Q31+P32</f>
        <v>15643.685000000001</v>
      </c>
    </row>
    <row r="33" spans="1:17">
      <c r="A33" s="16">
        <v>41604</v>
      </c>
      <c r="B33" s="14">
        <v>1000</v>
      </c>
      <c r="C33" s="14">
        <v>120.4</v>
      </c>
      <c r="D33" s="14">
        <f t="shared" si="4"/>
        <v>-879.6</v>
      </c>
      <c r="E33" s="18">
        <f t="shared" si="16"/>
        <v>16461.945500000002</v>
      </c>
      <c r="F33" s="14">
        <v>1000</v>
      </c>
      <c r="G33" s="14">
        <v>1025.03</v>
      </c>
      <c r="H33" s="14">
        <f t="shared" si="5"/>
        <v>25.029999999999973</v>
      </c>
      <c r="I33" s="18">
        <f t="shared" si="13"/>
        <v>21982.827500000007</v>
      </c>
      <c r="J33" s="14">
        <v>1000</v>
      </c>
      <c r="K33" s="14">
        <v>2740.7</v>
      </c>
      <c r="L33" s="14">
        <f t="shared" si="6"/>
        <v>1740.6999999999998</v>
      </c>
      <c r="M33" s="18">
        <f t="shared" si="17"/>
        <v>27355.853000000006</v>
      </c>
      <c r="N33" s="14">
        <v>1000</v>
      </c>
      <c r="O33" s="14">
        <v>655.53</v>
      </c>
      <c r="P33" s="14">
        <f t="shared" si="7"/>
        <v>-344.47</v>
      </c>
      <c r="Q33" s="18">
        <f>Q32+P33</f>
        <v>15299.215000000002</v>
      </c>
    </row>
    <row r="34" spans="1:17">
      <c r="A34" s="31">
        <v>41605</v>
      </c>
      <c r="B34" s="14">
        <v>1000</v>
      </c>
      <c r="C34" s="14">
        <v>1222.8499999999999</v>
      </c>
      <c r="D34" s="14">
        <f t="shared" si="4"/>
        <v>222.84999999999991</v>
      </c>
      <c r="E34" s="18">
        <f t="shared" si="16"/>
        <v>16684.7955</v>
      </c>
      <c r="F34" s="14">
        <v>1000</v>
      </c>
      <c r="G34" s="14">
        <v>2736.06</v>
      </c>
      <c r="H34" s="14">
        <f t="shared" si="5"/>
        <v>1736.06</v>
      </c>
      <c r="I34" s="18">
        <f t="shared" si="13"/>
        <v>23718.887500000008</v>
      </c>
      <c r="J34" s="14">
        <v>1000</v>
      </c>
      <c r="K34" s="14">
        <v>1471.99</v>
      </c>
      <c r="L34" s="14">
        <f t="shared" si="6"/>
        <v>471.99</v>
      </c>
      <c r="M34" s="18">
        <f t="shared" si="17"/>
        <v>27827.843000000008</v>
      </c>
      <c r="N34" s="14">
        <v>1000</v>
      </c>
      <c r="O34" s="14">
        <v>2863.54</v>
      </c>
      <c r="P34" s="14">
        <f t="shared" si="7"/>
        <v>1863.54</v>
      </c>
      <c r="Q34" s="18">
        <f>Q33+P34</f>
        <v>17162.755000000001</v>
      </c>
    </row>
    <row r="35" spans="1:17">
      <c r="A35" s="5">
        <v>41606</v>
      </c>
      <c r="B35" s="14">
        <v>1000</v>
      </c>
      <c r="C35" s="14">
        <v>642.70000000000005</v>
      </c>
      <c r="D35" s="14">
        <f t="shared" si="4"/>
        <v>-357.29999999999995</v>
      </c>
      <c r="E35" s="18">
        <f t="shared" si="16"/>
        <v>16327.495500000001</v>
      </c>
      <c r="F35" s="14">
        <v>1000</v>
      </c>
      <c r="G35" s="14">
        <v>1859.98</v>
      </c>
      <c r="H35" s="14">
        <f t="shared" si="5"/>
        <v>859.98</v>
      </c>
      <c r="I35" s="18">
        <f t="shared" ref="I35:I40" si="18">I34+H35</f>
        <v>24578.867500000008</v>
      </c>
      <c r="J35" s="14">
        <v>1000</v>
      </c>
      <c r="K35" s="14">
        <v>1449.87</v>
      </c>
      <c r="L35" s="14">
        <f t="shared" si="6"/>
        <v>449.86999999999989</v>
      </c>
      <c r="M35" s="18">
        <f t="shared" si="17"/>
        <v>28277.713000000007</v>
      </c>
      <c r="N35" s="14">
        <v>1000</v>
      </c>
      <c r="O35" s="14">
        <v>1615.41</v>
      </c>
      <c r="P35" s="14">
        <f t="shared" si="7"/>
        <v>615.41000000000008</v>
      </c>
      <c r="Q35" s="18">
        <f>Q34+P37</f>
        <v>16162.755000000001</v>
      </c>
    </row>
    <row r="36" spans="1:17">
      <c r="A36" s="34" t="s">
        <v>52</v>
      </c>
      <c r="B36" s="32" t="s">
        <v>51</v>
      </c>
      <c r="C36" s="14">
        <v>0</v>
      </c>
      <c r="D36" s="32">
        <f t="shared" si="4"/>
        <v>-1000</v>
      </c>
      <c r="E36" s="33">
        <f t="shared" si="16"/>
        <v>15327.495500000001</v>
      </c>
      <c r="F36" s="14">
        <v>1000</v>
      </c>
      <c r="G36" s="14">
        <v>2197.6999999999998</v>
      </c>
      <c r="H36" s="14">
        <f t="shared" si="5"/>
        <v>1197.6999999999998</v>
      </c>
      <c r="I36" s="18">
        <f t="shared" si="18"/>
        <v>25776.567500000008</v>
      </c>
      <c r="J36" s="14">
        <v>1000</v>
      </c>
      <c r="K36" s="14">
        <v>4436.2</v>
      </c>
      <c r="L36" s="14">
        <f t="shared" si="6"/>
        <v>3436.2</v>
      </c>
      <c r="M36" s="18">
        <f t="shared" si="17"/>
        <v>31713.913000000008</v>
      </c>
      <c r="N36" s="14">
        <v>1000</v>
      </c>
      <c r="O36" s="14">
        <v>0</v>
      </c>
      <c r="P36" s="14">
        <f t="shared" si="7"/>
        <v>-1000</v>
      </c>
      <c r="Q36" s="18">
        <f>Q35+P36</f>
        <v>15162.755000000001</v>
      </c>
    </row>
    <row r="37" spans="1:17">
      <c r="A37" s="5">
        <v>41608</v>
      </c>
      <c r="B37" s="32" t="s">
        <v>53</v>
      </c>
      <c r="C37" s="4">
        <v>1548.3</v>
      </c>
      <c r="D37" s="4">
        <f t="shared" si="4"/>
        <v>548.29999999999995</v>
      </c>
      <c r="E37" s="33">
        <f t="shared" si="16"/>
        <v>15875.7955</v>
      </c>
      <c r="F37" s="4">
        <v>1000</v>
      </c>
      <c r="G37" s="4">
        <v>1150.0999999999999</v>
      </c>
      <c r="H37" s="4">
        <f t="shared" si="5"/>
        <v>150.09999999999991</v>
      </c>
      <c r="I37" s="18">
        <f t="shared" si="18"/>
        <v>25926.667500000007</v>
      </c>
      <c r="J37" s="4">
        <v>1000</v>
      </c>
      <c r="K37" s="4">
        <v>2183.5</v>
      </c>
      <c r="L37" s="4">
        <f t="shared" si="6"/>
        <v>1183.5</v>
      </c>
      <c r="M37" s="18">
        <f t="shared" si="17"/>
        <v>32897.413000000008</v>
      </c>
      <c r="N37" s="4">
        <v>1000</v>
      </c>
      <c r="O37" s="4">
        <v>0</v>
      </c>
      <c r="P37" s="4">
        <f t="shared" si="7"/>
        <v>-1000</v>
      </c>
      <c r="Q37" s="18">
        <f>Q36+P37</f>
        <v>14162.755000000001</v>
      </c>
    </row>
    <row r="38" spans="1:17">
      <c r="A38" s="5">
        <v>41609</v>
      </c>
      <c r="B38" s="4">
        <v>1000</v>
      </c>
      <c r="C38" s="4">
        <v>2234.25</v>
      </c>
      <c r="D38" s="4">
        <f t="shared" si="4"/>
        <v>1234.25</v>
      </c>
      <c r="E38" s="35">
        <f>E37+D38</f>
        <v>17110.0455</v>
      </c>
      <c r="F38" s="4">
        <v>1000</v>
      </c>
      <c r="G38" s="4">
        <v>2234.25</v>
      </c>
      <c r="H38" s="4">
        <f t="shared" si="5"/>
        <v>1234.25</v>
      </c>
      <c r="I38" s="4">
        <f t="shared" si="18"/>
        <v>27160.917500000007</v>
      </c>
      <c r="J38" s="4">
        <v>1000</v>
      </c>
      <c r="K38" s="4">
        <v>2634.51</v>
      </c>
      <c r="L38" s="4">
        <f t="shared" si="6"/>
        <v>1634.5100000000002</v>
      </c>
      <c r="M38" s="4">
        <f t="shared" ref="M38:M43" si="19">M37+L38</f>
        <v>34531.92300000001</v>
      </c>
      <c r="N38" s="4">
        <v>1000</v>
      </c>
      <c r="O38" s="4">
        <v>229.72</v>
      </c>
      <c r="P38" s="4">
        <f t="shared" si="7"/>
        <v>-770.28</v>
      </c>
      <c r="Q38" s="4">
        <f>Q37+P38</f>
        <v>13392.475</v>
      </c>
    </row>
    <row r="39" spans="1:17">
      <c r="A39" s="5">
        <v>41610</v>
      </c>
      <c r="B39" s="4">
        <v>1000</v>
      </c>
      <c r="C39" s="4">
        <v>2564.62</v>
      </c>
      <c r="D39" s="4">
        <v>1564.62</v>
      </c>
      <c r="E39" s="35">
        <f>E38+D39</f>
        <v>18674.665499999999</v>
      </c>
      <c r="F39" s="4">
        <v>1000</v>
      </c>
      <c r="G39" s="4">
        <v>2281.8000000000002</v>
      </c>
      <c r="H39" s="4">
        <f t="shared" si="5"/>
        <v>1281.8000000000002</v>
      </c>
      <c r="I39" s="4">
        <f t="shared" si="18"/>
        <v>28442.717500000006</v>
      </c>
      <c r="J39" s="4">
        <v>1000</v>
      </c>
      <c r="K39" s="4">
        <v>0</v>
      </c>
      <c r="L39" s="4">
        <f t="shared" si="6"/>
        <v>-1000</v>
      </c>
      <c r="M39" s="4">
        <f t="shared" si="19"/>
        <v>33531.92300000001</v>
      </c>
      <c r="N39" s="4">
        <v>1000</v>
      </c>
      <c r="O39" s="4">
        <v>0</v>
      </c>
      <c r="P39" s="4">
        <f t="shared" si="7"/>
        <v>-1000</v>
      </c>
      <c r="Q39" s="4">
        <f>Q38+A401</f>
        <v>13392.475</v>
      </c>
    </row>
    <row r="40" spans="1:17">
      <c r="A40" s="5">
        <v>41611</v>
      </c>
      <c r="B40" s="4">
        <v>1000</v>
      </c>
      <c r="C40" s="4">
        <v>1345.7</v>
      </c>
      <c r="D40" s="4">
        <v>345.7</v>
      </c>
      <c r="E40" s="35">
        <f>E39+D40</f>
        <v>19020.3655</v>
      </c>
      <c r="F40" s="4">
        <v>1000</v>
      </c>
      <c r="G40" s="4">
        <v>1433.01</v>
      </c>
      <c r="H40" s="4">
        <f t="shared" si="5"/>
        <v>433.01</v>
      </c>
      <c r="I40" s="4">
        <f t="shared" si="18"/>
        <v>28875.727500000005</v>
      </c>
      <c r="J40" s="4">
        <v>1000</v>
      </c>
      <c r="K40" s="4">
        <v>2409.7199999999998</v>
      </c>
      <c r="L40" s="4">
        <f t="shared" si="6"/>
        <v>1409.7199999999998</v>
      </c>
      <c r="M40" s="4">
        <f t="shared" si="19"/>
        <v>34941.643000000011</v>
      </c>
      <c r="N40" s="4">
        <v>1000</v>
      </c>
      <c r="O40" s="4">
        <v>1389.5</v>
      </c>
      <c r="P40" s="4">
        <f t="shared" si="7"/>
        <v>389.5</v>
      </c>
      <c r="Q40" s="4">
        <f t="shared" ref="Q40:Q48" si="20">Q39+P40</f>
        <v>13781.975</v>
      </c>
    </row>
    <row r="41" spans="1:17">
      <c r="A41" s="5">
        <v>41612</v>
      </c>
      <c r="B41" s="4">
        <v>1000</v>
      </c>
      <c r="C41" s="4">
        <v>1219.94</v>
      </c>
      <c r="D41" s="4">
        <v>219.94</v>
      </c>
      <c r="E41" s="35">
        <f>E40+D41</f>
        <v>19240.305499999999</v>
      </c>
      <c r="F41" s="4">
        <v>1000</v>
      </c>
      <c r="G41" s="4">
        <v>810.93</v>
      </c>
      <c r="H41" s="4">
        <f t="shared" si="5"/>
        <v>-189.07000000000005</v>
      </c>
      <c r="I41" s="4">
        <f t="shared" ref="I41:I48" si="21">I40+H41</f>
        <v>28686.657500000005</v>
      </c>
      <c r="J41" s="4">
        <v>1000</v>
      </c>
      <c r="K41" s="4">
        <v>3041.94</v>
      </c>
      <c r="L41" s="4">
        <f t="shared" si="6"/>
        <v>2041.94</v>
      </c>
      <c r="M41" s="4">
        <f t="shared" si="19"/>
        <v>36983.583000000013</v>
      </c>
      <c r="N41" s="4">
        <v>1000</v>
      </c>
      <c r="O41" s="4">
        <v>852.74</v>
      </c>
      <c r="P41" s="4">
        <f t="shared" si="7"/>
        <v>-147.26</v>
      </c>
      <c r="Q41" s="4">
        <f t="shared" si="20"/>
        <v>13634.715</v>
      </c>
    </row>
    <row r="42" spans="1:17">
      <c r="A42" s="5">
        <v>41613</v>
      </c>
      <c r="B42" s="4">
        <v>1000</v>
      </c>
      <c r="C42" s="4">
        <v>1526.8</v>
      </c>
      <c r="D42" s="4">
        <v>526.79999999999995</v>
      </c>
      <c r="E42" s="35">
        <f>D42+E41</f>
        <v>19767.105499999998</v>
      </c>
      <c r="F42" s="4">
        <v>1000</v>
      </c>
      <c r="G42" s="4">
        <v>1062.25</v>
      </c>
      <c r="H42" s="4">
        <v>62.25</v>
      </c>
      <c r="I42" s="4">
        <f t="shared" si="21"/>
        <v>28748.907500000005</v>
      </c>
      <c r="J42" s="4">
        <v>1000</v>
      </c>
      <c r="K42" s="4">
        <v>1744.3</v>
      </c>
      <c r="L42" s="4">
        <v>744.3</v>
      </c>
      <c r="M42" s="4">
        <f t="shared" si="19"/>
        <v>37727.883000000016</v>
      </c>
      <c r="N42" s="4">
        <v>1000</v>
      </c>
      <c r="O42" s="4">
        <v>1026.5899999999999</v>
      </c>
      <c r="P42" s="4">
        <v>26.59</v>
      </c>
      <c r="Q42" s="4">
        <f t="shared" si="20"/>
        <v>13661.305</v>
      </c>
    </row>
    <row r="43" spans="1:17">
      <c r="A43" s="5">
        <v>41614</v>
      </c>
      <c r="B43" s="4">
        <v>1000</v>
      </c>
      <c r="C43" s="4">
        <v>0</v>
      </c>
      <c r="D43" s="4">
        <v>-1000</v>
      </c>
      <c r="E43" s="35">
        <f>E42-D43</f>
        <v>20767.105499999998</v>
      </c>
      <c r="F43" s="4">
        <v>1000</v>
      </c>
      <c r="G43" s="4">
        <v>0</v>
      </c>
      <c r="H43" s="4">
        <v>-1000</v>
      </c>
      <c r="I43" s="4">
        <f t="shared" si="21"/>
        <v>27748.907500000005</v>
      </c>
      <c r="J43" s="4">
        <v>1000</v>
      </c>
      <c r="K43" s="4">
        <v>2420.6999999999998</v>
      </c>
      <c r="L43" s="4">
        <f>K43-J43</f>
        <v>1420.6999999999998</v>
      </c>
      <c r="M43" s="4">
        <f t="shared" si="19"/>
        <v>39148.583000000013</v>
      </c>
      <c r="N43" s="4">
        <v>1000</v>
      </c>
      <c r="O43" s="4">
        <v>1721.27</v>
      </c>
      <c r="P43" s="4">
        <f>O43-N43</f>
        <v>721.27</v>
      </c>
      <c r="Q43" s="4">
        <f t="shared" si="20"/>
        <v>14382.575000000001</v>
      </c>
    </row>
    <row r="44" spans="1:17">
      <c r="A44" s="5">
        <v>41615</v>
      </c>
      <c r="B44" s="4">
        <v>1000</v>
      </c>
      <c r="C44" s="4">
        <v>670.05</v>
      </c>
      <c r="D44" s="4">
        <f>D43+C44</f>
        <v>-329.95000000000005</v>
      </c>
      <c r="E44" s="35">
        <f>E43+D44</f>
        <v>20437.155499999997</v>
      </c>
      <c r="F44" s="4">
        <v>1000</v>
      </c>
      <c r="G44" s="4">
        <v>1026.51</v>
      </c>
      <c r="H44" s="4">
        <f>H43+G44</f>
        <v>26.509999999999991</v>
      </c>
      <c r="I44" s="4">
        <f t="shared" si="21"/>
        <v>27775.417500000003</v>
      </c>
      <c r="J44" s="4">
        <v>1000</v>
      </c>
      <c r="K44" s="4">
        <v>2125.4699999999998</v>
      </c>
      <c r="L44" s="4">
        <v>1125.47</v>
      </c>
      <c r="M44" s="4">
        <f t="shared" ref="M44:M52" si="22">M43+L44</f>
        <v>40274.053000000014</v>
      </c>
      <c r="N44" s="4">
        <v>1000</v>
      </c>
      <c r="O44" s="4">
        <v>980.43</v>
      </c>
      <c r="P44" s="4">
        <v>-19.57</v>
      </c>
      <c r="Q44" s="4">
        <f t="shared" si="20"/>
        <v>14363.005000000001</v>
      </c>
    </row>
    <row r="45" spans="1:17">
      <c r="A45" s="5">
        <v>41616</v>
      </c>
      <c r="B45" s="4">
        <v>1000</v>
      </c>
      <c r="C45" s="4">
        <v>1454.07</v>
      </c>
      <c r="D45" s="4">
        <v>454.07</v>
      </c>
      <c r="E45" s="35">
        <f t="shared" ref="E45:E52" si="23">E44+D45</f>
        <v>20891.225499999997</v>
      </c>
      <c r="F45" s="4">
        <v>1000</v>
      </c>
      <c r="G45" s="4">
        <v>1223.8399999999999</v>
      </c>
      <c r="H45" s="4">
        <v>223.84</v>
      </c>
      <c r="I45" s="4">
        <f t="shared" si="21"/>
        <v>27999.257500000003</v>
      </c>
      <c r="J45" s="4">
        <v>1000</v>
      </c>
      <c r="K45" s="4">
        <v>3357.1</v>
      </c>
      <c r="L45" s="4">
        <v>2357.1</v>
      </c>
      <c r="M45" s="4">
        <f t="shared" si="22"/>
        <v>42631.153000000013</v>
      </c>
      <c r="N45" s="4">
        <v>1000</v>
      </c>
      <c r="O45" s="4">
        <v>1265.1400000000001</v>
      </c>
      <c r="P45" s="4">
        <v>265.14</v>
      </c>
      <c r="Q45" s="4">
        <f t="shared" si="20"/>
        <v>14628.145</v>
      </c>
    </row>
    <row r="46" spans="1:17">
      <c r="A46" s="5">
        <v>41617</v>
      </c>
      <c r="B46" s="4">
        <v>1000</v>
      </c>
      <c r="C46" s="4">
        <v>1110.74</v>
      </c>
      <c r="D46" s="4">
        <v>110.74</v>
      </c>
      <c r="E46" s="35">
        <f t="shared" si="23"/>
        <v>21001.965499999998</v>
      </c>
      <c r="F46" s="4">
        <v>1000</v>
      </c>
      <c r="G46" s="4">
        <v>1281.5</v>
      </c>
      <c r="H46" s="4">
        <v>281.5</v>
      </c>
      <c r="I46" s="4">
        <f t="shared" si="21"/>
        <v>28280.757500000003</v>
      </c>
      <c r="J46" s="4">
        <v>1000</v>
      </c>
      <c r="K46" s="4">
        <v>1690.25</v>
      </c>
      <c r="L46" s="4">
        <v>690.25</v>
      </c>
      <c r="M46" s="4">
        <f t="shared" si="22"/>
        <v>43321.403000000013</v>
      </c>
      <c r="N46" s="4">
        <v>1000</v>
      </c>
      <c r="O46" s="4">
        <v>1232.6600000000001</v>
      </c>
      <c r="P46" s="4">
        <v>232.66</v>
      </c>
      <c r="Q46" s="4">
        <f t="shared" si="20"/>
        <v>14860.805</v>
      </c>
    </row>
    <row r="47" spans="1:17">
      <c r="A47" s="5">
        <v>41618</v>
      </c>
      <c r="B47" s="4">
        <v>1000</v>
      </c>
      <c r="C47" s="4">
        <v>0</v>
      </c>
      <c r="D47" s="4">
        <v>-1000</v>
      </c>
      <c r="E47" s="35">
        <f t="shared" si="23"/>
        <v>20001.965499999998</v>
      </c>
      <c r="F47" s="4">
        <v>1000</v>
      </c>
      <c r="G47" s="4">
        <v>0</v>
      </c>
      <c r="H47" s="4">
        <v>-1000</v>
      </c>
      <c r="I47" s="4">
        <f t="shared" si="21"/>
        <v>27280.757500000003</v>
      </c>
      <c r="J47" s="4">
        <v>1000</v>
      </c>
      <c r="K47" s="4">
        <v>321.39999999999998</v>
      </c>
      <c r="L47" s="4">
        <v>-678.6</v>
      </c>
      <c r="M47" s="4">
        <f t="shared" si="22"/>
        <v>42642.803000000014</v>
      </c>
      <c r="N47" s="4">
        <v>1000</v>
      </c>
      <c r="O47" s="4">
        <v>0</v>
      </c>
      <c r="P47" s="4">
        <v>-1000</v>
      </c>
      <c r="Q47" s="4">
        <f t="shared" si="20"/>
        <v>13860.805</v>
      </c>
    </row>
    <row r="48" spans="1:17">
      <c r="A48" s="5">
        <v>41619</v>
      </c>
      <c r="B48" s="4">
        <v>1000</v>
      </c>
      <c r="C48" s="4">
        <v>2244.79</v>
      </c>
      <c r="D48" s="4">
        <f>D47+C48</f>
        <v>1244.79</v>
      </c>
      <c r="E48" s="35">
        <f t="shared" si="23"/>
        <v>21246.755499999999</v>
      </c>
      <c r="F48" s="4">
        <v>1000</v>
      </c>
      <c r="G48" s="4">
        <v>898.43</v>
      </c>
      <c r="H48" s="4">
        <f>H47+G48</f>
        <v>-101.57000000000005</v>
      </c>
      <c r="I48" s="4">
        <f t="shared" si="21"/>
        <v>27179.187500000004</v>
      </c>
      <c r="J48" s="4">
        <v>1000</v>
      </c>
      <c r="K48" s="4">
        <v>3015.21</v>
      </c>
      <c r="L48" s="4">
        <v>2015.21</v>
      </c>
      <c r="M48" s="4">
        <f t="shared" si="22"/>
        <v>44658.013000000014</v>
      </c>
      <c r="N48" s="4">
        <v>1000</v>
      </c>
      <c r="O48" s="4">
        <v>953.31</v>
      </c>
      <c r="P48" s="4">
        <f>P47+O48</f>
        <v>-46.690000000000055</v>
      </c>
      <c r="Q48" s="4">
        <f t="shared" si="20"/>
        <v>13814.115</v>
      </c>
    </row>
    <row r="49" spans="1:17">
      <c r="A49" s="5">
        <v>41620</v>
      </c>
      <c r="B49" s="4">
        <v>1000</v>
      </c>
      <c r="C49" s="4">
        <v>395.06</v>
      </c>
      <c r="D49" s="4">
        <v>-604.94000000000005</v>
      </c>
      <c r="E49" s="35">
        <f t="shared" si="23"/>
        <v>20641.815500000001</v>
      </c>
      <c r="F49" s="4">
        <v>1000</v>
      </c>
      <c r="G49" s="4">
        <v>365.5</v>
      </c>
      <c r="H49" s="4">
        <f>-F49+G49</f>
        <v>-634.5</v>
      </c>
      <c r="I49" s="4">
        <f t="shared" ref="I49:I55" si="24">I48+H49</f>
        <v>26544.687500000004</v>
      </c>
      <c r="J49" s="4">
        <v>1000</v>
      </c>
      <c r="K49" s="4">
        <v>1294.9000000000001</v>
      </c>
      <c r="L49" s="4">
        <v>294.89999999999998</v>
      </c>
      <c r="M49" s="4">
        <f t="shared" si="22"/>
        <v>44952.913000000015</v>
      </c>
      <c r="N49" s="4">
        <v>1000</v>
      </c>
      <c r="O49" s="4">
        <v>228.2</v>
      </c>
      <c r="P49" s="4">
        <v>-771.8</v>
      </c>
      <c r="Q49" s="4">
        <f t="shared" ref="Q49:Q55" si="25">Q48+P49</f>
        <v>13042.315000000001</v>
      </c>
    </row>
    <row r="50" spans="1:17">
      <c r="A50" s="5">
        <v>41621</v>
      </c>
      <c r="B50" s="4">
        <v>1000</v>
      </c>
      <c r="C50" s="4">
        <v>2506.8200000000002</v>
      </c>
      <c r="D50" s="4">
        <v>1506.82</v>
      </c>
      <c r="E50" s="35">
        <f t="shared" si="23"/>
        <v>22148.6355</v>
      </c>
      <c r="F50" s="4">
        <v>1000</v>
      </c>
      <c r="G50" s="4">
        <v>2160.2399999999998</v>
      </c>
      <c r="H50" s="4">
        <v>1160.24</v>
      </c>
      <c r="I50" s="4">
        <f t="shared" si="24"/>
        <v>27704.927500000005</v>
      </c>
      <c r="J50" s="4">
        <v>1000</v>
      </c>
      <c r="K50" s="4">
        <v>3410.03</v>
      </c>
      <c r="L50" s="4">
        <v>2410.0300000000002</v>
      </c>
      <c r="M50" s="4">
        <f t="shared" si="22"/>
        <v>47362.943000000014</v>
      </c>
      <c r="N50" s="4">
        <v>1000</v>
      </c>
      <c r="O50" s="4">
        <v>2135.62</v>
      </c>
      <c r="P50" s="4">
        <v>1135.6199999999999</v>
      </c>
      <c r="Q50" s="4">
        <f t="shared" si="25"/>
        <v>14177.935000000001</v>
      </c>
    </row>
    <row r="51" spans="1:17">
      <c r="A51" s="5">
        <v>41622</v>
      </c>
      <c r="B51" s="4">
        <v>1000</v>
      </c>
      <c r="C51" s="4">
        <v>2914.7</v>
      </c>
      <c r="D51" s="4">
        <v>1914.7</v>
      </c>
      <c r="E51" s="35">
        <f t="shared" si="23"/>
        <v>24063.335500000001</v>
      </c>
      <c r="F51" s="4">
        <v>1000</v>
      </c>
      <c r="G51" s="4">
        <v>1430.88</v>
      </c>
      <c r="H51" s="4">
        <v>430.88</v>
      </c>
      <c r="I51" s="4">
        <f t="shared" si="24"/>
        <v>28135.807500000006</v>
      </c>
      <c r="J51" s="4">
        <v>1000</v>
      </c>
      <c r="K51" s="4">
        <v>144.5</v>
      </c>
      <c r="L51" s="4">
        <v>-855.5</v>
      </c>
      <c r="M51" s="4">
        <f t="shared" si="22"/>
        <v>46507.443000000014</v>
      </c>
      <c r="N51" s="4">
        <v>1000</v>
      </c>
      <c r="O51" s="4">
        <v>4043.54</v>
      </c>
      <c r="P51" s="4">
        <v>3043.54</v>
      </c>
      <c r="Q51" s="4">
        <f t="shared" si="25"/>
        <v>17221.475000000002</v>
      </c>
    </row>
    <row r="52" spans="1:17">
      <c r="A52" s="5">
        <v>41623</v>
      </c>
      <c r="B52" s="4">
        <v>1000</v>
      </c>
      <c r="C52" s="4">
        <v>1584.94</v>
      </c>
      <c r="D52" s="4">
        <v>584.94000000000005</v>
      </c>
      <c r="E52" s="35">
        <f t="shared" si="23"/>
        <v>24648.2755</v>
      </c>
      <c r="F52" s="4">
        <v>1000</v>
      </c>
      <c r="G52" s="4">
        <v>1847.65</v>
      </c>
      <c r="H52" s="4">
        <v>847.65</v>
      </c>
      <c r="I52" s="4">
        <f t="shared" si="24"/>
        <v>28983.457500000008</v>
      </c>
      <c r="J52" s="4">
        <v>1000</v>
      </c>
      <c r="K52" s="4">
        <v>6157.17</v>
      </c>
      <c r="L52" s="4">
        <v>5157.17</v>
      </c>
      <c r="M52" s="4">
        <f t="shared" si="22"/>
        <v>51664.613000000012</v>
      </c>
      <c r="N52" s="4">
        <v>1000</v>
      </c>
      <c r="O52" s="4">
        <v>1639.3</v>
      </c>
      <c r="P52" s="4">
        <v>639.29999999999995</v>
      </c>
      <c r="Q52" s="4">
        <f t="shared" si="25"/>
        <v>17860.775000000001</v>
      </c>
    </row>
    <row r="53" spans="1:17">
      <c r="A53" s="5">
        <v>41624</v>
      </c>
      <c r="B53" s="4">
        <v>1000</v>
      </c>
      <c r="C53" s="4">
        <v>1438.8</v>
      </c>
      <c r="D53" s="4">
        <v>438.8</v>
      </c>
      <c r="E53" s="35">
        <f t="shared" ref="E53:E58" si="26">E52+D53</f>
        <v>25087.075499999999</v>
      </c>
      <c r="F53" s="4">
        <v>1000</v>
      </c>
      <c r="G53" s="4">
        <v>1016.83</v>
      </c>
      <c r="H53" s="4">
        <v>16.829999999999998</v>
      </c>
      <c r="I53" s="4">
        <f t="shared" si="24"/>
        <v>29000.287500000009</v>
      </c>
      <c r="J53" s="4">
        <v>1000</v>
      </c>
      <c r="K53" s="4">
        <v>2829.66</v>
      </c>
      <c r="L53" s="4">
        <v>1829.66</v>
      </c>
      <c r="M53" s="4">
        <f t="shared" ref="M53:M58" si="27">M52+L53</f>
        <v>53494.273000000016</v>
      </c>
      <c r="N53" s="4">
        <v>1000</v>
      </c>
      <c r="O53" s="4">
        <v>0</v>
      </c>
      <c r="P53" s="4">
        <v>-1000</v>
      </c>
      <c r="Q53" s="4">
        <f t="shared" si="25"/>
        <v>16860.775000000001</v>
      </c>
    </row>
    <row r="54" spans="1:17">
      <c r="A54" s="5">
        <v>41625</v>
      </c>
      <c r="B54" s="4">
        <v>1000</v>
      </c>
      <c r="C54" s="4">
        <v>3012.84</v>
      </c>
      <c r="D54" s="4">
        <v>2012.84</v>
      </c>
      <c r="E54" s="35">
        <f t="shared" si="26"/>
        <v>27099.915499999999</v>
      </c>
      <c r="F54" s="4">
        <v>1000</v>
      </c>
      <c r="G54" s="4">
        <v>3497.6</v>
      </c>
      <c r="H54" s="4">
        <v>2497.6</v>
      </c>
      <c r="I54" s="4">
        <f t="shared" si="24"/>
        <v>31497.887500000008</v>
      </c>
      <c r="J54" s="4">
        <v>1000</v>
      </c>
      <c r="K54" s="4">
        <v>6951.92</v>
      </c>
      <c r="L54" s="4">
        <v>5951.92</v>
      </c>
      <c r="M54" s="4">
        <f t="shared" si="27"/>
        <v>59446.193000000014</v>
      </c>
      <c r="N54" s="4">
        <v>1000</v>
      </c>
      <c r="O54" s="4">
        <v>2636.46</v>
      </c>
      <c r="P54" s="4">
        <v>1636.46</v>
      </c>
      <c r="Q54" s="4">
        <f t="shared" si="25"/>
        <v>18497.235000000001</v>
      </c>
    </row>
    <row r="55" spans="1:17">
      <c r="A55" s="5">
        <v>41626</v>
      </c>
      <c r="B55" s="4">
        <v>1000</v>
      </c>
      <c r="C55" s="4">
        <v>0</v>
      </c>
      <c r="D55" s="4">
        <v>-1000</v>
      </c>
      <c r="E55" s="35">
        <f t="shared" si="26"/>
        <v>26099.915499999999</v>
      </c>
      <c r="F55" s="4">
        <v>1000</v>
      </c>
      <c r="G55" s="4">
        <v>2352.96</v>
      </c>
      <c r="H55" s="4">
        <v>1352.96</v>
      </c>
      <c r="I55" s="4">
        <f t="shared" si="24"/>
        <v>32850.847500000011</v>
      </c>
      <c r="J55" s="4">
        <v>1000</v>
      </c>
      <c r="K55" s="4">
        <v>2783.24</v>
      </c>
      <c r="L55" s="4">
        <v>1783.24</v>
      </c>
      <c r="M55" s="4">
        <f t="shared" si="27"/>
        <v>61229.433000000012</v>
      </c>
      <c r="N55" s="4">
        <v>1000</v>
      </c>
      <c r="O55" s="4">
        <v>1780.68</v>
      </c>
      <c r="P55" s="4">
        <v>780.68</v>
      </c>
      <c r="Q55" s="4">
        <f t="shared" si="25"/>
        <v>19277.915000000001</v>
      </c>
    </row>
    <row r="56" spans="1:17">
      <c r="A56" s="5">
        <v>41627</v>
      </c>
      <c r="B56" s="4">
        <v>1000</v>
      </c>
      <c r="C56" s="4">
        <v>932.54</v>
      </c>
      <c r="D56" s="4">
        <f>D55+C56</f>
        <v>-67.460000000000036</v>
      </c>
      <c r="E56" s="35">
        <f t="shared" si="26"/>
        <v>26032.4555</v>
      </c>
      <c r="F56" s="4">
        <v>1000</v>
      </c>
      <c r="G56" s="4">
        <v>854.09</v>
      </c>
      <c r="H56" s="4">
        <v>-145.91</v>
      </c>
      <c r="I56" s="4">
        <f>I55+H56</f>
        <v>32704.937500000011</v>
      </c>
      <c r="J56" s="4">
        <v>1000</v>
      </c>
      <c r="K56" s="4">
        <v>1832.05</v>
      </c>
      <c r="L56" s="4">
        <v>832.1</v>
      </c>
      <c r="M56" s="4">
        <f t="shared" si="27"/>
        <v>62061.53300000001</v>
      </c>
      <c r="N56" s="4">
        <v>1000</v>
      </c>
      <c r="O56" s="4">
        <v>855.78</v>
      </c>
      <c r="P56" s="4">
        <v>-144.22</v>
      </c>
      <c r="Q56" s="4">
        <f>Q55+P56</f>
        <v>19133.695</v>
      </c>
    </row>
    <row r="57" spans="1:17">
      <c r="A57" s="5">
        <v>41628</v>
      </c>
      <c r="B57" s="4">
        <v>1000</v>
      </c>
      <c r="C57" s="4">
        <v>735.48</v>
      </c>
      <c r="D57" s="4">
        <f>C57-B57</f>
        <v>-264.52</v>
      </c>
      <c r="E57" s="35">
        <f t="shared" si="26"/>
        <v>25767.9355</v>
      </c>
      <c r="F57" s="4">
        <v>1000</v>
      </c>
      <c r="G57" s="4">
        <v>1246.4000000000001</v>
      </c>
      <c r="H57" s="4">
        <f>G57-F57</f>
        <v>246.40000000000009</v>
      </c>
      <c r="I57" s="4">
        <f>I56+H57</f>
        <v>32951.337500000009</v>
      </c>
      <c r="J57" s="4">
        <v>1000</v>
      </c>
      <c r="K57" s="4">
        <v>3180.96</v>
      </c>
      <c r="L57" s="4">
        <f>K57-J57</f>
        <v>2180.96</v>
      </c>
      <c r="M57" s="4">
        <f t="shared" si="27"/>
        <v>64242.493000000009</v>
      </c>
      <c r="N57" s="4">
        <v>1000</v>
      </c>
      <c r="O57" s="4">
        <v>1121.8800000000001</v>
      </c>
      <c r="P57" s="4">
        <f>O57-N57</f>
        <v>121.88000000000011</v>
      </c>
      <c r="Q57" s="4">
        <f>Q56+P57</f>
        <v>19255.575000000001</v>
      </c>
    </row>
    <row r="58" spans="1:17">
      <c r="A58" s="5">
        <v>41629</v>
      </c>
      <c r="B58" s="4">
        <v>1000</v>
      </c>
      <c r="C58" s="4">
        <v>1627.1</v>
      </c>
      <c r="D58" s="4">
        <f>C58-B58</f>
        <v>627.09999999999991</v>
      </c>
      <c r="E58" s="35">
        <f t="shared" si="26"/>
        <v>26395.035499999998</v>
      </c>
      <c r="F58" s="4">
        <v>1000</v>
      </c>
      <c r="G58" s="4">
        <v>1081.2</v>
      </c>
      <c r="H58" s="4">
        <f>G58-F58</f>
        <v>81.200000000000045</v>
      </c>
      <c r="I58" s="4">
        <f>I57+H58</f>
        <v>33032.537500000006</v>
      </c>
      <c r="J58" s="4">
        <v>1000</v>
      </c>
      <c r="K58" s="4">
        <v>981.5</v>
      </c>
      <c r="L58" s="4">
        <f>K58-J58</f>
        <v>-18.5</v>
      </c>
      <c r="M58" s="4">
        <f t="shared" si="27"/>
        <v>64223.993000000009</v>
      </c>
      <c r="N58" s="4">
        <v>1000</v>
      </c>
      <c r="O58" s="4">
        <v>0</v>
      </c>
      <c r="P58" s="4">
        <v>-1000</v>
      </c>
      <c r="Q58" s="4">
        <f>Q57+P58</f>
        <v>18255.575000000001</v>
      </c>
    </row>
    <row r="59" spans="1:17">
      <c r="A59" s="5">
        <v>41630</v>
      </c>
      <c r="B59" s="4">
        <v>1000</v>
      </c>
      <c r="C59" s="4">
        <v>2274.8200000000002</v>
      </c>
      <c r="D59" s="4">
        <v>1274.82</v>
      </c>
      <c r="E59" s="4">
        <v>27669.82</v>
      </c>
      <c r="F59" s="4">
        <v>1000</v>
      </c>
      <c r="G59" s="4">
        <v>2155.4499999999998</v>
      </c>
      <c r="H59" s="4">
        <v>1155.45</v>
      </c>
      <c r="I59" s="4">
        <v>34187.949999999997</v>
      </c>
      <c r="J59" s="4">
        <v>1000</v>
      </c>
      <c r="K59" s="4">
        <v>2029.06</v>
      </c>
      <c r="L59" s="4">
        <v>1029.06</v>
      </c>
      <c r="M59" s="4">
        <v>65253.05</v>
      </c>
      <c r="N59" s="4">
        <v>1000</v>
      </c>
      <c r="O59" s="4">
        <v>1259.81</v>
      </c>
      <c r="P59" s="4">
        <v>259.81</v>
      </c>
      <c r="Q59" s="4">
        <v>18515.39</v>
      </c>
    </row>
    <row r="60" spans="1:17">
      <c r="A60" s="5">
        <v>41631</v>
      </c>
      <c r="B60" s="4">
        <v>1000</v>
      </c>
      <c r="C60" s="4">
        <v>1267.1400000000001</v>
      </c>
      <c r="D60" s="4">
        <v>267.14</v>
      </c>
      <c r="E60" s="4">
        <f>E59+D60</f>
        <v>27936.959999999999</v>
      </c>
      <c r="F60" s="4">
        <v>1000</v>
      </c>
      <c r="G60" s="4">
        <v>1156</v>
      </c>
      <c r="H60" s="4">
        <v>156</v>
      </c>
      <c r="I60" s="4">
        <f>I59+H60</f>
        <v>34343.949999999997</v>
      </c>
      <c r="J60" s="4">
        <v>1000</v>
      </c>
      <c r="K60" s="4">
        <v>1954</v>
      </c>
      <c r="L60" s="4">
        <v>954</v>
      </c>
      <c r="M60" s="4">
        <f>M59+L60</f>
        <v>66207.05</v>
      </c>
      <c r="N60" s="4">
        <v>1000</v>
      </c>
      <c r="O60" s="4">
        <v>1069.3</v>
      </c>
      <c r="P60" s="4">
        <v>69.3</v>
      </c>
      <c r="Q60" s="4">
        <f>Q59+P60</f>
        <v>18584.689999999999</v>
      </c>
    </row>
    <row r="61" spans="1:17">
      <c r="A61" s="5">
        <v>41632</v>
      </c>
      <c r="B61" s="4">
        <v>1000</v>
      </c>
      <c r="C61" s="4">
        <v>1201.0999999999999</v>
      </c>
      <c r="D61" s="4">
        <f>C61-B61</f>
        <v>201.09999999999991</v>
      </c>
      <c r="E61" s="4">
        <f>E60+D61</f>
        <v>28138.059999999998</v>
      </c>
      <c r="F61" s="4">
        <v>1000</v>
      </c>
      <c r="G61" s="4">
        <v>1142.3</v>
      </c>
      <c r="H61" s="4">
        <f>G61-F61</f>
        <v>142.29999999999995</v>
      </c>
      <c r="I61" s="4">
        <f>I60+H61</f>
        <v>34486.25</v>
      </c>
      <c r="J61" s="4">
        <v>1000</v>
      </c>
      <c r="K61" s="4">
        <v>1071</v>
      </c>
      <c r="L61" s="4">
        <f>K61-J61</f>
        <v>71</v>
      </c>
      <c r="M61" s="4">
        <f>M60+L61</f>
        <v>66278.05</v>
      </c>
      <c r="N61" s="4">
        <v>1000</v>
      </c>
      <c r="O61" s="4">
        <v>1190.8</v>
      </c>
      <c r="P61" s="4">
        <f>O61-N61</f>
        <v>190.79999999999995</v>
      </c>
      <c r="Q61" s="4">
        <f>Q60+P61</f>
        <v>18775.489999999998</v>
      </c>
    </row>
    <row r="62" spans="1:17">
      <c r="A62" s="5">
        <v>41633</v>
      </c>
      <c r="B62" s="4">
        <v>1000</v>
      </c>
      <c r="F62" s="4">
        <v>1000</v>
      </c>
      <c r="J62" s="4">
        <v>1000</v>
      </c>
      <c r="N62" s="4">
        <v>1000</v>
      </c>
    </row>
    <row r="63" spans="1:17">
      <c r="A63" s="5">
        <v>41634</v>
      </c>
      <c r="B63" s="4">
        <v>1000</v>
      </c>
      <c r="F63" s="4">
        <v>1000</v>
      </c>
      <c r="J63" s="4">
        <v>1000</v>
      </c>
      <c r="N63" s="4">
        <v>1000</v>
      </c>
    </row>
    <row r="64" spans="1:17">
      <c r="A64" s="5">
        <v>41635</v>
      </c>
      <c r="B64" s="4">
        <v>1000</v>
      </c>
      <c r="F64" s="4">
        <v>1000</v>
      </c>
      <c r="J64" s="4">
        <v>1000</v>
      </c>
      <c r="N64" s="4">
        <v>1000</v>
      </c>
    </row>
    <row r="65" spans="1:14">
      <c r="A65" s="5">
        <v>41636</v>
      </c>
      <c r="B65" s="4">
        <v>1000</v>
      </c>
      <c r="F65" s="4">
        <v>1000</v>
      </c>
      <c r="J65" s="4">
        <v>1000</v>
      </c>
      <c r="N65" s="4">
        <v>1000</v>
      </c>
    </row>
    <row r="66" spans="1:14">
      <c r="A66" s="5">
        <v>41637</v>
      </c>
      <c r="B66" s="4">
        <v>1000</v>
      </c>
      <c r="F66" s="4">
        <v>1000</v>
      </c>
      <c r="J66" s="4">
        <v>1000</v>
      </c>
      <c r="N66" s="4">
        <v>1000</v>
      </c>
    </row>
    <row r="67" spans="1:14">
      <c r="A67" s="5">
        <v>41638</v>
      </c>
      <c r="B67" s="4">
        <v>1000</v>
      </c>
      <c r="F67" s="4">
        <v>1000</v>
      </c>
      <c r="J67" s="4">
        <v>1000</v>
      </c>
      <c r="N67" s="4">
        <v>1000</v>
      </c>
    </row>
    <row r="68" spans="1:14">
      <c r="A68" s="5">
        <v>41639</v>
      </c>
      <c r="B68" s="4">
        <v>1000</v>
      </c>
      <c r="F68" s="4">
        <v>1000</v>
      </c>
      <c r="J68" s="4">
        <v>1000</v>
      </c>
      <c r="N68" s="4">
        <v>1000</v>
      </c>
    </row>
  </sheetData>
  <mergeCells count="6">
    <mergeCell ref="A1:Q1"/>
    <mergeCell ref="A2:A3"/>
    <mergeCell ref="B2:E2"/>
    <mergeCell ref="F2:I2"/>
    <mergeCell ref="J2:M2"/>
    <mergeCell ref="N2:Q2"/>
  </mergeCells>
  <phoneticPr fontId="1" type="noConversion"/>
  <printOptions horizontalCentered="1"/>
  <pageMargins left="0.55118110236220474" right="0.55118110236220474" top="1.1811023622047245" bottom="1.1811023622047245" header="0.70866141732283472" footer="0.51181102362204722"/>
  <pageSetup paperSize="9" scale="68" fitToWidth="2" orientation="portrait" horizontalDpi="17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微软中国</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Administrator</cp:lastModifiedBy>
  <cp:lastPrinted>2013-12-19T10:25:16Z</cp:lastPrinted>
  <dcterms:created xsi:type="dcterms:W3CDTF">2013-01-09T06:52:43Z</dcterms:created>
  <dcterms:modified xsi:type="dcterms:W3CDTF">2013-12-25T00:42:45Z</dcterms:modified>
</cp:coreProperties>
</file>