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Sheet1!$A$2:$X$131</definedName>
  </definedNames>
  <calcPr calcId="144525"/>
</workbook>
</file>

<file path=xl/sharedStrings.xml><?xml version="1.0" encoding="utf-8"?>
<sst xmlns="http://schemas.openxmlformats.org/spreadsheetml/2006/main" count="295" uniqueCount="169">
  <si>
    <t>2020年10月中美史克销售完成情况</t>
  </si>
  <si>
    <t>活动品种及政策</t>
  </si>
  <si>
    <t>序号</t>
  </si>
  <si>
    <t>门店ID</t>
  </si>
  <si>
    <t>门店名称</t>
  </si>
  <si>
    <t>片区</t>
  </si>
  <si>
    <t>丙酸氟替卡松鼻喷雾剂+盐酸赛洛唑啉鼻用喷雾剂(任务）</t>
  </si>
  <si>
    <t>丙酸氟替卡松鼻喷雾剂销售</t>
  </si>
  <si>
    <t>盐酸赛洛唑啉鼻用喷雾剂销售</t>
  </si>
  <si>
    <t>完成情况</t>
  </si>
  <si>
    <t>奖励</t>
  </si>
  <si>
    <t>肠虫清</t>
  </si>
  <si>
    <t>肠虫清销售情况</t>
  </si>
  <si>
    <t>合计奖励</t>
  </si>
  <si>
    <t>id</t>
  </si>
  <si>
    <t>品名</t>
  </si>
  <si>
    <t>规格</t>
  </si>
  <si>
    <t>任务量</t>
  </si>
  <si>
    <t>完成任务奖励</t>
  </si>
  <si>
    <t>未完成任务奖励</t>
  </si>
  <si>
    <t>青羊区十二桥药店</t>
  </si>
  <si>
    <t>西北片区</t>
  </si>
  <si>
    <t>,</t>
  </si>
  <si>
    <t>丙酸氟替卡松鼻喷雾剂</t>
  </si>
  <si>
    <r>
      <rPr>
        <sz val="9"/>
        <color rgb="FF000000"/>
        <rFont val="Arial"/>
        <charset val="134"/>
      </rPr>
      <t>50ug</t>
    </r>
    <r>
      <rPr>
        <sz val="9"/>
        <color rgb="FF000000"/>
        <rFont val="宋体"/>
        <charset val="134"/>
      </rPr>
      <t>：</t>
    </r>
    <r>
      <rPr>
        <sz val="9"/>
        <color rgb="FF000000"/>
        <rFont val="Arial"/>
        <charset val="134"/>
      </rPr>
      <t>120</t>
    </r>
    <r>
      <rPr>
        <sz val="9"/>
        <color rgb="FF000000"/>
        <rFont val="宋体"/>
        <charset val="134"/>
      </rPr>
      <t>喷</t>
    </r>
  </si>
  <si>
    <t>1.5元/盒</t>
  </si>
  <si>
    <t>0.3元/盒</t>
  </si>
  <si>
    <t>光华药店</t>
  </si>
  <si>
    <t>盐酸赛洛唑啉鼻用喷雾剂</t>
  </si>
  <si>
    <t>10ml:10mg</t>
  </si>
  <si>
    <t>4元/盒</t>
  </si>
  <si>
    <t>2元/盒</t>
  </si>
  <si>
    <t>光华村街药店</t>
  </si>
  <si>
    <r>
      <rPr>
        <sz val="9"/>
        <color rgb="FF000000"/>
        <rFont val="Arial"/>
        <charset val="134"/>
      </rPr>
      <t>阿苯达唑片(</t>
    </r>
    <r>
      <rPr>
        <sz val="9"/>
        <color rgb="FF000000"/>
        <rFont val="宋体"/>
        <charset val="134"/>
      </rPr>
      <t>史克肠虫清</t>
    </r>
    <r>
      <rPr>
        <sz val="9"/>
        <color rgb="FF000000"/>
        <rFont val="Arial"/>
        <charset val="134"/>
      </rPr>
      <t>)</t>
    </r>
  </si>
  <si>
    <r>
      <rPr>
        <sz val="9"/>
        <color rgb="FF000000"/>
        <rFont val="Arial"/>
        <charset val="134"/>
      </rPr>
      <t>0.2gx10</t>
    </r>
    <r>
      <rPr>
        <sz val="9"/>
        <color rgb="FF000000"/>
        <rFont val="宋体"/>
        <charset val="134"/>
      </rPr>
      <t>片</t>
    </r>
  </si>
  <si>
    <t>新都区马超东路店</t>
  </si>
  <si>
    <t>活动期间取消原毛利段奖励。</t>
  </si>
  <si>
    <t>清江东路药店</t>
  </si>
  <si>
    <t>请门店将任务分配到店员头上，做到每日交接班通报。</t>
  </si>
  <si>
    <t>新都区新繁镇繁江北路药店</t>
  </si>
  <si>
    <t>武侯区顺和街店</t>
  </si>
  <si>
    <t>金牛区蜀汉</t>
  </si>
  <si>
    <t>金牛区交大路第三药店</t>
  </si>
  <si>
    <t>佳灵路</t>
  </si>
  <si>
    <t>蜀辉路</t>
  </si>
  <si>
    <t>土龙路药店</t>
  </si>
  <si>
    <t>银河北街</t>
  </si>
  <si>
    <t>四川太极新都区新都街道万和北路药店</t>
  </si>
  <si>
    <t>贝森路店</t>
  </si>
  <si>
    <t>枣子巷药店</t>
  </si>
  <si>
    <t>四川太极大药房连锁有限公司武侯区大悦路药店</t>
  </si>
  <si>
    <t>西部店</t>
  </si>
  <si>
    <t>四川太极金牛区花照壁药店</t>
  </si>
  <si>
    <t>金沙路店</t>
  </si>
  <si>
    <t>金牛区黄苑东街药店</t>
  </si>
  <si>
    <t>青羊区浣花滨河路药店</t>
  </si>
  <si>
    <t>沙河源药店</t>
  </si>
  <si>
    <t>清江2店</t>
  </si>
  <si>
    <t>四川太极金牛区银沙路药店</t>
  </si>
  <si>
    <t>聚萃路店</t>
  </si>
  <si>
    <t>武侯区大华街店</t>
  </si>
  <si>
    <t>四川太极武侯区双楠路药店</t>
  </si>
  <si>
    <t>四川太极青羊区光华北五路药店</t>
  </si>
  <si>
    <t>四川太极金牛区五福桥东路药店</t>
  </si>
  <si>
    <t>四川太极武侯区逸都路药店</t>
  </si>
  <si>
    <t>四川太极青羊区蜀鑫路药店</t>
  </si>
  <si>
    <t>四川太极青羊区光华西一路药店</t>
  </si>
  <si>
    <t>旗舰店</t>
  </si>
  <si>
    <t>旗舰片</t>
  </si>
  <si>
    <t>锦江区庆云南街药店</t>
  </si>
  <si>
    <t>梨花街</t>
  </si>
  <si>
    <t>成汉南路店</t>
  </si>
  <si>
    <t>东南片区</t>
  </si>
  <si>
    <t>高新区民丰大道西段药店</t>
  </si>
  <si>
    <t>成华区万科路药店</t>
  </si>
  <si>
    <t>成华区华泰路药店</t>
  </si>
  <si>
    <t>新乐中街药店</t>
  </si>
  <si>
    <t>锦江区楠丰路店</t>
  </si>
  <si>
    <t>高新区新下街药店</t>
  </si>
  <si>
    <t>新园大道药店</t>
  </si>
  <si>
    <t>锦江区水杉街药店</t>
  </si>
  <si>
    <t>高新区大源北街药店</t>
  </si>
  <si>
    <t>锦江区观音桥街药店</t>
  </si>
  <si>
    <t>高新天久北巷药店</t>
  </si>
  <si>
    <t>成华区万宇路药店</t>
  </si>
  <si>
    <t>金马河店</t>
  </si>
  <si>
    <t>紫薇东路</t>
  </si>
  <si>
    <t>双流县三强西路</t>
  </si>
  <si>
    <t>四川太极大药房连锁有限公司成都高新区元华二巷药店</t>
  </si>
  <si>
    <t>成华区华康路药店</t>
  </si>
  <si>
    <t>双流县西航港街道锦华路一段药店</t>
  </si>
  <si>
    <t>龙潭西路店</t>
  </si>
  <si>
    <t>武侯区航中路店</t>
  </si>
  <si>
    <t>四川太极大药房连锁有限公司高新区中和公济桥路药店</t>
  </si>
  <si>
    <t>合欢树街</t>
  </si>
  <si>
    <t>高新中和大道店</t>
  </si>
  <si>
    <t>四川太极高新区剑南大道药店</t>
  </si>
  <si>
    <t>四川太极高新区南华巷药店</t>
  </si>
  <si>
    <t>青羊区北东街店</t>
  </si>
  <si>
    <t>城中片区</t>
  </si>
  <si>
    <t>浆洗街药店</t>
  </si>
  <si>
    <t>成华区华油路药店</t>
  </si>
  <si>
    <t>成华区羊子山西路药店（兴元华盛）</t>
  </si>
  <si>
    <t>通盈街药店</t>
  </si>
  <si>
    <t>郫县一环路东南段店</t>
  </si>
  <si>
    <t>成华区二环路北四段药店（汇融名城）</t>
  </si>
  <si>
    <t>四川太极青羊区青龙街药店</t>
  </si>
  <si>
    <t>成华杉板桥南一路店</t>
  </si>
  <si>
    <t>科华路店</t>
  </si>
  <si>
    <t>成华区崔家店路药店</t>
  </si>
  <si>
    <t>金丝街药店</t>
  </si>
  <si>
    <t>西林一街店</t>
  </si>
  <si>
    <t>双林路药店</t>
  </si>
  <si>
    <t>郫县郫筒镇东大街药店</t>
  </si>
  <si>
    <t>四川太极成华区东昌路一药店</t>
  </si>
  <si>
    <t>劼人路店</t>
  </si>
  <si>
    <t>人民中路店</t>
  </si>
  <si>
    <t>四川太极大药房连锁有限公司武侯区丝竹路药店</t>
  </si>
  <si>
    <t>童子街店</t>
  </si>
  <si>
    <t>红星店</t>
  </si>
  <si>
    <t>锦江区柳翠路药店</t>
  </si>
  <si>
    <t>静明路店</t>
  </si>
  <si>
    <t>四川太极金牛区解放路药店</t>
  </si>
  <si>
    <t>四川太极武侯区倪家桥路药店</t>
  </si>
  <si>
    <t>四川太极成华区培华东路药店</t>
  </si>
  <si>
    <t>四川太极成华区云龙南路药店</t>
  </si>
  <si>
    <t>五津西路药店</t>
  </si>
  <si>
    <t>城郊一片/新津片</t>
  </si>
  <si>
    <t>新津邓双镇岷江店</t>
  </si>
  <si>
    <t>五津西路二药店</t>
  </si>
  <si>
    <t>武阳西路</t>
  </si>
  <si>
    <t>兴义镇万兴路药店</t>
  </si>
  <si>
    <t>邛崃中心药店</t>
  </si>
  <si>
    <t>城郊一片/邛崃片</t>
  </si>
  <si>
    <t>四川太极邛崃市文君街道杏林路药店</t>
  </si>
  <si>
    <t>邛崃市临邛镇洪川小区药店</t>
  </si>
  <si>
    <t>邛崃市羊安镇永康大道药店</t>
  </si>
  <si>
    <t xml:space="preserve">翠荫路 </t>
  </si>
  <si>
    <t>邛崃市临邛镇长安大道药店</t>
  </si>
  <si>
    <t>四川太极邛崃市临邛街道涌泉街药店</t>
  </si>
  <si>
    <t>大邑县晋原镇内蒙古桃源店</t>
  </si>
  <si>
    <t>城郊一片/大邑片</t>
  </si>
  <si>
    <t>大邑县沙渠镇方圆路药店</t>
  </si>
  <si>
    <t>大邑县晋原镇通达东路五段药店</t>
  </si>
  <si>
    <t>大邑县安仁镇千禧街药店</t>
  </si>
  <si>
    <t>大邑县晋源镇东壕沟段药店</t>
  </si>
  <si>
    <t>大邑东街店</t>
  </si>
  <si>
    <t>大邑县晋原镇子龙路店</t>
  </si>
  <si>
    <t>四川太极大邑县晋原镇北街药店</t>
  </si>
  <si>
    <t>大邑县新场镇文昌街药店</t>
  </si>
  <si>
    <t>大邑潘家街店</t>
  </si>
  <si>
    <t>怀远店</t>
  </si>
  <si>
    <t>城郊二片区</t>
  </si>
  <si>
    <t>崇州尚贤坊街店</t>
  </si>
  <si>
    <t>江安路</t>
  </si>
  <si>
    <t>崇州永康东路</t>
  </si>
  <si>
    <t>金带街药店</t>
  </si>
  <si>
    <t>都江堰景中路店</t>
  </si>
  <si>
    <t>都江堰聚源镇药店</t>
  </si>
  <si>
    <t>都江堰市蒲阳镇堰问道西路药店</t>
  </si>
  <si>
    <t>温江店</t>
  </si>
  <si>
    <t>崇州蜀州中路</t>
  </si>
  <si>
    <t>三江店</t>
  </si>
  <si>
    <t>都江堰市蒲阳路药店</t>
  </si>
  <si>
    <t>都江堰幸福镇翔凤路药店</t>
  </si>
  <si>
    <t>崇州中心店</t>
  </si>
  <si>
    <t>都江堰奎光路中段药店</t>
  </si>
  <si>
    <t>都江堰药店</t>
  </si>
  <si>
    <t>四川太极都江堰市永丰街道宝莲路药店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</si>
</sst>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</font>
    <font>
      <sz val="9"/>
      <color rgb="FF000000"/>
      <name val="Arial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1" sqref="A1:N1"/>
    </sheetView>
  </sheetViews>
  <sheetFormatPr defaultColWidth="9" defaultRowHeight="19" customHeight="1"/>
  <cols>
    <col min="1" max="1" width="7" style="1" customWidth="1"/>
    <col min="2" max="2" width="9" style="1"/>
    <col min="3" max="3" width="27.25" style="1" customWidth="1"/>
    <col min="4" max="4" width="9.25" style="1" customWidth="1"/>
    <col min="5" max="5" width="15.25" customWidth="1"/>
    <col min="6" max="7" width="12.875" customWidth="1"/>
    <col min="8" max="14" width="10.375" customWidth="1"/>
    <col min="15" max="15" width="17.875" customWidth="1"/>
    <col min="16" max="16" width="4.625" customWidth="1"/>
    <col min="18" max="19" width="9" hidden="1" customWidth="1"/>
    <col min="20" max="20" width="15.5" customWidth="1"/>
  </cols>
  <sheetData>
    <row r="1" ht="24" customHeight="1" spans="1: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"/>
      <c r="O1" s="9"/>
      <c r="Q1" s="6" t="s">
        <v>1</v>
      </c>
      <c r="R1" s="6"/>
      <c r="S1" s="6"/>
      <c r="T1" s="6"/>
      <c r="U1" s="6"/>
      <c r="V1" s="6"/>
      <c r="W1" s="6"/>
      <c r="X1" s="6"/>
    </row>
    <row r="2" ht="33.75" spans="1:24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0" t="s">
        <v>12</v>
      </c>
      <c r="L2" s="10" t="s">
        <v>9</v>
      </c>
      <c r="M2" s="10" t="s">
        <v>10</v>
      </c>
      <c r="N2" s="11" t="s">
        <v>13</v>
      </c>
      <c r="O2" s="12"/>
      <c r="Q2" s="14" t="s">
        <v>14</v>
      </c>
      <c r="R2" s="14"/>
      <c r="S2" s="14"/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</row>
    <row r="3" customHeight="1" spans="1:24">
      <c r="A3" s="4">
        <v>1</v>
      </c>
      <c r="B3" s="4">
        <v>582</v>
      </c>
      <c r="C3" s="4" t="s">
        <v>20</v>
      </c>
      <c r="D3" s="4" t="s">
        <v>21</v>
      </c>
      <c r="E3" s="6">
        <v>22</v>
      </c>
      <c r="F3" s="5">
        <v>4</v>
      </c>
      <c r="G3" s="5">
        <v>2</v>
      </c>
      <c r="H3" s="5">
        <f>(F3+G3)-E3</f>
        <v>-16</v>
      </c>
      <c r="I3" s="5">
        <f>F3*0.3+G3*2</f>
        <v>5.2</v>
      </c>
      <c r="J3" s="6">
        <v>22</v>
      </c>
      <c r="K3" s="10">
        <v>11</v>
      </c>
      <c r="L3" s="13">
        <f>K3-J3</f>
        <v>-11</v>
      </c>
      <c r="M3" s="13">
        <f>K3*0.3</f>
        <v>3.3</v>
      </c>
      <c r="N3" s="13">
        <f>ROUND(J3+M3,0)</f>
        <v>25</v>
      </c>
      <c r="O3" s="9"/>
      <c r="Q3" s="15">
        <v>22944</v>
      </c>
      <c r="R3" s="15" t="s">
        <v>22</v>
      </c>
      <c r="S3" s="15" t="str">
        <f>Q3&amp;R3</f>
        <v>22944,</v>
      </c>
      <c r="T3" s="15" t="s">
        <v>23</v>
      </c>
      <c r="U3" s="15" t="s">
        <v>24</v>
      </c>
      <c r="V3" s="14">
        <v>1300</v>
      </c>
      <c r="W3" s="14" t="s">
        <v>25</v>
      </c>
      <c r="X3" s="14" t="s">
        <v>26</v>
      </c>
    </row>
    <row r="4" customHeight="1" spans="1:24">
      <c r="A4" s="4">
        <v>2</v>
      </c>
      <c r="B4" s="4">
        <v>343</v>
      </c>
      <c r="C4" s="4" t="s">
        <v>27</v>
      </c>
      <c r="D4" s="4" t="s">
        <v>21</v>
      </c>
      <c r="E4" s="6">
        <v>17</v>
      </c>
      <c r="F4" s="5">
        <v>6</v>
      </c>
      <c r="G4" s="5">
        <v>1</v>
      </c>
      <c r="H4" s="5">
        <f t="shared" ref="H4:H35" si="0">(F4+G4)-E4</f>
        <v>-10</v>
      </c>
      <c r="I4" s="5">
        <f>F4*0.3+G4*2</f>
        <v>3.8</v>
      </c>
      <c r="J4" s="6">
        <v>16</v>
      </c>
      <c r="K4" s="10">
        <v>5.6</v>
      </c>
      <c r="L4" s="13">
        <f t="shared" ref="L4:L35" si="1">K4-J4</f>
        <v>-10.4</v>
      </c>
      <c r="M4" s="13">
        <f>K4*0.3</f>
        <v>1.68</v>
      </c>
      <c r="N4" s="13">
        <f t="shared" ref="N4:N35" si="2">ROUND(J4+M4,0)</f>
        <v>18</v>
      </c>
      <c r="O4" s="9"/>
      <c r="Q4" s="15">
        <v>163862</v>
      </c>
      <c r="R4" s="15" t="s">
        <v>22</v>
      </c>
      <c r="S4" s="15" t="str">
        <f>Q4&amp;R4</f>
        <v>163862,</v>
      </c>
      <c r="T4" s="15" t="s">
        <v>28</v>
      </c>
      <c r="U4" s="15" t="s">
        <v>29</v>
      </c>
      <c r="V4" s="14"/>
      <c r="W4" s="14" t="s">
        <v>30</v>
      </c>
      <c r="X4" s="14" t="s">
        <v>31</v>
      </c>
    </row>
    <row r="5" customHeight="1" spans="1:24">
      <c r="A5" s="4">
        <v>3</v>
      </c>
      <c r="B5" s="4">
        <v>365</v>
      </c>
      <c r="C5" s="4" t="s">
        <v>32</v>
      </c>
      <c r="D5" s="4" t="s">
        <v>21</v>
      </c>
      <c r="E5" s="6">
        <v>17</v>
      </c>
      <c r="F5" s="5">
        <v>3</v>
      </c>
      <c r="G5" s="5">
        <v>0</v>
      </c>
      <c r="H5" s="5">
        <f t="shared" si="0"/>
        <v>-14</v>
      </c>
      <c r="I5" s="5">
        <f>F5*0.3+G5*2</f>
        <v>0.9</v>
      </c>
      <c r="J5" s="6">
        <v>16</v>
      </c>
      <c r="K5" s="10">
        <v>6</v>
      </c>
      <c r="L5" s="13">
        <f t="shared" si="1"/>
        <v>-10</v>
      </c>
      <c r="M5" s="13">
        <f>K5*0.3</f>
        <v>1.8</v>
      </c>
      <c r="N5" s="13">
        <f t="shared" si="2"/>
        <v>18</v>
      </c>
      <c r="O5" s="9"/>
      <c r="Q5" s="15">
        <v>274</v>
      </c>
      <c r="R5" s="15" t="s">
        <v>22</v>
      </c>
      <c r="S5" s="15" t="str">
        <f>Q5&amp;R5</f>
        <v>274,</v>
      </c>
      <c r="T5" s="15" t="s">
        <v>33</v>
      </c>
      <c r="U5" s="15" t="s">
        <v>34</v>
      </c>
      <c r="V5" s="14">
        <v>1500</v>
      </c>
      <c r="W5" s="14" t="s">
        <v>25</v>
      </c>
      <c r="X5" s="14" t="s">
        <v>26</v>
      </c>
    </row>
    <row r="6" customHeight="1" spans="1:24">
      <c r="A6" s="4">
        <v>4</v>
      </c>
      <c r="B6" s="4">
        <v>709</v>
      </c>
      <c r="C6" s="4" t="s">
        <v>35</v>
      </c>
      <c r="D6" s="4" t="s">
        <v>21</v>
      </c>
      <c r="E6" s="6">
        <v>21</v>
      </c>
      <c r="F6" s="5">
        <v>6</v>
      </c>
      <c r="G6" s="5">
        <v>0</v>
      </c>
      <c r="H6" s="5">
        <f t="shared" si="0"/>
        <v>-15</v>
      </c>
      <c r="I6" s="5">
        <f>F6*0.3+G6*2</f>
        <v>1.8</v>
      </c>
      <c r="J6" s="6">
        <v>21</v>
      </c>
      <c r="K6" s="10">
        <v>18</v>
      </c>
      <c r="L6" s="13">
        <f t="shared" si="1"/>
        <v>-3</v>
      </c>
      <c r="M6" s="13">
        <f>K6*0.3</f>
        <v>5.4</v>
      </c>
      <c r="N6" s="13">
        <f t="shared" si="2"/>
        <v>26</v>
      </c>
      <c r="O6" s="9"/>
      <c r="Q6" s="16" t="s">
        <v>36</v>
      </c>
      <c r="R6" s="16"/>
      <c r="S6" s="16"/>
      <c r="T6" s="16"/>
      <c r="U6" s="16"/>
      <c r="V6" s="16"/>
      <c r="W6" s="16"/>
      <c r="X6" s="16"/>
    </row>
    <row r="7" customHeight="1" spans="1:24">
      <c r="A7" s="4">
        <v>5</v>
      </c>
      <c r="B7" s="4">
        <v>357</v>
      </c>
      <c r="C7" s="4" t="s">
        <v>37</v>
      </c>
      <c r="D7" s="4" t="s">
        <v>21</v>
      </c>
      <c r="E7" s="6">
        <v>12</v>
      </c>
      <c r="F7" s="5">
        <v>4</v>
      </c>
      <c r="G7" s="5">
        <v>4</v>
      </c>
      <c r="H7" s="5">
        <f t="shared" si="0"/>
        <v>-4</v>
      </c>
      <c r="I7" s="5">
        <f>F7*0.3+G7*2</f>
        <v>9.2</v>
      </c>
      <c r="J7" s="6">
        <v>11</v>
      </c>
      <c r="K7" s="10">
        <v>2</v>
      </c>
      <c r="L7" s="13">
        <f t="shared" si="1"/>
        <v>-9</v>
      </c>
      <c r="M7" s="13">
        <f>K7*0.3</f>
        <v>0.6</v>
      </c>
      <c r="N7" s="13">
        <f t="shared" si="2"/>
        <v>12</v>
      </c>
      <c r="O7" s="9"/>
      <c r="Q7" s="16" t="s">
        <v>38</v>
      </c>
      <c r="R7" s="16"/>
      <c r="S7" s="16"/>
      <c r="T7" s="16"/>
      <c r="U7" s="16"/>
      <c r="V7" s="16"/>
      <c r="W7" s="16"/>
      <c r="X7" s="16"/>
    </row>
    <row r="8" customHeight="1" spans="1:15">
      <c r="A8" s="4">
        <v>6</v>
      </c>
      <c r="B8" s="4">
        <v>730</v>
      </c>
      <c r="C8" s="4" t="s">
        <v>39</v>
      </c>
      <c r="D8" s="4" t="s">
        <v>21</v>
      </c>
      <c r="E8" s="6">
        <v>12</v>
      </c>
      <c r="F8" s="5">
        <v>3</v>
      </c>
      <c r="G8" s="5">
        <v>2</v>
      </c>
      <c r="H8" s="5">
        <f t="shared" si="0"/>
        <v>-7</v>
      </c>
      <c r="I8" s="5">
        <f>F8*0.3+G8*2</f>
        <v>4.9</v>
      </c>
      <c r="J8" s="6">
        <v>11</v>
      </c>
      <c r="K8" s="10">
        <v>15</v>
      </c>
      <c r="L8" s="13">
        <f t="shared" si="1"/>
        <v>4</v>
      </c>
      <c r="M8" s="13">
        <f>K8*1.5</f>
        <v>22.5</v>
      </c>
      <c r="N8" s="13">
        <f t="shared" si="2"/>
        <v>34</v>
      </c>
      <c r="O8" s="9"/>
    </row>
    <row r="9" customHeight="1" spans="1:15">
      <c r="A9" s="4">
        <v>7</v>
      </c>
      <c r="B9" s="4">
        <v>513</v>
      </c>
      <c r="C9" s="4" t="s">
        <v>40</v>
      </c>
      <c r="D9" s="4" t="s">
        <v>21</v>
      </c>
      <c r="E9" s="6">
        <v>10</v>
      </c>
      <c r="F9" s="5">
        <v>13</v>
      </c>
      <c r="G9" s="5">
        <v>4</v>
      </c>
      <c r="H9" s="5">
        <f t="shared" si="0"/>
        <v>7</v>
      </c>
      <c r="I9" s="5">
        <f>F9*1.5+G9*4</f>
        <v>35.5</v>
      </c>
      <c r="J9" s="6">
        <v>19</v>
      </c>
      <c r="K9" s="10">
        <v>10</v>
      </c>
      <c r="L9" s="13">
        <f t="shared" si="1"/>
        <v>-9</v>
      </c>
      <c r="M9" s="13">
        <f>K9*0.3</f>
        <v>3</v>
      </c>
      <c r="N9" s="13">
        <f t="shared" si="2"/>
        <v>22</v>
      </c>
      <c r="O9" s="9"/>
    </row>
    <row r="10" customHeight="1" spans="1:15">
      <c r="A10" s="4">
        <v>8</v>
      </c>
      <c r="B10" s="4">
        <v>105267</v>
      </c>
      <c r="C10" s="4" t="s">
        <v>41</v>
      </c>
      <c r="D10" s="4" t="s">
        <v>21</v>
      </c>
      <c r="E10" s="6">
        <v>14</v>
      </c>
      <c r="F10" s="5">
        <v>4</v>
      </c>
      <c r="G10" s="5">
        <v>2</v>
      </c>
      <c r="H10" s="5">
        <f t="shared" si="0"/>
        <v>-8</v>
      </c>
      <c r="I10" s="5">
        <f>F10*0.3+G10*2</f>
        <v>5.2</v>
      </c>
      <c r="J10" s="6">
        <v>16</v>
      </c>
      <c r="K10" s="10">
        <v>12</v>
      </c>
      <c r="L10" s="13">
        <f t="shared" si="1"/>
        <v>-4</v>
      </c>
      <c r="M10" s="13">
        <f>K10*0.3</f>
        <v>3.6</v>
      </c>
      <c r="N10" s="13">
        <f t="shared" si="2"/>
        <v>20</v>
      </c>
      <c r="O10" s="9"/>
    </row>
    <row r="11" customHeight="1" spans="1:15">
      <c r="A11" s="4">
        <v>9</v>
      </c>
      <c r="B11" s="4">
        <v>726</v>
      </c>
      <c r="C11" s="4" t="s">
        <v>42</v>
      </c>
      <c r="D11" s="4" t="s">
        <v>21</v>
      </c>
      <c r="E11" s="6">
        <v>10</v>
      </c>
      <c r="F11" s="5">
        <v>5</v>
      </c>
      <c r="G11" s="5">
        <v>4</v>
      </c>
      <c r="H11" s="5">
        <f t="shared" si="0"/>
        <v>-1</v>
      </c>
      <c r="I11" s="5">
        <f>F11*0.3+G11*2</f>
        <v>9.5</v>
      </c>
      <c r="J11" s="6">
        <v>11</v>
      </c>
      <c r="K11" s="10">
        <v>7</v>
      </c>
      <c r="L11" s="13">
        <f t="shared" si="1"/>
        <v>-4</v>
      </c>
      <c r="M11" s="13">
        <f>K11*0.3</f>
        <v>2.1</v>
      </c>
      <c r="N11" s="13">
        <f t="shared" si="2"/>
        <v>13</v>
      </c>
      <c r="O11" s="9"/>
    </row>
    <row r="12" customHeight="1" spans="1:15">
      <c r="A12" s="4">
        <v>10</v>
      </c>
      <c r="B12" s="4">
        <v>102565</v>
      </c>
      <c r="C12" s="4" t="s">
        <v>43</v>
      </c>
      <c r="D12" s="4" t="s">
        <v>21</v>
      </c>
      <c r="E12" s="6">
        <v>10</v>
      </c>
      <c r="F12" s="5">
        <v>5</v>
      </c>
      <c r="G12" s="5">
        <v>5</v>
      </c>
      <c r="H12" s="5">
        <f t="shared" si="0"/>
        <v>0</v>
      </c>
      <c r="I12" s="5">
        <f>F12*1.5+G12*4</f>
        <v>27.5</v>
      </c>
      <c r="J12" s="6">
        <v>19</v>
      </c>
      <c r="K12" s="10">
        <v>19</v>
      </c>
      <c r="L12" s="13">
        <f t="shared" si="1"/>
        <v>0</v>
      </c>
      <c r="M12" s="13">
        <f>K12*1.5</f>
        <v>28.5</v>
      </c>
      <c r="N12" s="13">
        <f t="shared" si="2"/>
        <v>48</v>
      </c>
      <c r="O12" s="9"/>
    </row>
    <row r="13" customHeight="1" spans="1:15">
      <c r="A13" s="4">
        <v>11</v>
      </c>
      <c r="B13" s="4">
        <v>106399</v>
      </c>
      <c r="C13" s="4" t="s">
        <v>44</v>
      </c>
      <c r="D13" s="4" t="s">
        <v>21</v>
      </c>
      <c r="E13" s="6">
        <v>10</v>
      </c>
      <c r="F13" s="5">
        <v>10</v>
      </c>
      <c r="G13" s="5">
        <v>4</v>
      </c>
      <c r="H13" s="5">
        <f t="shared" si="0"/>
        <v>4</v>
      </c>
      <c r="I13" s="5">
        <f>F13*1.5+G13*4</f>
        <v>31</v>
      </c>
      <c r="J13" s="6">
        <v>11</v>
      </c>
      <c r="K13" s="10">
        <v>14</v>
      </c>
      <c r="L13" s="13">
        <f t="shared" si="1"/>
        <v>3</v>
      </c>
      <c r="M13" s="13">
        <f>K13*1.5</f>
        <v>21</v>
      </c>
      <c r="N13" s="13">
        <f t="shared" si="2"/>
        <v>32</v>
      </c>
      <c r="O13" s="9"/>
    </row>
    <row r="14" customHeight="1" spans="1:15">
      <c r="A14" s="4">
        <v>12</v>
      </c>
      <c r="B14" s="4">
        <v>379</v>
      </c>
      <c r="C14" s="4" t="s">
        <v>45</v>
      </c>
      <c r="D14" s="4" t="s">
        <v>21</v>
      </c>
      <c r="E14" s="6">
        <v>10</v>
      </c>
      <c r="F14" s="5">
        <v>3</v>
      </c>
      <c r="G14" s="5">
        <v>2</v>
      </c>
      <c r="H14" s="5">
        <f t="shared" si="0"/>
        <v>-5</v>
      </c>
      <c r="I14" s="5">
        <f>F14*0.3+G14*2</f>
        <v>4.9</v>
      </c>
      <c r="J14" s="6">
        <v>11</v>
      </c>
      <c r="K14" s="10">
        <v>8</v>
      </c>
      <c r="L14" s="13">
        <f t="shared" si="1"/>
        <v>-3</v>
      </c>
      <c r="M14" s="13">
        <f t="shared" ref="M14:M22" si="3">K14*0.3</f>
        <v>2.4</v>
      </c>
      <c r="N14" s="13">
        <f t="shared" si="2"/>
        <v>13</v>
      </c>
      <c r="O14" s="9"/>
    </row>
    <row r="15" customHeight="1" spans="1:15">
      <c r="A15" s="4">
        <v>13</v>
      </c>
      <c r="B15" s="4">
        <v>102934</v>
      </c>
      <c r="C15" s="4" t="s">
        <v>46</v>
      </c>
      <c r="D15" s="4" t="s">
        <v>21</v>
      </c>
      <c r="E15" s="6">
        <v>12</v>
      </c>
      <c r="F15" s="5">
        <v>7</v>
      </c>
      <c r="G15" s="5">
        <v>1</v>
      </c>
      <c r="H15" s="5">
        <f t="shared" si="0"/>
        <v>-4</v>
      </c>
      <c r="I15" s="5">
        <f>F15*0.3+G15*2</f>
        <v>4.1</v>
      </c>
      <c r="J15" s="6">
        <v>15</v>
      </c>
      <c r="K15" s="10">
        <v>7</v>
      </c>
      <c r="L15" s="13">
        <f t="shared" si="1"/>
        <v>-8</v>
      </c>
      <c r="M15" s="13">
        <f t="shared" si="3"/>
        <v>2.1</v>
      </c>
      <c r="N15" s="13">
        <f t="shared" si="2"/>
        <v>17</v>
      </c>
      <c r="O15" s="9"/>
    </row>
    <row r="16" customHeight="1" spans="1:15">
      <c r="A16" s="4">
        <v>14</v>
      </c>
      <c r="B16" s="4">
        <v>107658</v>
      </c>
      <c r="C16" s="4" t="s">
        <v>47</v>
      </c>
      <c r="D16" s="4" t="s">
        <v>21</v>
      </c>
      <c r="E16" s="6">
        <v>17</v>
      </c>
      <c r="F16" s="5">
        <v>9</v>
      </c>
      <c r="G16" s="5">
        <v>2</v>
      </c>
      <c r="H16" s="5">
        <f t="shared" si="0"/>
        <v>-6</v>
      </c>
      <c r="I16" s="5">
        <f>F16*0.3+G16*2</f>
        <v>6.7</v>
      </c>
      <c r="J16" s="6">
        <v>11</v>
      </c>
      <c r="K16" s="10">
        <v>7</v>
      </c>
      <c r="L16" s="13">
        <f t="shared" si="1"/>
        <v>-4</v>
      </c>
      <c r="M16" s="13">
        <f t="shared" si="3"/>
        <v>2.1</v>
      </c>
      <c r="N16" s="13">
        <f t="shared" si="2"/>
        <v>13</v>
      </c>
      <c r="O16" s="9"/>
    </row>
    <row r="17" customHeight="1" spans="1:15">
      <c r="A17" s="4">
        <v>15</v>
      </c>
      <c r="B17" s="4">
        <v>103198</v>
      </c>
      <c r="C17" s="4" t="s">
        <v>48</v>
      </c>
      <c r="D17" s="4" t="s">
        <v>21</v>
      </c>
      <c r="E17" s="6">
        <v>10</v>
      </c>
      <c r="F17" s="5">
        <v>5</v>
      </c>
      <c r="G17" s="5">
        <v>16</v>
      </c>
      <c r="H17" s="5">
        <f t="shared" si="0"/>
        <v>11</v>
      </c>
      <c r="I17" s="5">
        <f>F17*1.5+G17*4</f>
        <v>71.5</v>
      </c>
      <c r="J17" s="6">
        <v>13</v>
      </c>
      <c r="K17" s="10">
        <v>5.4</v>
      </c>
      <c r="L17" s="13">
        <f t="shared" si="1"/>
        <v>-7.6</v>
      </c>
      <c r="M17" s="13">
        <f t="shared" si="3"/>
        <v>1.62</v>
      </c>
      <c r="N17" s="13">
        <f t="shared" si="2"/>
        <v>15</v>
      </c>
      <c r="O17" s="9"/>
    </row>
    <row r="18" customHeight="1" spans="1:15">
      <c r="A18" s="4">
        <v>16</v>
      </c>
      <c r="B18" s="4">
        <v>359</v>
      </c>
      <c r="C18" s="4" t="s">
        <v>49</v>
      </c>
      <c r="D18" s="4" t="s">
        <v>21</v>
      </c>
      <c r="E18" s="6">
        <v>8</v>
      </c>
      <c r="F18" s="5">
        <v>3</v>
      </c>
      <c r="G18" s="5">
        <v>0</v>
      </c>
      <c r="H18" s="5">
        <f t="shared" si="0"/>
        <v>-5</v>
      </c>
      <c r="I18" s="5">
        <f>F18*0.3+G18*2</f>
        <v>0.9</v>
      </c>
      <c r="J18" s="6">
        <v>16</v>
      </c>
      <c r="K18" s="10">
        <v>9</v>
      </c>
      <c r="L18" s="13">
        <f t="shared" si="1"/>
        <v>-7</v>
      </c>
      <c r="M18" s="13">
        <f t="shared" si="3"/>
        <v>2.7</v>
      </c>
      <c r="N18" s="13">
        <f t="shared" si="2"/>
        <v>19</v>
      </c>
      <c r="O18" s="9"/>
    </row>
    <row r="19" customHeight="1" spans="1:15">
      <c r="A19" s="4">
        <v>17</v>
      </c>
      <c r="B19" s="4">
        <v>106569</v>
      </c>
      <c r="C19" s="4" t="s">
        <v>50</v>
      </c>
      <c r="D19" s="4" t="s">
        <v>21</v>
      </c>
      <c r="E19" s="6">
        <v>12</v>
      </c>
      <c r="F19" s="5">
        <v>7</v>
      </c>
      <c r="G19" s="5">
        <v>10</v>
      </c>
      <c r="H19" s="5">
        <f t="shared" si="0"/>
        <v>5</v>
      </c>
      <c r="I19" s="5">
        <f>F19*1.5+G19*4</f>
        <v>50.5</v>
      </c>
      <c r="J19" s="6">
        <v>10</v>
      </c>
      <c r="K19" s="10">
        <v>6</v>
      </c>
      <c r="L19" s="13">
        <f t="shared" si="1"/>
        <v>-4</v>
      </c>
      <c r="M19" s="13">
        <f t="shared" si="3"/>
        <v>1.8</v>
      </c>
      <c r="N19" s="13">
        <f t="shared" si="2"/>
        <v>12</v>
      </c>
      <c r="O19" s="9"/>
    </row>
    <row r="20" customHeight="1" spans="1:15">
      <c r="A20" s="4">
        <v>18</v>
      </c>
      <c r="B20" s="4">
        <v>311</v>
      </c>
      <c r="C20" s="4" t="s">
        <v>51</v>
      </c>
      <c r="D20" s="4" t="s">
        <v>21</v>
      </c>
      <c r="E20" s="6">
        <v>8</v>
      </c>
      <c r="F20" s="5">
        <v>0</v>
      </c>
      <c r="G20" s="5">
        <v>1</v>
      </c>
      <c r="H20" s="5">
        <f t="shared" si="0"/>
        <v>-7</v>
      </c>
      <c r="I20" s="5">
        <f>F20*0.3+G20*2</f>
        <v>2</v>
      </c>
      <c r="J20" s="6">
        <v>10</v>
      </c>
      <c r="K20" s="10">
        <v>7</v>
      </c>
      <c r="L20" s="13">
        <f t="shared" si="1"/>
        <v>-3</v>
      </c>
      <c r="M20" s="13">
        <f t="shared" si="3"/>
        <v>2.1</v>
      </c>
      <c r="N20" s="13">
        <f t="shared" si="2"/>
        <v>12</v>
      </c>
      <c r="O20" s="9"/>
    </row>
    <row r="21" customHeight="1" spans="1:15">
      <c r="A21" s="4">
        <v>19</v>
      </c>
      <c r="B21" s="7">
        <v>111219</v>
      </c>
      <c r="C21" s="7" t="s">
        <v>52</v>
      </c>
      <c r="D21" s="4" t="s">
        <v>21</v>
      </c>
      <c r="E21" s="6">
        <v>8</v>
      </c>
      <c r="F21" s="5">
        <v>10</v>
      </c>
      <c r="G21" s="5">
        <v>2</v>
      </c>
      <c r="H21" s="5">
        <f t="shared" si="0"/>
        <v>4</v>
      </c>
      <c r="I21" s="5">
        <f>F21*1.5+G21*4</f>
        <v>23</v>
      </c>
      <c r="J21" s="6">
        <v>10</v>
      </c>
      <c r="K21" s="10">
        <v>4</v>
      </c>
      <c r="L21" s="13">
        <f t="shared" si="1"/>
        <v>-6</v>
      </c>
      <c r="M21" s="13">
        <f t="shared" si="3"/>
        <v>1.2</v>
      </c>
      <c r="N21" s="13">
        <f t="shared" si="2"/>
        <v>11</v>
      </c>
      <c r="O21" s="9"/>
    </row>
    <row r="22" customHeight="1" spans="1:15">
      <c r="A22" s="4">
        <v>20</v>
      </c>
      <c r="B22" s="4">
        <v>745</v>
      </c>
      <c r="C22" s="4" t="s">
        <v>53</v>
      </c>
      <c r="D22" s="4" t="s">
        <v>21</v>
      </c>
      <c r="E22" s="6">
        <v>7</v>
      </c>
      <c r="F22" s="5">
        <v>4</v>
      </c>
      <c r="G22" s="5">
        <v>1</v>
      </c>
      <c r="H22" s="5">
        <f t="shared" si="0"/>
        <v>-2</v>
      </c>
      <c r="I22" s="5">
        <f t="shared" ref="I22:I29" si="4">F22*0.3+G22*2</f>
        <v>3.2</v>
      </c>
      <c r="J22" s="6">
        <v>15</v>
      </c>
      <c r="K22" s="10">
        <v>9</v>
      </c>
      <c r="L22" s="13">
        <f t="shared" si="1"/>
        <v>-6</v>
      </c>
      <c r="M22" s="13">
        <f t="shared" si="3"/>
        <v>2.7</v>
      </c>
      <c r="N22" s="13">
        <f t="shared" si="2"/>
        <v>18</v>
      </c>
      <c r="O22" s="9"/>
    </row>
    <row r="23" customHeight="1" spans="1:15">
      <c r="A23" s="4">
        <v>21</v>
      </c>
      <c r="B23" s="4">
        <v>727</v>
      </c>
      <c r="C23" s="4" t="s">
        <v>54</v>
      </c>
      <c r="D23" s="4" t="s">
        <v>21</v>
      </c>
      <c r="E23" s="6">
        <v>10</v>
      </c>
      <c r="F23" s="5">
        <v>5</v>
      </c>
      <c r="G23" s="5">
        <v>2</v>
      </c>
      <c r="H23" s="5">
        <f t="shared" si="0"/>
        <v>-3</v>
      </c>
      <c r="I23" s="5">
        <f t="shared" si="4"/>
        <v>5.5</v>
      </c>
      <c r="J23" s="6">
        <v>9</v>
      </c>
      <c r="K23" s="10">
        <v>9</v>
      </c>
      <c r="L23" s="13">
        <f t="shared" si="1"/>
        <v>0</v>
      </c>
      <c r="M23" s="13">
        <f>K23*1.5</f>
        <v>13.5</v>
      </c>
      <c r="N23" s="13">
        <f t="shared" si="2"/>
        <v>23</v>
      </c>
      <c r="O23" s="9"/>
    </row>
    <row r="24" customHeight="1" spans="1:15">
      <c r="A24" s="4">
        <v>22</v>
      </c>
      <c r="B24" s="4">
        <v>570</v>
      </c>
      <c r="C24" s="4" t="s">
        <v>55</v>
      </c>
      <c r="D24" s="4" t="s">
        <v>21</v>
      </c>
      <c r="E24" s="6">
        <v>7</v>
      </c>
      <c r="F24" s="5">
        <v>6</v>
      </c>
      <c r="G24" s="5">
        <v>0</v>
      </c>
      <c r="H24" s="5">
        <f t="shared" si="0"/>
        <v>-1</v>
      </c>
      <c r="I24" s="5">
        <f t="shared" si="4"/>
        <v>1.8</v>
      </c>
      <c r="J24" s="6">
        <v>9</v>
      </c>
      <c r="K24" s="10">
        <v>8</v>
      </c>
      <c r="L24" s="13">
        <f t="shared" si="1"/>
        <v>-1</v>
      </c>
      <c r="M24" s="13">
        <f>K24*0.3</f>
        <v>2.4</v>
      </c>
      <c r="N24" s="13">
        <f t="shared" si="2"/>
        <v>11</v>
      </c>
      <c r="O24" s="9"/>
    </row>
    <row r="25" customHeight="1" spans="1:15">
      <c r="A25" s="4">
        <v>23</v>
      </c>
      <c r="B25" s="4">
        <v>339</v>
      </c>
      <c r="C25" s="4" t="s">
        <v>56</v>
      </c>
      <c r="D25" s="4" t="s">
        <v>21</v>
      </c>
      <c r="E25" s="6">
        <v>7</v>
      </c>
      <c r="F25" s="5">
        <v>2</v>
      </c>
      <c r="G25" s="5">
        <v>0</v>
      </c>
      <c r="H25" s="5">
        <f t="shared" si="0"/>
        <v>-5</v>
      </c>
      <c r="I25" s="5">
        <f t="shared" si="4"/>
        <v>0.6</v>
      </c>
      <c r="J25" s="6">
        <v>9</v>
      </c>
      <c r="K25" s="10">
        <v>5</v>
      </c>
      <c r="L25" s="13">
        <f t="shared" si="1"/>
        <v>-4</v>
      </c>
      <c r="M25" s="13">
        <f>K25*0.3</f>
        <v>1.5</v>
      </c>
      <c r="N25" s="13">
        <f t="shared" si="2"/>
        <v>11</v>
      </c>
      <c r="O25" s="9"/>
    </row>
    <row r="26" customHeight="1" spans="1:15">
      <c r="A26" s="4">
        <v>24</v>
      </c>
      <c r="B26" s="4">
        <v>347</v>
      </c>
      <c r="C26" s="4" t="s">
        <v>57</v>
      </c>
      <c r="D26" s="4" t="s">
        <v>21</v>
      </c>
      <c r="E26" s="6">
        <v>7</v>
      </c>
      <c r="F26" s="5">
        <v>2</v>
      </c>
      <c r="G26" s="5">
        <v>0</v>
      </c>
      <c r="H26" s="5">
        <f t="shared" si="0"/>
        <v>-5</v>
      </c>
      <c r="I26" s="5">
        <f t="shared" si="4"/>
        <v>0.6</v>
      </c>
      <c r="J26" s="6">
        <v>9</v>
      </c>
      <c r="K26" s="10">
        <v>5</v>
      </c>
      <c r="L26" s="13">
        <f t="shared" si="1"/>
        <v>-4</v>
      </c>
      <c r="M26" s="13">
        <f>K26*0.3</f>
        <v>1.5</v>
      </c>
      <c r="N26" s="13">
        <f t="shared" si="2"/>
        <v>11</v>
      </c>
      <c r="O26" s="9"/>
    </row>
    <row r="27" customHeight="1" spans="1:15">
      <c r="A27" s="4">
        <v>25</v>
      </c>
      <c r="B27" s="4">
        <v>108277</v>
      </c>
      <c r="C27" s="4" t="s">
        <v>58</v>
      </c>
      <c r="D27" s="4" t="s">
        <v>21</v>
      </c>
      <c r="E27" s="6">
        <v>7</v>
      </c>
      <c r="F27" s="5">
        <v>0</v>
      </c>
      <c r="G27" s="5">
        <v>1</v>
      </c>
      <c r="H27" s="5">
        <f t="shared" si="0"/>
        <v>-6</v>
      </c>
      <c r="I27" s="5">
        <f t="shared" si="4"/>
        <v>2</v>
      </c>
      <c r="J27" s="6">
        <v>10</v>
      </c>
      <c r="K27" s="10">
        <v>6</v>
      </c>
      <c r="L27" s="13">
        <f t="shared" si="1"/>
        <v>-4</v>
      </c>
      <c r="M27" s="13">
        <f>K27*0.3</f>
        <v>1.8</v>
      </c>
      <c r="N27" s="13">
        <f t="shared" si="2"/>
        <v>12</v>
      </c>
      <c r="O27" s="9"/>
    </row>
    <row r="28" customHeight="1" spans="1:15">
      <c r="A28" s="4">
        <v>26</v>
      </c>
      <c r="B28" s="4">
        <v>752</v>
      </c>
      <c r="C28" s="4" t="s">
        <v>59</v>
      </c>
      <c r="D28" s="4" t="s">
        <v>21</v>
      </c>
      <c r="E28" s="6">
        <v>7</v>
      </c>
      <c r="F28" s="5">
        <v>3</v>
      </c>
      <c r="G28" s="5">
        <v>3</v>
      </c>
      <c r="H28" s="5">
        <f t="shared" si="0"/>
        <v>-1</v>
      </c>
      <c r="I28" s="5">
        <f t="shared" si="4"/>
        <v>6.9</v>
      </c>
      <c r="J28" s="6">
        <v>15</v>
      </c>
      <c r="K28" s="10">
        <v>4</v>
      </c>
      <c r="L28" s="13">
        <f t="shared" si="1"/>
        <v>-11</v>
      </c>
      <c r="M28" s="13">
        <f>K28*0.3</f>
        <v>1.2</v>
      </c>
      <c r="N28" s="13">
        <f t="shared" si="2"/>
        <v>16</v>
      </c>
      <c r="O28" s="9"/>
    </row>
    <row r="29" customHeight="1" spans="1:15">
      <c r="A29" s="4">
        <v>27</v>
      </c>
      <c r="B29" s="4">
        <v>104429</v>
      </c>
      <c r="C29" s="4" t="s">
        <v>60</v>
      </c>
      <c r="D29" s="4" t="s">
        <v>21</v>
      </c>
      <c r="E29" s="6">
        <v>6</v>
      </c>
      <c r="F29" s="5">
        <v>3</v>
      </c>
      <c r="G29" s="5">
        <v>2</v>
      </c>
      <c r="H29" s="5">
        <f t="shared" si="0"/>
        <v>-1</v>
      </c>
      <c r="I29" s="5">
        <f t="shared" si="4"/>
        <v>4.9</v>
      </c>
      <c r="J29" s="6">
        <v>5</v>
      </c>
      <c r="K29" s="10">
        <v>14</v>
      </c>
      <c r="L29" s="13">
        <f t="shared" si="1"/>
        <v>9</v>
      </c>
      <c r="M29" s="13">
        <f>K29*1.5</f>
        <v>21</v>
      </c>
      <c r="N29" s="13">
        <f t="shared" si="2"/>
        <v>26</v>
      </c>
      <c r="O29" s="9"/>
    </row>
    <row r="30" customHeight="1" spans="1:15">
      <c r="A30" s="4">
        <v>28</v>
      </c>
      <c r="B30" s="7">
        <v>112888</v>
      </c>
      <c r="C30" s="7" t="s">
        <v>61</v>
      </c>
      <c r="D30" s="4" t="s">
        <v>21</v>
      </c>
      <c r="E30" s="6">
        <v>6</v>
      </c>
      <c r="F30" s="5">
        <v>4</v>
      </c>
      <c r="G30" s="5">
        <v>2</v>
      </c>
      <c r="H30" s="5">
        <f t="shared" si="0"/>
        <v>0</v>
      </c>
      <c r="I30" s="5">
        <f>F30*1.5+G30*4</f>
        <v>14</v>
      </c>
      <c r="J30" s="6">
        <v>5</v>
      </c>
      <c r="K30" s="10">
        <v>5</v>
      </c>
      <c r="L30" s="13">
        <f t="shared" si="1"/>
        <v>0</v>
      </c>
      <c r="M30" s="13">
        <f>K30*1.5</f>
        <v>7.5</v>
      </c>
      <c r="N30" s="13">
        <f t="shared" si="2"/>
        <v>13</v>
      </c>
      <c r="O30" s="9"/>
    </row>
    <row r="31" customHeight="1" spans="1:15">
      <c r="A31" s="4">
        <v>29</v>
      </c>
      <c r="B31" s="7">
        <v>114286</v>
      </c>
      <c r="C31" s="7" t="s">
        <v>62</v>
      </c>
      <c r="D31" s="4" t="s">
        <v>21</v>
      </c>
      <c r="E31" s="6">
        <v>6</v>
      </c>
      <c r="F31" s="5">
        <v>1</v>
      </c>
      <c r="G31" s="5">
        <v>1</v>
      </c>
      <c r="H31" s="5">
        <f t="shared" si="0"/>
        <v>-4</v>
      </c>
      <c r="I31" s="5">
        <f>F31*0.3+G31*2</f>
        <v>2.3</v>
      </c>
      <c r="J31" s="6">
        <v>5</v>
      </c>
      <c r="K31" s="10">
        <v>5</v>
      </c>
      <c r="L31" s="13">
        <f t="shared" si="1"/>
        <v>0</v>
      </c>
      <c r="M31" s="13">
        <f>K31*1.5</f>
        <v>7.5</v>
      </c>
      <c r="N31" s="13">
        <f t="shared" si="2"/>
        <v>13</v>
      </c>
      <c r="O31" s="9"/>
    </row>
    <row r="32" customHeight="1" spans="1:15">
      <c r="A32" s="4">
        <v>30</v>
      </c>
      <c r="B32" s="7">
        <v>112415</v>
      </c>
      <c r="C32" s="7" t="s">
        <v>63</v>
      </c>
      <c r="D32" s="4" t="s">
        <v>21</v>
      </c>
      <c r="E32" s="6">
        <v>6</v>
      </c>
      <c r="F32" s="5">
        <v>4</v>
      </c>
      <c r="G32" s="5">
        <v>2</v>
      </c>
      <c r="H32" s="5">
        <f t="shared" si="0"/>
        <v>0</v>
      </c>
      <c r="I32" s="5">
        <f>F32*1.5+G32*4</f>
        <v>14</v>
      </c>
      <c r="J32" s="6">
        <v>5</v>
      </c>
      <c r="K32" s="10">
        <v>12.4</v>
      </c>
      <c r="L32" s="13">
        <f t="shared" si="1"/>
        <v>7.4</v>
      </c>
      <c r="M32" s="13">
        <f>K32*1.5</f>
        <v>18.6</v>
      </c>
      <c r="N32" s="13">
        <f t="shared" si="2"/>
        <v>24</v>
      </c>
      <c r="O32" s="9"/>
    </row>
    <row r="33" customHeight="1" spans="1:15">
      <c r="A33" s="4">
        <v>31</v>
      </c>
      <c r="B33" s="7">
        <v>113298</v>
      </c>
      <c r="C33" s="7" t="s">
        <v>64</v>
      </c>
      <c r="D33" s="4" t="s">
        <v>21</v>
      </c>
      <c r="E33" s="6">
        <v>6</v>
      </c>
      <c r="F33" s="5">
        <v>2</v>
      </c>
      <c r="G33" s="5">
        <v>5</v>
      </c>
      <c r="H33" s="5">
        <f t="shared" si="0"/>
        <v>1</v>
      </c>
      <c r="I33" s="5">
        <f>F33*1.5+G33*4</f>
        <v>23</v>
      </c>
      <c r="J33" s="6">
        <v>5</v>
      </c>
      <c r="K33" s="10">
        <v>4</v>
      </c>
      <c r="L33" s="13">
        <f t="shared" si="1"/>
        <v>-1</v>
      </c>
      <c r="M33" s="13">
        <f>K33*0.3</f>
        <v>1.2</v>
      </c>
      <c r="N33" s="13">
        <f t="shared" si="2"/>
        <v>6</v>
      </c>
      <c r="O33" s="9"/>
    </row>
    <row r="34" customHeight="1" spans="1:15">
      <c r="A34" s="4">
        <v>32</v>
      </c>
      <c r="B34" s="7">
        <v>113025</v>
      </c>
      <c r="C34" s="7" t="s">
        <v>65</v>
      </c>
      <c r="D34" s="4" t="s">
        <v>21</v>
      </c>
      <c r="E34" s="6">
        <v>6</v>
      </c>
      <c r="F34" s="5">
        <v>1</v>
      </c>
      <c r="G34" s="5">
        <v>2</v>
      </c>
      <c r="H34" s="5">
        <f t="shared" si="0"/>
        <v>-3</v>
      </c>
      <c r="I34" s="5">
        <f t="shared" ref="I34:I40" si="5">F34*0.3+G34*2</f>
        <v>4.3</v>
      </c>
      <c r="J34" s="6">
        <v>5</v>
      </c>
      <c r="K34" s="10">
        <v>9</v>
      </c>
      <c r="L34" s="13">
        <f t="shared" si="1"/>
        <v>4</v>
      </c>
      <c r="M34" s="13">
        <f>K34*1.5</f>
        <v>13.5</v>
      </c>
      <c r="N34" s="13">
        <f t="shared" si="2"/>
        <v>19</v>
      </c>
      <c r="O34" s="9"/>
    </row>
    <row r="35" customHeight="1" spans="1:15">
      <c r="A35" s="4">
        <v>33</v>
      </c>
      <c r="B35" s="7">
        <v>113833</v>
      </c>
      <c r="C35" s="7" t="s">
        <v>66</v>
      </c>
      <c r="D35" s="4" t="s">
        <v>21</v>
      </c>
      <c r="E35" s="6">
        <v>6</v>
      </c>
      <c r="F35" s="5">
        <v>2</v>
      </c>
      <c r="G35" s="5">
        <v>1</v>
      </c>
      <c r="H35" s="5">
        <f t="shared" si="0"/>
        <v>-3</v>
      </c>
      <c r="I35" s="5">
        <f t="shared" si="5"/>
        <v>2.6</v>
      </c>
      <c r="J35" s="6">
        <v>5</v>
      </c>
      <c r="K35" s="10">
        <v>3</v>
      </c>
      <c r="L35" s="13">
        <f t="shared" si="1"/>
        <v>-2</v>
      </c>
      <c r="M35" s="13">
        <f t="shared" ref="M35:M40" si="6">K35*0.3</f>
        <v>0.9</v>
      </c>
      <c r="N35" s="13">
        <f t="shared" si="2"/>
        <v>6</v>
      </c>
      <c r="O35" s="9"/>
    </row>
    <row r="36" customHeight="1" spans="1:15">
      <c r="A36" s="4">
        <v>34</v>
      </c>
      <c r="B36" s="4">
        <v>307</v>
      </c>
      <c r="C36" s="4" t="s">
        <v>67</v>
      </c>
      <c r="D36" s="4" t="s">
        <v>68</v>
      </c>
      <c r="E36" s="6">
        <v>38</v>
      </c>
      <c r="F36" s="5">
        <v>21</v>
      </c>
      <c r="G36" s="5">
        <v>3</v>
      </c>
      <c r="H36" s="5">
        <f t="shared" ref="H36:H67" si="7">(F36+G36)-E36</f>
        <v>-14</v>
      </c>
      <c r="I36" s="5">
        <f t="shared" si="5"/>
        <v>12.3</v>
      </c>
      <c r="J36" s="6">
        <v>42</v>
      </c>
      <c r="K36" s="10">
        <v>12</v>
      </c>
      <c r="L36" s="13">
        <f t="shared" ref="L36:L67" si="8">K36-J36</f>
        <v>-30</v>
      </c>
      <c r="M36" s="13">
        <f t="shared" si="6"/>
        <v>3.6</v>
      </c>
      <c r="N36" s="13">
        <f t="shared" ref="N36:N67" si="9">ROUND(J36+M36,0)</f>
        <v>46</v>
      </c>
      <c r="O36" s="9"/>
    </row>
    <row r="37" customHeight="1" spans="1:15">
      <c r="A37" s="4">
        <v>35</v>
      </c>
      <c r="B37" s="4">
        <v>742</v>
      </c>
      <c r="C37" s="4" t="s">
        <v>69</v>
      </c>
      <c r="D37" s="4" t="s">
        <v>68</v>
      </c>
      <c r="E37" s="6">
        <v>17</v>
      </c>
      <c r="F37" s="5">
        <v>2</v>
      </c>
      <c r="G37" s="5">
        <v>0</v>
      </c>
      <c r="H37" s="5">
        <f t="shared" si="7"/>
        <v>-15</v>
      </c>
      <c r="I37" s="5">
        <f t="shared" si="5"/>
        <v>0.6</v>
      </c>
      <c r="J37" s="6">
        <v>16</v>
      </c>
      <c r="K37" s="10">
        <v>6</v>
      </c>
      <c r="L37" s="13">
        <f t="shared" si="8"/>
        <v>-10</v>
      </c>
      <c r="M37" s="13">
        <f t="shared" si="6"/>
        <v>1.8</v>
      </c>
      <c r="N37" s="13">
        <f t="shared" si="9"/>
        <v>18</v>
      </c>
      <c r="O37" s="9"/>
    </row>
    <row r="38" customHeight="1" spans="1:15">
      <c r="A38" s="4">
        <v>36</v>
      </c>
      <c r="B38" s="4">
        <v>106066</v>
      </c>
      <c r="C38" s="4" t="s">
        <v>70</v>
      </c>
      <c r="D38" s="4" t="s">
        <v>68</v>
      </c>
      <c r="E38" s="6">
        <v>10</v>
      </c>
      <c r="F38" s="5">
        <v>9</v>
      </c>
      <c r="G38" s="5">
        <v>0</v>
      </c>
      <c r="H38" s="5">
        <f t="shared" si="7"/>
        <v>-1</v>
      </c>
      <c r="I38" s="5">
        <f t="shared" si="5"/>
        <v>2.7</v>
      </c>
      <c r="J38" s="6">
        <v>11</v>
      </c>
      <c r="K38" s="10">
        <v>5</v>
      </c>
      <c r="L38" s="13">
        <f t="shared" si="8"/>
        <v>-6</v>
      </c>
      <c r="M38" s="13">
        <f t="shared" si="6"/>
        <v>1.5</v>
      </c>
      <c r="N38" s="13">
        <f t="shared" si="9"/>
        <v>13</v>
      </c>
      <c r="O38" s="9"/>
    </row>
    <row r="39" customHeight="1" spans="1:15">
      <c r="A39" s="4">
        <v>37</v>
      </c>
      <c r="B39" s="4">
        <v>750</v>
      </c>
      <c r="C39" s="4" t="s">
        <v>71</v>
      </c>
      <c r="D39" s="4" t="s">
        <v>72</v>
      </c>
      <c r="E39" s="6">
        <v>29</v>
      </c>
      <c r="F39" s="5">
        <v>15</v>
      </c>
      <c r="G39" s="5">
        <v>5</v>
      </c>
      <c r="H39" s="5">
        <f t="shared" si="7"/>
        <v>-9</v>
      </c>
      <c r="I39" s="5">
        <f t="shared" si="5"/>
        <v>14.5</v>
      </c>
      <c r="J39" s="6">
        <v>23</v>
      </c>
      <c r="K39" s="10">
        <v>14</v>
      </c>
      <c r="L39" s="13">
        <f t="shared" si="8"/>
        <v>-9</v>
      </c>
      <c r="M39" s="13">
        <f t="shared" si="6"/>
        <v>4.2</v>
      </c>
      <c r="N39" s="13">
        <f t="shared" si="9"/>
        <v>27</v>
      </c>
      <c r="O39" s="9"/>
    </row>
    <row r="40" customHeight="1" spans="1:15">
      <c r="A40" s="4">
        <v>38</v>
      </c>
      <c r="B40" s="4">
        <v>571</v>
      </c>
      <c r="C40" s="4" t="s">
        <v>73</v>
      </c>
      <c r="D40" s="4" t="s">
        <v>72</v>
      </c>
      <c r="E40" s="6">
        <v>17</v>
      </c>
      <c r="F40" s="5">
        <v>8</v>
      </c>
      <c r="G40" s="5">
        <v>7</v>
      </c>
      <c r="H40" s="5">
        <f t="shared" si="7"/>
        <v>-2</v>
      </c>
      <c r="I40" s="5">
        <f t="shared" si="5"/>
        <v>16.4</v>
      </c>
      <c r="J40" s="6">
        <v>19</v>
      </c>
      <c r="K40" s="10">
        <v>10</v>
      </c>
      <c r="L40" s="13">
        <f t="shared" si="8"/>
        <v>-9</v>
      </c>
      <c r="M40" s="13">
        <f t="shared" si="6"/>
        <v>3</v>
      </c>
      <c r="N40" s="13">
        <f t="shared" si="9"/>
        <v>22</v>
      </c>
      <c r="O40" s="9"/>
    </row>
    <row r="41" customHeight="1" spans="1:15">
      <c r="A41" s="4">
        <v>39</v>
      </c>
      <c r="B41" s="4">
        <v>707</v>
      </c>
      <c r="C41" s="4" t="s">
        <v>74</v>
      </c>
      <c r="D41" s="4" t="s">
        <v>72</v>
      </c>
      <c r="E41" s="6">
        <v>17</v>
      </c>
      <c r="F41" s="5">
        <v>17</v>
      </c>
      <c r="G41" s="5">
        <v>3</v>
      </c>
      <c r="H41" s="5">
        <f t="shared" si="7"/>
        <v>3</v>
      </c>
      <c r="I41" s="5">
        <f>F41*1.5+G41*4</f>
        <v>37.5</v>
      </c>
      <c r="J41" s="6">
        <v>16</v>
      </c>
      <c r="K41" s="10">
        <v>18.2</v>
      </c>
      <c r="L41" s="13">
        <f t="shared" si="8"/>
        <v>2.2</v>
      </c>
      <c r="M41" s="13">
        <f>K41*1.5</f>
        <v>27.3</v>
      </c>
      <c r="N41" s="13">
        <f t="shared" si="9"/>
        <v>43</v>
      </c>
      <c r="O41" s="9"/>
    </row>
    <row r="42" customHeight="1" spans="1:15">
      <c r="A42" s="4">
        <v>40</v>
      </c>
      <c r="B42" s="4">
        <v>712</v>
      </c>
      <c r="C42" s="4" t="s">
        <v>75</v>
      </c>
      <c r="D42" s="4" t="s">
        <v>72</v>
      </c>
      <c r="E42" s="6">
        <v>17</v>
      </c>
      <c r="F42" s="5">
        <v>12</v>
      </c>
      <c r="G42" s="5">
        <v>2</v>
      </c>
      <c r="H42" s="5">
        <f t="shared" si="7"/>
        <v>-3</v>
      </c>
      <c r="I42" s="5">
        <f>F42*0.3+G42*2</f>
        <v>7.6</v>
      </c>
      <c r="J42" s="6">
        <v>15</v>
      </c>
      <c r="K42" s="10">
        <v>22</v>
      </c>
      <c r="L42" s="13">
        <f t="shared" si="8"/>
        <v>7</v>
      </c>
      <c r="M42" s="13">
        <f>K42*1.5</f>
        <v>33</v>
      </c>
      <c r="N42" s="13">
        <f t="shared" si="9"/>
        <v>48</v>
      </c>
      <c r="O42" s="9"/>
    </row>
    <row r="43" customHeight="1" spans="1:15">
      <c r="A43" s="4">
        <v>41</v>
      </c>
      <c r="B43" s="4">
        <v>387</v>
      </c>
      <c r="C43" s="4" t="s">
        <v>76</v>
      </c>
      <c r="D43" s="4" t="s">
        <v>72</v>
      </c>
      <c r="E43" s="6">
        <v>21</v>
      </c>
      <c r="F43" s="5">
        <v>3</v>
      </c>
      <c r="G43" s="5">
        <v>2</v>
      </c>
      <c r="H43" s="5">
        <f t="shared" si="7"/>
        <v>-16</v>
      </c>
      <c r="I43" s="5">
        <f>F43*0.3+G43*2</f>
        <v>4.9</v>
      </c>
      <c r="J43" s="6">
        <v>12</v>
      </c>
      <c r="K43" s="10">
        <v>3</v>
      </c>
      <c r="L43" s="13">
        <f t="shared" si="8"/>
        <v>-9</v>
      </c>
      <c r="M43" s="13">
        <f t="shared" ref="M43:M49" si="10">K43*0.3</f>
        <v>0.9</v>
      </c>
      <c r="N43" s="13">
        <f t="shared" si="9"/>
        <v>13</v>
      </c>
      <c r="O43" s="9"/>
    </row>
    <row r="44" customHeight="1" spans="1:15">
      <c r="A44" s="4">
        <v>42</v>
      </c>
      <c r="B44" s="4">
        <v>546</v>
      </c>
      <c r="C44" s="4" t="s">
        <v>77</v>
      </c>
      <c r="D44" s="4" t="s">
        <v>72</v>
      </c>
      <c r="E44" s="6">
        <v>17</v>
      </c>
      <c r="F44" s="5">
        <v>13</v>
      </c>
      <c r="G44" s="5">
        <v>4</v>
      </c>
      <c r="H44" s="5">
        <f t="shared" si="7"/>
        <v>0</v>
      </c>
      <c r="I44" s="5">
        <f>F44*1.5+G44*4</f>
        <v>35.5</v>
      </c>
      <c r="J44" s="6">
        <v>15</v>
      </c>
      <c r="K44" s="10">
        <v>7</v>
      </c>
      <c r="L44" s="13">
        <f t="shared" si="8"/>
        <v>-8</v>
      </c>
      <c r="M44" s="13">
        <f t="shared" si="10"/>
        <v>2.1</v>
      </c>
      <c r="N44" s="13">
        <f t="shared" si="9"/>
        <v>17</v>
      </c>
      <c r="O44" s="9"/>
    </row>
    <row r="45" customHeight="1" spans="1:15">
      <c r="A45" s="4">
        <v>43</v>
      </c>
      <c r="B45" s="4">
        <v>105751</v>
      </c>
      <c r="C45" s="4" t="s">
        <v>78</v>
      </c>
      <c r="D45" s="4" t="s">
        <v>72</v>
      </c>
      <c r="E45" s="6">
        <v>10</v>
      </c>
      <c r="F45" s="5">
        <v>5</v>
      </c>
      <c r="G45" s="5">
        <v>1</v>
      </c>
      <c r="H45" s="5">
        <f t="shared" si="7"/>
        <v>-4</v>
      </c>
      <c r="I45" s="5">
        <f>F45*0.3+G45*2</f>
        <v>3.5</v>
      </c>
      <c r="J45" s="6">
        <v>17</v>
      </c>
      <c r="K45" s="10">
        <v>11</v>
      </c>
      <c r="L45" s="13">
        <f t="shared" si="8"/>
        <v>-6</v>
      </c>
      <c r="M45" s="13">
        <f t="shared" si="10"/>
        <v>3.3</v>
      </c>
      <c r="N45" s="13">
        <f t="shared" si="9"/>
        <v>20</v>
      </c>
      <c r="O45" s="9"/>
    </row>
    <row r="46" customHeight="1" spans="1:15">
      <c r="A46" s="4">
        <v>44</v>
      </c>
      <c r="B46" s="4">
        <v>377</v>
      </c>
      <c r="C46" s="4" t="s">
        <v>79</v>
      </c>
      <c r="D46" s="4" t="s">
        <v>72</v>
      </c>
      <c r="E46" s="6">
        <v>10</v>
      </c>
      <c r="F46" s="5">
        <v>1</v>
      </c>
      <c r="G46" s="5">
        <v>2</v>
      </c>
      <c r="H46" s="5">
        <f t="shared" si="7"/>
        <v>-7</v>
      </c>
      <c r="I46" s="5">
        <f>F46*0.3+G46*2</f>
        <v>4.3</v>
      </c>
      <c r="J46" s="6">
        <v>19</v>
      </c>
      <c r="K46" s="10">
        <v>11</v>
      </c>
      <c r="L46" s="13">
        <f t="shared" si="8"/>
        <v>-8</v>
      </c>
      <c r="M46" s="13">
        <f t="shared" si="10"/>
        <v>3.3</v>
      </c>
      <c r="N46" s="13">
        <f t="shared" si="9"/>
        <v>22</v>
      </c>
      <c r="O46" s="9"/>
    </row>
    <row r="47" customHeight="1" spans="1:15">
      <c r="A47" s="4">
        <v>45</v>
      </c>
      <c r="B47" s="4">
        <v>598</v>
      </c>
      <c r="C47" s="4" t="s">
        <v>80</v>
      </c>
      <c r="D47" s="4" t="s">
        <v>72</v>
      </c>
      <c r="E47" s="6">
        <v>10</v>
      </c>
      <c r="F47" s="5">
        <v>9</v>
      </c>
      <c r="G47" s="5">
        <v>2</v>
      </c>
      <c r="H47" s="5">
        <f t="shared" si="7"/>
        <v>1</v>
      </c>
      <c r="I47" s="5">
        <f>F47*1.5+G47*4</f>
        <v>21.5</v>
      </c>
      <c r="J47" s="6">
        <v>11</v>
      </c>
      <c r="K47" s="10">
        <v>7</v>
      </c>
      <c r="L47" s="13">
        <f t="shared" si="8"/>
        <v>-4</v>
      </c>
      <c r="M47" s="13">
        <f t="shared" si="10"/>
        <v>2.1</v>
      </c>
      <c r="N47" s="13">
        <f t="shared" si="9"/>
        <v>13</v>
      </c>
      <c r="O47" s="9"/>
    </row>
    <row r="48" customHeight="1" spans="1:15">
      <c r="A48" s="4">
        <v>46</v>
      </c>
      <c r="B48" s="4">
        <v>737</v>
      </c>
      <c r="C48" s="4" t="s">
        <v>81</v>
      </c>
      <c r="D48" s="4" t="s">
        <v>72</v>
      </c>
      <c r="E48" s="6">
        <v>10</v>
      </c>
      <c r="F48" s="5">
        <v>8</v>
      </c>
      <c r="G48" s="5">
        <v>5</v>
      </c>
      <c r="H48" s="5">
        <f t="shared" si="7"/>
        <v>3</v>
      </c>
      <c r="I48" s="5">
        <f>F48*1.5+G48*4</f>
        <v>32</v>
      </c>
      <c r="J48" s="6">
        <v>11</v>
      </c>
      <c r="K48" s="10">
        <v>7</v>
      </c>
      <c r="L48" s="13">
        <f t="shared" si="8"/>
        <v>-4</v>
      </c>
      <c r="M48" s="13">
        <f t="shared" si="10"/>
        <v>2.1</v>
      </c>
      <c r="N48" s="13">
        <f t="shared" si="9"/>
        <v>13</v>
      </c>
      <c r="O48" s="9"/>
    </row>
    <row r="49" customHeight="1" spans="1:15">
      <c r="A49" s="4">
        <v>47</v>
      </c>
      <c r="B49" s="4">
        <v>724</v>
      </c>
      <c r="C49" s="4" t="s">
        <v>82</v>
      </c>
      <c r="D49" s="4" t="s">
        <v>72</v>
      </c>
      <c r="E49" s="6">
        <v>10</v>
      </c>
      <c r="F49" s="5">
        <v>7</v>
      </c>
      <c r="G49" s="5">
        <v>3</v>
      </c>
      <c r="H49" s="5">
        <f t="shared" si="7"/>
        <v>0</v>
      </c>
      <c r="I49" s="5">
        <f>F49*1.5+G49*4</f>
        <v>22.5</v>
      </c>
      <c r="J49" s="6">
        <v>19</v>
      </c>
      <c r="K49" s="10">
        <v>10</v>
      </c>
      <c r="L49" s="13">
        <f t="shared" si="8"/>
        <v>-9</v>
      </c>
      <c r="M49" s="13">
        <f t="shared" si="10"/>
        <v>3</v>
      </c>
      <c r="N49" s="13">
        <f t="shared" si="9"/>
        <v>22</v>
      </c>
      <c r="O49" s="9"/>
    </row>
    <row r="50" customHeight="1" spans="1:15">
      <c r="A50" s="4">
        <v>48</v>
      </c>
      <c r="B50" s="4">
        <v>399</v>
      </c>
      <c r="C50" s="4" t="s">
        <v>83</v>
      </c>
      <c r="D50" s="4" t="s">
        <v>72</v>
      </c>
      <c r="E50" s="6">
        <v>8</v>
      </c>
      <c r="F50" s="5">
        <v>4</v>
      </c>
      <c r="G50" s="5">
        <v>2</v>
      </c>
      <c r="H50" s="5">
        <f t="shared" si="7"/>
        <v>-2</v>
      </c>
      <c r="I50" s="5">
        <f>F50*0.3+G50*2</f>
        <v>5.2</v>
      </c>
      <c r="J50" s="6">
        <v>10</v>
      </c>
      <c r="K50" s="10">
        <v>12</v>
      </c>
      <c r="L50" s="13">
        <f t="shared" si="8"/>
        <v>2</v>
      </c>
      <c r="M50" s="13">
        <f>K50*1.5</f>
        <v>18</v>
      </c>
      <c r="N50" s="13">
        <f t="shared" si="9"/>
        <v>28</v>
      </c>
      <c r="O50" s="9"/>
    </row>
    <row r="51" customHeight="1" spans="1:15">
      <c r="A51" s="4">
        <v>49</v>
      </c>
      <c r="B51" s="4">
        <v>743</v>
      </c>
      <c r="C51" s="4" t="s">
        <v>84</v>
      </c>
      <c r="D51" s="4" t="s">
        <v>72</v>
      </c>
      <c r="E51" s="6">
        <v>10</v>
      </c>
      <c r="F51" s="5">
        <v>4</v>
      </c>
      <c r="G51" s="5">
        <v>2</v>
      </c>
      <c r="H51" s="5">
        <f t="shared" si="7"/>
        <v>-4</v>
      </c>
      <c r="I51" s="5">
        <f>F51*0.3+G51*2</f>
        <v>5.2</v>
      </c>
      <c r="J51" s="6">
        <v>16</v>
      </c>
      <c r="K51" s="10">
        <v>16</v>
      </c>
      <c r="L51" s="13">
        <f t="shared" si="8"/>
        <v>0</v>
      </c>
      <c r="M51" s="13">
        <f>K51*1.5</f>
        <v>24</v>
      </c>
      <c r="N51" s="13">
        <f t="shared" si="9"/>
        <v>40</v>
      </c>
      <c r="O51" s="9"/>
    </row>
    <row r="52" customHeight="1" spans="1:15">
      <c r="A52" s="4">
        <v>50</v>
      </c>
      <c r="B52" s="4">
        <v>103639</v>
      </c>
      <c r="C52" s="4" t="s">
        <v>85</v>
      </c>
      <c r="D52" s="4" t="s">
        <v>72</v>
      </c>
      <c r="E52" s="6">
        <v>8</v>
      </c>
      <c r="F52" s="5">
        <v>9</v>
      </c>
      <c r="G52" s="5">
        <v>1</v>
      </c>
      <c r="H52" s="5">
        <f t="shared" si="7"/>
        <v>2</v>
      </c>
      <c r="I52" s="5">
        <f>F52*1.5+G52*4</f>
        <v>17.5</v>
      </c>
      <c r="J52" s="6">
        <v>10</v>
      </c>
      <c r="K52" s="10">
        <v>9.8</v>
      </c>
      <c r="L52" s="13">
        <f t="shared" si="8"/>
        <v>-0.199999999999999</v>
      </c>
      <c r="M52" s="13">
        <f>K52*0.3</f>
        <v>2.94</v>
      </c>
      <c r="N52" s="13">
        <f t="shared" si="9"/>
        <v>13</v>
      </c>
      <c r="O52" s="9"/>
    </row>
    <row r="53" customHeight="1" spans="1:15">
      <c r="A53" s="4">
        <v>51</v>
      </c>
      <c r="B53" s="4">
        <v>105910</v>
      </c>
      <c r="C53" s="4" t="s">
        <v>86</v>
      </c>
      <c r="D53" s="4" t="s">
        <v>72</v>
      </c>
      <c r="E53" s="6">
        <v>7</v>
      </c>
      <c r="F53" s="5">
        <v>3</v>
      </c>
      <c r="G53" s="5">
        <v>0</v>
      </c>
      <c r="H53" s="5">
        <f t="shared" si="7"/>
        <v>-4</v>
      </c>
      <c r="I53" s="5">
        <f>F53*0.3+G53*2</f>
        <v>0.9</v>
      </c>
      <c r="J53" s="6">
        <v>9</v>
      </c>
      <c r="K53" s="10">
        <v>4</v>
      </c>
      <c r="L53" s="13">
        <f t="shared" si="8"/>
        <v>-5</v>
      </c>
      <c r="M53" s="13">
        <f>K53*0.3</f>
        <v>1.2</v>
      </c>
      <c r="N53" s="13">
        <f t="shared" si="9"/>
        <v>10</v>
      </c>
      <c r="O53" s="9"/>
    </row>
    <row r="54" customHeight="1" spans="1:15">
      <c r="A54" s="4">
        <v>52</v>
      </c>
      <c r="B54" s="4">
        <v>733</v>
      </c>
      <c r="C54" s="4" t="s">
        <v>87</v>
      </c>
      <c r="D54" s="4" t="s">
        <v>72</v>
      </c>
      <c r="E54" s="6">
        <v>7</v>
      </c>
      <c r="F54" s="5">
        <v>2</v>
      </c>
      <c r="G54" s="5">
        <v>1</v>
      </c>
      <c r="H54" s="5">
        <f t="shared" si="7"/>
        <v>-4</v>
      </c>
      <c r="I54" s="5">
        <f>F54*0.3+G54*2</f>
        <v>2.6</v>
      </c>
      <c r="J54" s="6">
        <v>9</v>
      </c>
      <c r="K54" s="10">
        <v>13</v>
      </c>
      <c r="L54" s="13">
        <f t="shared" si="8"/>
        <v>4</v>
      </c>
      <c r="M54" s="13">
        <f>K54*1.5</f>
        <v>19.5</v>
      </c>
      <c r="N54" s="13">
        <f t="shared" si="9"/>
        <v>29</v>
      </c>
      <c r="O54" s="9"/>
    </row>
    <row r="55" customHeight="1" spans="1:15">
      <c r="A55" s="4">
        <v>53</v>
      </c>
      <c r="B55" s="4">
        <v>106485</v>
      </c>
      <c r="C55" s="4" t="s">
        <v>88</v>
      </c>
      <c r="D55" s="4" t="s">
        <v>72</v>
      </c>
      <c r="E55" s="6">
        <v>7</v>
      </c>
      <c r="F55" s="5">
        <v>1</v>
      </c>
      <c r="G55" s="5">
        <v>1</v>
      </c>
      <c r="H55" s="5">
        <f t="shared" si="7"/>
        <v>-5</v>
      </c>
      <c r="I55" s="5">
        <f>F55*0.3+G55*2</f>
        <v>2.3</v>
      </c>
      <c r="J55" s="6">
        <v>9</v>
      </c>
      <c r="K55" s="10">
        <v>9</v>
      </c>
      <c r="L55" s="13">
        <f t="shared" si="8"/>
        <v>0</v>
      </c>
      <c r="M55" s="13">
        <f>K55*1.5</f>
        <v>13.5</v>
      </c>
      <c r="N55" s="13">
        <f t="shared" si="9"/>
        <v>23</v>
      </c>
      <c r="O55" s="9"/>
    </row>
    <row r="56" customHeight="1" spans="1:15">
      <c r="A56" s="4">
        <v>54</v>
      </c>
      <c r="B56" s="4">
        <v>740</v>
      </c>
      <c r="C56" s="4" t="s">
        <v>89</v>
      </c>
      <c r="D56" s="4" t="s">
        <v>72</v>
      </c>
      <c r="E56" s="6">
        <v>7</v>
      </c>
      <c r="F56" s="5">
        <v>1</v>
      </c>
      <c r="G56" s="5">
        <v>0</v>
      </c>
      <c r="H56" s="5">
        <f t="shared" si="7"/>
        <v>-6</v>
      </c>
      <c r="I56" s="5">
        <f>F56*0.3+G56*2</f>
        <v>0.3</v>
      </c>
      <c r="J56" s="6">
        <v>10</v>
      </c>
      <c r="K56" s="10">
        <v>16.4</v>
      </c>
      <c r="L56" s="13">
        <f t="shared" si="8"/>
        <v>6.4</v>
      </c>
      <c r="M56" s="13">
        <f>K56*1.5</f>
        <v>24.6</v>
      </c>
      <c r="N56" s="13">
        <f t="shared" si="9"/>
        <v>35</v>
      </c>
      <c r="O56" s="9"/>
    </row>
    <row r="57" customHeight="1" spans="1:15">
      <c r="A57" s="4">
        <v>55</v>
      </c>
      <c r="B57" s="4">
        <v>573</v>
      </c>
      <c r="C57" s="4" t="s">
        <v>90</v>
      </c>
      <c r="D57" s="4" t="s">
        <v>72</v>
      </c>
      <c r="E57" s="6">
        <v>7</v>
      </c>
      <c r="F57" s="5">
        <v>8</v>
      </c>
      <c r="G57" s="5">
        <v>0</v>
      </c>
      <c r="H57" s="5">
        <f t="shared" si="7"/>
        <v>1</v>
      </c>
      <c r="I57" s="5">
        <f>F57*1.5+G57*4</f>
        <v>12</v>
      </c>
      <c r="J57" s="6">
        <v>12</v>
      </c>
      <c r="K57" s="10">
        <v>13.2</v>
      </c>
      <c r="L57" s="13">
        <f t="shared" si="8"/>
        <v>1.2</v>
      </c>
      <c r="M57" s="13">
        <f>K57*1.5</f>
        <v>19.8</v>
      </c>
      <c r="N57" s="13">
        <f t="shared" si="9"/>
        <v>32</v>
      </c>
      <c r="O57" s="9"/>
    </row>
    <row r="58" customHeight="1" spans="1:15">
      <c r="A58" s="4">
        <v>56</v>
      </c>
      <c r="B58" s="4">
        <v>545</v>
      </c>
      <c r="C58" s="4" t="s">
        <v>91</v>
      </c>
      <c r="D58" s="4" t="s">
        <v>72</v>
      </c>
      <c r="E58" s="6">
        <v>7</v>
      </c>
      <c r="F58" s="5">
        <v>2</v>
      </c>
      <c r="G58" s="5">
        <v>1</v>
      </c>
      <c r="H58" s="5">
        <f t="shared" si="7"/>
        <v>-4</v>
      </c>
      <c r="I58" s="5">
        <f>F58*0.3+G58*2</f>
        <v>2.6</v>
      </c>
      <c r="J58" s="6">
        <v>8</v>
      </c>
      <c r="K58" s="10">
        <v>2</v>
      </c>
      <c r="L58" s="13">
        <f t="shared" si="8"/>
        <v>-6</v>
      </c>
      <c r="M58" s="13">
        <f>K58*0.3</f>
        <v>0.6</v>
      </c>
      <c r="N58" s="13">
        <f t="shared" si="9"/>
        <v>9</v>
      </c>
      <c r="O58" s="9"/>
    </row>
    <row r="59" customHeight="1" spans="1:15">
      <c r="A59" s="4">
        <v>57</v>
      </c>
      <c r="B59" s="4">
        <v>105396</v>
      </c>
      <c r="C59" s="4" t="s">
        <v>92</v>
      </c>
      <c r="D59" s="4" t="s">
        <v>72</v>
      </c>
      <c r="E59" s="6">
        <v>6</v>
      </c>
      <c r="F59" s="5">
        <v>5</v>
      </c>
      <c r="G59" s="5">
        <v>8</v>
      </c>
      <c r="H59" s="5">
        <f t="shared" si="7"/>
        <v>7</v>
      </c>
      <c r="I59" s="5">
        <f>F59*1.5+G59*4</f>
        <v>39.5</v>
      </c>
      <c r="J59" s="6">
        <v>5</v>
      </c>
      <c r="K59" s="10">
        <v>2</v>
      </c>
      <c r="L59" s="13">
        <f t="shared" si="8"/>
        <v>-3</v>
      </c>
      <c r="M59" s="13">
        <f>K59*0.3</f>
        <v>0.6</v>
      </c>
      <c r="N59" s="13">
        <f t="shared" si="9"/>
        <v>6</v>
      </c>
      <c r="O59" s="9"/>
    </row>
    <row r="60" customHeight="1" spans="1:15">
      <c r="A60" s="4">
        <v>58</v>
      </c>
      <c r="B60" s="4">
        <v>106568</v>
      </c>
      <c r="C60" s="4" t="s">
        <v>93</v>
      </c>
      <c r="D60" s="4" t="s">
        <v>72</v>
      </c>
      <c r="E60" s="6">
        <v>6</v>
      </c>
      <c r="F60" s="5">
        <v>8</v>
      </c>
      <c r="G60" s="5">
        <v>0</v>
      </c>
      <c r="H60" s="5">
        <f t="shared" si="7"/>
        <v>2</v>
      </c>
      <c r="I60" s="5">
        <f>F60*1.5+G60*4</f>
        <v>12</v>
      </c>
      <c r="J60" s="6">
        <v>5</v>
      </c>
      <c r="K60" s="10">
        <v>9</v>
      </c>
      <c r="L60" s="13">
        <f t="shared" si="8"/>
        <v>4</v>
      </c>
      <c r="M60" s="13">
        <f>K60*1.5</f>
        <v>13.5</v>
      </c>
      <c r="N60" s="13">
        <f t="shared" si="9"/>
        <v>19</v>
      </c>
      <c r="O60" s="9"/>
    </row>
    <row r="61" customHeight="1" spans="1:15">
      <c r="A61" s="4">
        <v>59</v>
      </c>
      <c r="B61" s="4">
        <v>753</v>
      </c>
      <c r="C61" s="4" t="s">
        <v>94</v>
      </c>
      <c r="D61" s="4" t="s">
        <v>72</v>
      </c>
      <c r="E61" s="6">
        <v>6</v>
      </c>
      <c r="F61" s="5">
        <v>3</v>
      </c>
      <c r="G61" s="5">
        <v>0</v>
      </c>
      <c r="H61" s="5">
        <f t="shared" si="7"/>
        <v>-3</v>
      </c>
      <c r="I61" s="5">
        <f t="shared" ref="I61:I67" si="11">F61*0.3+G61*2</f>
        <v>0.9</v>
      </c>
      <c r="J61" s="6">
        <v>5</v>
      </c>
      <c r="K61" s="10">
        <v>5</v>
      </c>
      <c r="L61" s="13">
        <f t="shared" si="8"/>
        <v>0</v>
      </c>
      <c r="M61" s="13">
        <f>K61*1.5</f>
        <v>7.5</v>
      </c>
      <c r="N61" s="13">
        <f t="shared" si="9"/>
        <v>13</v>
      </c>
      <c r="O61" s="9"/>
    </row>
    <row r="62" customHeight="1" spans="1:15">
      <c r="A62" s="4">
        <v>60</v>
      </c>
      <c r="B62" s="4">
        <v>104430</v>
      </c>
      <c r="C62" s="4" t="s">
        <v>95</v>
      </c>
      <c r="D62" s="4" t="s">
        <v>72</v>
      </c>
      <c r="E62" s="6">
        <v>6</v>
      </c>
      <c r="F62" s="5">
        <v>1</v>
      </c>
      <c r="G62" s="5">
        <v>1</v>
      </c>
      <c r="H62" s="5">
        <f t="shared" si="7"/>
        <v>-4</v>
      </c>
      <c r="I62" s="5">
        <f t="shared" si="11"/>
        <v>2.3</v>
      </c>
      <c r="J62" s="6">
        <v>8</v>
      </c>
      <c r="K62" s="10">
        <v>12</v>
      </c>
      <c r="L62" s="13">
        <f t="shared" si="8"/>
        <v>4</v>
      </c>
      <c r="M62" s="13">
        <f>K62*1.5</f>
        <v>18</v>
      </c>
      <c r="N62" s="13">
        <f t="shared" si="9"/>
        <v>26</v>
      </c>
      <c r="O62" s="9"/>
    </row>
    <row r="63" customHeight="1" spans="1:15">
      <c r="A63" s="4">
        <v>61</v>
      </c>
      <c r="B63" s="7">
        <v>114069</v>
      </c>
      <c r="C63" s="7" t="s">
        <v>96</v>
      </c>
      <c r="D63" s="4" t="s">
        <v>72</v>
      </c>
      <c r="E63" s="6">
        <v>6</v>
      </c>
      <c r="F63" s="5">
        <v>3</v>
      </c>
      <c r="G63" s="5">
        <v>0</v>
      </c>
      <c r="H63" s="5">
        <f t="shared" si="7"/>
        <v>-3</v>
      </c>
      <c r="I63" s="5">
        <f t="shared" si="11"/>
        <v>0.9</v>
      </c>
      <c r="J63" s="6">
        <v>5</v>
      </c>
      <c r="K63" s="10">
        <v>8</v>
      </c>
      <c r="L63" s="13">
        <f t="shared" si="8"/>
        <v>3</v>
      </c>
      <c r="M63" s="13">
        <f>K63*1.5</f>
        <v>12</v>
      </c>
      <c r="N63" s="13">
        <f t="shared" si="9"/>
        <v>17</v>
      </c>
      <c r="O63" s="9"/>
    </row>
    <row r="64" customHeight="1" spans="1:15">
      <c r="A64" s="4">
        <v>62</v>
      </c>
      <c r="B64" s="7">
        <v>113008</v>
      </c>
      <c r="C64" s="7" t="s">
        <v>97</v>
      </c>
      <c r="D64" s="4" t="s">
        <v>72</v>
      </c>
      <c r="E64" s="6">
        <v>6</v>
      </c>
      <c r="F64" s="5">
        <v>0</v>
      </c>
      <c r="G64" s="5">
        <v>1</v>
      </c>
      <c r="H64" s="5">
        <f t="shared" si="7"/>
        <v>-5</v>
      </c>
      <c r="I64" s="5">
        <f t="shared" si="11"/>
        <v>2</v>
      </c>
      <c r="J64" s="6">
        <v>5</v>
      </c>
      <c r="K64" s="10">
        <v>5</v>
      </c>
      <c r="L64" s="13">
        <f t="shared" si="8"/>
        <v>0</v>
      </c>
      <c r="M64" s="13">
        <f>K64*1.5</f>
        <v>7.5</v>
      </c>
      <c r="N64" s="13">
        <f t="shared" si="9"/>
        <v>13</v>
      </c>
      <c r="O64" s="9"/>
    </row>
    <row r="65" customHeight="1" spans="1:15">
      <c r="A65" s="4">
        <v>63</v>
      </c>
      <c r="B65" s="4">
        <v>517</v>
      </c>
      <c r="C65" s="4" t="s">
        <v>98</v>
      </c>
      <c r="D65" s="4" t="s">
        <v>99</v>
      </c>
      <c r="E65" s="6">
        <v>21</v>
      </c>
      <c r="F65" s="5">
        <v>10</v>
      </c>
      <c r="G65" s="5">
        <v>2</v>
      </c>
      <c r="H65" s="5">
        <f t="shared" si="7"/>
        <v>-9</v>
      </c>
      <c r="I65" s="5">
        <f t="shared" si="11"/>
        <v>7</v>
      </c>
      <c r="J65" s="6">
        <v>22</v>
      </c>
      <c r="K65" s="10">
        <v>5</v>
      </c>
      <c r="L65" s="13">
        <f t="shared" si="8"/>
        <v>-17</v>
      </c>
      <c r="M65" s="13">
        <f>K65*0.3</f>
        <v>1.5</v>
      </c>
      <c r="N65" s="13">
        <f t="shared" si="9"/>
        <v>24</v>
      </c>
      <c r="O65" s="9"/>
    </row>
    <row r="66" customHeight="1" spans="1:15">
      <c r="A66" s="4">
        <v>64</v>
      </c>
      <c r="B66" s="4">
        <v>337</v>
      </c>
      <c r="C66" s="4" t="s">
        <v>100</v>
      </c>
      <c r="D66" s="4" t="s">
        <v>99</v>
      </c>
      <c r="E66" s="6">
        <v>27</v>
      </c>
      <c r="F66" s="5">
        <v>7</v>
      </c>
      <c r="G66" s="5">
        <v>1</v>
      </c>
      <c r="H66" s="5">
        <f t="shared" si="7"/>
        <v>-19</v>
      </c>
      <c r="I66" s="5">
        <f t="shared" si="11"/>
        <v>4.1</v>
      </c>
      <c r="J66" s="6">
        <v>25</v>
      </c>
      <c r="K66" s="10">
        <v>14</v>
      </c>
      <c r="L66" s="13">
        <f t="shared" si="8"/>
        <v>-11</v>
      </c>
      <c r="M66" s="13">
        <f>K66*0.3</f>
        <v>4.2</v>
      </c>
      <c r="N66" s="13">
        <f t="shared" si="9"/>
        <v>29</v>
      </c>
      <c r="O66" s="9"/>
    </row>
    <row r="67" customHeight="1" spans="1:15">
      <c r="A67" s="4">
        <v>65</v>
      </c>
      <c r="B67" s="4">
        <v>578</v>
      </c>
      <c r="C67" s="4" t="s">
        <v>101</v>
      </c>
      <c r="D67" s="4" t="s">
        <v>99</v>
      </c>
      <c r="E67" s="6">
        <v>17</v>
      </c>
      <c r="F67" s="5">
        <v>5</v>
      </c>
      <c r="G67" s="5">
        <v>5</v>
      </c>
      <c r="H67" s="5">
        <f t="shared" si="7"/>
        <v>-7</v>
      </c>
      <c r="I67" s="5">
        <f t="shared" si="11"/>
        <v>11.5</v>
      </c>
      <c r="J67" s="6">
        <v>19</v>
      </c>
      <c r="K67" s="10">
        <v>15</v>
      </c>
      <c r="L67" s="13">
        <f t="shared" si="8"/>
        <v>-4</v>
      </c>
      <c r="M67" s="13">
        <f>K67*0.3</f>
        <v>4.5</v>
      </c>
      <c r="N67" s="13">
        <f t="shared" si="9"/>
        <v>24</v>
      </c>
      <c r="O67" s="9"/>
    </row>
    <row r="68" customHeight="1" spans="1:15">
      <c r="A68" s="4">
        <v>66</v>
      </c>
      <c r="B68" s="4">
        <v>585</v>
      </c>
      <c r="C68" s="4" t="s">
        <v>102</v>
      </c>
      <c r="D68" s="4" t="s">
        <v>99</v>
      </c>
      <c r="E68" s="6">
        <v>12</v>
      </c>
      <c r="F68" s="5">
        <v>12</v>
      </c>
      <c r="G68" s="5">
        <v>3</v>
      </c>
      <c r="H68" s="5">
        <f t="shared" ref="H68:H99" si="12">(F68+G68)-E68</f>
        <v>3</v>
      </c>
      <c r="I68" s="5">
        <f>F68*1.5+G68*4</f>
        <v>30</v>
      </c>
      <c r="J68" s="6">
        <v>15</v>
      </c>
      <c r="K68" s="10">
        <v>14</v>
      </c>
      <c r="L68" s="13">
        <f t="shared" ref="L68:L99" si="13">K68-J68</f>
        <v>-1</v>
      </c>
      <c r="M68" s="13">
        <f>K68*0.3</f>
        <v>4.2</v>
      </c>
      <c r="N68" s="13">
        <f t="shared" ref="N68:N99" si="14">ROUND(J68+M68,0)</f>
        <v>19</v>
      </c>
      <c r="O68" s="9"/>
    </row>
    <row r="69" customHeight="1" spans="1:15">
      <c r="A69" s="4">
        <v>67</v>
      </c>
      <c r="B69" s="4">
        <v>373</v>
      </c>
      <c r="C69" s="4" t="s">
        <v>103</v>
      </c>
      <c r="D69" s="4" t="s">
        <v>99</v>
      </c>
      <c r="E69" s="6">
        <v>12</v>
      </c>
      <c r="F69" s="5">
        <v>8</v>
      </c>
      <c r="G69" s="5">
        <v>1</v>
      </c>
      <c r="H69" s="5">
        <f t="shared" si="12"/>
        <v>-3</v>
      </c>
      <c r="I69" s="5">
        <f t="shared" ref="I69:I76" si="15">F69*0.3+G69*2</f>
        <v>4.4</v>
      </c>
      <c r="J69" s="6">
        <v>14</v>
      </c>
      <c r="K69" s="10">
        <v>17</v>
      </c>
      <c r="L69" s="13">
        <f t="shared" si="13"/>
        <v>3</v>
      </c>
      <c r="M69" s="13">
        <f>K69*1.5</f>
        <v>25.5</v>
      </c>
      <c r="N69" s="13">
        <f t="shared" si="14"/>
        <v>40</v>
      </c>
      <c r="O69" s="9"/>
    </row>
    <row r="70" customHeight="1" spans="1:15">
      <c r="A70" s="4">
        <v>68</v>
      </c>
      <c r="B70" s="4">
        <v>747</v>
      </c>
      <c r="C70" s="4" t="s">
        <v>104</v>
      </c>
      <c r="D70" s="4" t="s">
        <v>99</v>
      </c>
      <c r="E70" s="6">
        <v>12</v>
      </c>
      <c r="F70" s="5">
        <v>1</v>
      </c>
      <c r="G70" s="5">
        <v>2</v>
      </c>
      <c r="H70" s="5">
        <f t="shared" si="12"/>
        <v>-9</v>
      </c>
      <c r="I70" s="5">
        <f t="shared" si="15"/>
        <v>4.3</v>
      </c>
      <c r="J70" s="6">
        <v>14</v>
      </c>
      <c r="K70" s="10">
        <v>1</v>
      </c>
      <c r="L70" s="13">
        <f t="shared" si="13"/>
        <v>-13</v>
      </c>
      <c r="M70" s="13">
        <f>K70*0.3</f>
        <v>0.3</v>
      </c>
      <c r="N70" s="13">
        <f t="shared" si="14"/>
        <v>14</v>
      </c>
      <c r="O70" s="9"/>
    </row>
    <row r="71" customHeight="1" spans="1:15">
      <c r="A71" s="4">
        <v>69</v>
      </c>
      <c r="B71" s="4">
        <v>581</v>
      </c>
      <c r="C71" s="4" t="s">
        <v>105</v>
      </c>
      <c r="D71" s="4" t="s">
        <v>99</v>
      </c>
      <c r="E71" s="6">
        <v>21</v>
      </c>
      <c r="F71" s="5">
        <v>4</v>
      </c>
      <c r="G71" s="5">
        <v>2</v>
      </c>
      <c r="H71" s="5">
        <f t="shared" si="12"/>
        <v>-15</v>
      </c>
      <c r="I71" s="5">
        <f t="shared" si="15"/>
        <v>5.2</v>
      </c>
      <c r="J71" s="6">
        <v>12</v>
      </c>
      <c r="K71" s="10">
        <v>14</v>
      </c>
      <c r="L71" s="13">
        <f t="shared" si="13"/>
        <v>2</v>
      </c>
      <c r="M71" s="13">
        <f>K71*1.5</f>
        <v>21</v>
      </c>
      <c r="N71" s="13">
        <f t="shared" si="14"/>
        <v>33</v>
      </c>
      <c r="O71" s="9"/>
    </row>
    <row r="72" customHeight="1" spans="1:15">
      <c r="A72" s="4">
        <v>70</v>
      </c>
      <c r="B72" s="7">
        <v>114685</v>
      </c>
      <c r="C72" s="7" t="s">
        <v>106</v>
      </c>
      <c r="D72" s="4" t="s">
        <v>99</v>
      </c>
      <c r="E72" s="6">
        <v>12</v>
      </c>
      <c r="F72" s="5">
        <v>8</v>
      </c>
      <c r="G72" s="5">
        <v>0</v>
      </c>
      <c r="H72" s="5">
        <f t="shared" si="12"/>
        <v>-4</v>
      </c>
      <c r="I72" s="5">
        <f t="shared" si="15"/>
        <v>2.4</v>
      </c>
      <c r="J72" s="6">
        <v>11</v>
      </c>
      <c r="K72" s="10">
        <v>6.4</v>
      </c>
      <c r="L72" s="13">
        <f t="shared" si="13"/>
        <v>-4.6</v>
      </c>
      <c r="M72" s="13">
        <f>K72*0.3</f>
        <v>1.92</v>
      </c>
      <c r="N72" s="13">
        <f t="shared" si="14"/>
        <v>13</v>
      </c>
      <c r="O72" s="9"/>
    </row>
    <row r="73" customHeight="1" spans="1:15">
      <c r="A73" s="4">
        <v>71</v>
      </c>
      <c r="B73" s="4">
        <v>511</v>
      </c>
      <c r="C73" s="4" t="s">
        <v>107</v>
      </c>
      <c r="D73" s="4" t="s">
        <v>99</v>
      </c>
      <c r="E73" s="6">
        <v>12</v>
      </c>
      <c r="F73" s="5">
        <v>4</v>
      </c>
      <c r="G73" s="5">
        <v>2</v>
      </c>
      <c r="H73" s="5">
        <f t="shared" si="12"/>
        <v>-6</v>
      </c>
      <c r="I73" s="5">
        <f t="shared" si="15"/>
        <v>5.2</v>
      </c>
      <c r="J73" s="6">
        <v>11</v>
      </c>
      <c r="K73" s="10">
        <v>8</v>
      </c>
      <c r="L73" s="13">
        <f t="shared" si="13"/>
        <v>-3</v>
      </c>
      <c r="M73" s="13">
        <f>K73*0.3</f>
        <v>2.4</v>
      </c>
      <c r="N73" s="13">
        <f t="shared" si="14"/>
        <v>13</v>
      </c>
      <c r="O73" s="9"/>
    </row>
    <row r="74" customHeight="1" spans="1:15">
      <c r="A74" s="4">
        <v>72</v>
      </c>
      <c r="B74" s="4">
        <v>744</v>
      </c>
      <c r="C74" s="4" t="s">
        <v>108</v>
      </c>
      <c r="D74" s="4" t="s">
        <v>99</v>
      </c>
      <c r="E74" s="6">
        <v>10</v>
      </c>
      <c r="F74" s="5">
        <v>3</v>
      </c>
      <c r="G74" s="5">
        <v>4</v>
      </c>
      <c r="H74" s="5">
        <f t="shared" si="12"/>
        <v>-3</v>
      </c>
      <c r="I74" s="5">
        <f t="shared" si="15"/>
        <v>8.9</v>
      </c>
      <c r="J74" s="6">
        <v>11</v>
      </c>
      <c r="K74" s="10">
        <v>7</v>
      </c>
      <c r="L74" s="13">
        <f t="shared" si="13"/>
        <v>-4</v>
      </c>
      <c r="M74" s="13">
        <f>K74*0.3</f>
        <v>2.1</v>
      </c>
      <c r="N74" s="13">
        <f t="shared" si="14"/>
        <v>13</v>
      </c>
      <c r="O74" s="9"/>
    </row>
    <row r="75" customHeight="1" spans="1:15">
      <c r="A75" s="4">
        <v>73</v>
      </c>
      <c r="B75" s="4">
        <v>515</v>
      </c>
      <c r="C75" s="4" t="s">
        <v>109</v>
      </c>
      <c r="D75" s="4" t="s">
        <v>99</v>
      </c>
      <c r="E75" s="6">
        <v>10</v>
      </c>
      <c r="F75" s="5">
        <v>4</v>
      </c>
      <c r="G75" s="5">
        <v>0</v>
      </c>
      <c r="H75" s="5">
        <f t="shared" si="12"/>
        <v>-6</v>
      </c>
      <c r="I75" s="5">
        <f t="shared" si="15"/>
        <v>1.2</v>
      </c>
      <c r="J75" s="6">
        <v>11</v>
      </c>
      <c r="K75" s="10">
        <v>9</v>
      </c>
      <c r="L75" s="13">
        <f t="shared" si="13"/>
        <v>-2</v>
      </c>
      <c r="M75" s="13">
        <f>K75*0.3</f>
        <v>2.7</v>
      </c>
      <c r="N75" s="13">
        <f t="shared" si="14"/>
        <v>14</v>
      </c>
      <c r="O75" s="9"/>
    </row>
    <row r="76" customHeight="1" spans="1:15">
      <c r="A76" s="4">
        <v>74</v>
      </c>
      <c r="B76" s="4">
        <v>391</v>
      </c>
      <c r="C76" s="4" t="s">
        <v>110</v>
      </c>
      <c r="D76" s="4" t="s">
        <v>99</v>
      </c>
      <c r="E76" s="6">
        <v>10</v>
      </c>
      <c r="F76" s="5">
        <v>6</v>
      </c>
      <c r="G76" s="5">
        <v>1</v>
      </c>
      <c r="H76" s="5">
        <f t="shared" si="12"/>
        <v>-3</v>
      </c>
      <c r="I76" s="5">
        <f t="shared" si="15"/>
        <v>3.8</v>
      </c>
      <c r="J76" s="6">
        <v>12</v>
      </c>
      <c r="K76" s="10">
        <v>4</v>
      </c>
      <c r="L76" s="13">
        <f t="shared" si="13"/>
        <v>-8</v>
      </c>
      <c r="M76" s="13">
        <f>K76*0.3</f>
        <v>1.2</v>
      </c>
      <c r="N76" s="13">
        <f t="shared" si="14"/>
        <v>13</v>
      </c>
      <c r="O76" s="9"/>
    </row>
    <row r="77" customHeight="1" spans="1:15">
      <c r="A77" s="4">
        <v>75</v>
      </c>
      <c r="B77" s="4">
        <v>103199</v>
      </c>
      <c r="C77" s="4" t="s">
        <v>111</v>
      </c>
      <c r="D77" s="4" t="s">
        <v>99</v>
      </c>
      <c r="E77" s="6">
        <v>12</v>
      </c>
      <c r="F77" s="5">
        <v>9</v>
      </c>
      <c r="G77" s="5">
        <v>5</v>
      </c>
      <c r="H77" s="5">
        <f t="shared" si="12"/>
        <v>2</v>
      </c>
      <c r="I77" s="5">
        <f>F77*1.5+G77*4</f>
        <v>33.5</v>
      </c>
      <c r="J77" s="6">
        <v>10</v>
      </c>
      <c r="K77" s="10">
        <v>15</v>
      </c>
      <c r="L77" s="13">
        <f t="shared" si="13"/>
        <v>5</v>
      </c>
      <c r="M77" s="13">
        <f>K77*1.5</f>
        <v>22.5</v>
      </c>
      <c r="N77" s="13">
        <f t="shared" si="14"/>
        <v>33</v>
      </c>
      <c r="O77" s="9"/>
    </row>
    <row r="78" customHeight="1" spans="1:15">
      <c r="A78" s="4">
        <v>76</v>
      </c>
      <c r="B78" s="4">
        <v>355</v>
      </c>
      <c r="C78" s="4" t="s">
        <v>112</v>
      </c>
      <c r="D78" s="4" t="s">
        <v>99</v>
      </c>
      <c r="E78" s="6">
        <v>8</v>
      </c>
      <c r="F78" s="5">
        <v>2</v>
      </c>
      <c r="G78" s="5">
        <v>0</v>
      </c>
      <c r="H78" s="5">
        <f t="shared" si="12"/>
        <v>-6</v>
      </c>
      <c r="I78" s="5">
        <f>F78*0.3+G78*2</f>
        <v>0.6</v>
      </c>
      <c r="J78" s="6">
        <v>10</v>
      </c>
      <c r="K78" s="10">
        <v>7</v>
      </c>
      <c r="L78" s="13">
        <f t="shared" si="13"/>
        <v>-3</v>
      </c>
      <c r="M78" s="13">
        <f>K78*0.3</f>
        <v>2.1</v>
      </c>
      <c r="N78" s="13">
        <f t="shared" si="14"/>
        <v>12</v>
      </c>
      <c r="O78" s="9"/>
    </row>
    <row r="79" customHeight="1" spans="1:15">
      <c r="A79" s="4">
        <v>77</v>
      </c>
      <c r="B79" s="4">
        <v>572</v>
      </c>
      <c r="C79" s="4" t="s">
        <v>113</v>
      </c>
      <c r="D79" s="4" t="s">
        <v>99</v>
      </c>
      <c r="E79" s="6">
        <v>8</v>
      </c>
      <c r="F79" s="5">
        <v>1</v>
      </c>
      <c r="G79" s="5">
        <v>0</v>
      </c>
      <c r="H79" s="5">
        <f t="shared" si="12"/>
        <v>-7</v>
      </c>
      <c r="I79" s="5">
        <f>F79*0.3+G79*2</f>
        <v>0.3</v>
      </c>
      <c r="J79" s="6">
        <v>16</v>
      </c>
      <c r="K79" s="10">
        <v>4</v>
      </c>
      <c r="L79" s="13">
        <f t="shared" si="13"/>
        <v>-12</v>
      </c>
      <c r="M79" s="13">
        <f>K79*0.3</f>
        <v>1.2</v>
      </c>
      <c r="N79" s="13">
        <f t="shared" si="14"/>
        <v>17</v>
      </c>
      <c r="O79" s="9"/>
    </row>
    <row r="80" customHeight="1" spans="1:15">
      <c r="A80" s="4">
        <v>78</v>
      </c>
      <c r="B80" s="7">
        <v>114622</v>
      </c>
      <c r="C80" s="7" t="s">
        <v>114</v>
      </c>
      <c r="D80" s="4" t="s">
        <v>99</v>
      </c>
      <c r="E80" s="6">
        <v>8</v>
      </c>
      <c r="F80" s="5">
        <v>15</v>
      </c>
      <c r="G80" s="5">
        <v>2</v>
      </c>
      <c r="H80" s="5">
        <f t="shared" si="12"/>
        <v>9</v>
      </c>
      <c r="I80" s="5">
        <f>F80*1.5+G80*4</f>
        <v>30.5</v>
      </c>
      <c r="J80" s="6">
        <v>10</v>
      </c>
      <c r="K80" s="10">
        <v>22</v>
      </c>
      <c r="L80" s="13">
        <f t="shared" si="13"/>
        <v>12</v>
      </c>
      <c r="M80" s="13">
        <f>K80*1.5</f>
        <v>33</v>
      </c>
      <c r="N80" s="13">
        <f t="shared" si="14"/>
        <v>43</v>
      </c>
      <c r="O80" s="9"/>
    </row>
    <row r="81" customHeight="1" spans="1:15">
      <c r="A81" s="4">
        <v>79</v>
      </c>
      <c r="B81" s="4">
        <v>102479</v>
      </c>
      <c r="C81" s="4" t="s">
        <v>115</v>
      </c>
      <c r="D81" s="4" t="s">
        <v>99</v>
      </c>
      <c r="E81" s="6">
        <v>7</v>
      </c>
      <c r="F81" s="5">
        <v>0</v>
      </c>
      <c r="G81" s="5">
        <v>1</v>
      </c>
      <c r="H81" s="5">
        <f t="shared" si="12"/>
        <v>-6</v>
      </c>
      <c r="I81" s="5">
        <f>F81*0.3+G81*2</f>
        <v>2</v>
      </c>
      <c r="J81" s="6">
        <v>12</v>
      </c>
      <c r="K81" s="10">
        <v>7</v>
      </c>
      <c r="L81" s="13">
        <f t="shared" si="13"/>
        <v>-5</v>
      </c>
      <c r="M81" s="13">
        <f t="shared" ref="M81:M87" si="16">K81*0.3</f>
        <v>2.1</v>
      </c>
      <c r="N81" s="13">
        <f t="shared" si="14"/>
        <v>14</v>
      </c>
      <c r="O81" s="9"/>
    </row>
    <row r="82" customHeight="1" spans="1:15">
      <c r="A82" s="4">
        <v>80</v>
      </c>
      <c r="B82" s="4">
        <v>349</v>
      </c>
      <c r="C82" s="4" t="s">
        <v>116</v>
      </c>
      <c r="D82" s="4" t="s">
        <v>99</v>
      </c>
      <c r="E82" s="6">
        <v>10</v>
      </c>
      <c r="F82" s="5">
        <v>2</v>
      </c>
      <c r="G82" s="5">
        <v>1</v>
      </c>
      <c r="H82" s="5">
        <f t="shared" si="12"/>
        <v>-7</v>
      </c>
      <c r="I82" s="5">
        <f>F82*0.3+G82*2</f>
        <v>2.6</v>
      </c>
      <c r="J82" s="6">
        <v>9</v>
      </c>
      <c r="K82" s="10">
        <v>3</v>
      </c>
      <c r="L82" s="13">
        <f t="shared" si="13"/>
        <v>-6</v>
      </c>
      <c r="M82" s="13">
        <f t="shared" si="16"/>
        <v>0.9</v>
      </c>
      <c r="N82" s="13">
        <f t="shared" si="14"/>
        <v>10</v>
      </c>
      <c r="O82" s="9"/>
    </row>
    <row r="83" customHeight="1" spans="1:15">
      <c r="A83" s="4">
        <v>81</v>
      </c>
      <c r="B83" s="4">
        <v>106865</v>
      </c>
      <c r="C83" s="4" t="s">
        <v>117</v>
      </c>
      <c r="D83" s="4" t="s">
        <v>99</v>
      </c>
      <c r="E83" s="6">
        <v>10</v>
      </c>
      <c r="F83" s="5">
        <v>7</v>
      </c>
      <c r="G83" s="5">
        <v>0</v>
      </c>
      <c r="H83" s="5">
        <f t="shared" si="12"/>
        <v>-3</v>
      </c>
      <c r="I83" s="5">
        <f>F83*0.3+G83*2</f>
        <v>2.1</v>
      </c>
      <c r="J83" s="6">
        <v>9</v>
      </c>
      <c r="K83" s="10">
        <v>6</v>
      </c>
      <c r="L83" s="13">
        <f t="shared" si="13"/>
        <v>-3</v>
      </c>
      <c r="M83" s="13">
        <f t="shared" si="16"/>
        <v>1.8</v>
      </c>
      <c r="N83" s="13">
        <f t="shared" si="14"/>
        <v>11</v>
      </c>
      <c r="O83" s="9"/>
    </row>
    <row r="84" customHeight="1" spans="1:15">
      <c r="A84" s="4">
        <v>82</v>
      </c>
      <c r="B84" s="4">
        <v>102935</v>
      </c>
      <c r="C84" s="4" t="s">
        <v>118</v>
      </c>
      <c r="D84" s="4" t="s">
        <v>99</v>
      </c>
      <c r="E84" s="6">
        <v>7</v>
      </c>
      <c r="F84" s="5">
        <v>7</v>
      </c>
      <c r="G84" s="5">
        <v>0</v>
      </c>
      <c r="H84" s="5">
        <f t="shared" si="12"/>
        <v>0</v>
      </c>
      <c r="I84" s="5">
        <f>F84*1.5+G84*4</f>
        <v>10.5</v>
      </c>
      <c r="J84" s="6">
        <v>9</v>
      </c>
      <c r="K84" s="10">
        <v>8</v>
      </c>
      <c r="L84" s="13">
        <f t="shared" si="13"/>
        <v>-1</v>
      </c>
      <c r="M84" s="13">
        <f t="shared" si="16"/>
        <v>2.4</v>
      </c>
      <c r="N84" s="13">
        <f t="shared" si="14"/>
        <v>11</v>
      </c>
      <c r="O84" s="9"/>
    </row>
    <row r="85" customHeight="1" spans="1:15">
      <c r="A85" s="4">
        <v>83</v>
      </c>
      <c r="B85" s="4">
        <v>308</v>
      </c>
      <c r="C85" s="4" t="s">
        <v>119</v>
      </c>
      <c r="D85" s="4" t="s">
        <v>99</v>
      </c>
      <c r="E85" s="6">
        <v>7</v>
      </c>
      <c r="F85" s="5">
        <v>3</v>
      </c>
      <c r="G85" s="5">
        <v>0</v>
      </c>
      <c r="H85" s="5">
        <f t="shared" si="12"/>
        <v>-4</v>
      </c>
      <c r="I85" s="5">
        <f t="shared" ref="I85:I91" si="17">F85*0.3+G85*2</f>
        <v>0.9</v>
      </c>
      <c r="J85" s="6">
        <v>9</v>
      </c>
      <c r="K85" s="10">
        <v>2</v>
      </c>
      <c r="L85" s="13">
        <f t="shared" si="13"/>
        <v>-7</v>
      </c>
      <c r="M85" s="13">
        <f t="shared" si="16"/>
        <v>0.6</v>
      </c>
      <c r="N85" s="13">
        <f t="shared" si="14"/>
        <v>10</v>
      </c>
      <c r="O85" s="9"/>
    </row>
    <row r="86" customHeight="1" spans="1:15">
      <c r="A86" s="4">
        <v>84</v>
      </c>
      <c r="B86" s="4">
        <v>723</v>
      </c>
      <c r="C86" s="4" t="s">
        <v>120</v>
      </c>
      <c r="D86" s="4" t="s">
        <v>99</v>
      </c>
      <c r="E86" s="6">
        <v>7</v>
      </c>
      <c r="F86" s="5">
        <v>2</v>
      </c>
      <c r="G86" s="5">
        <v>2</v>
      </c>
      <c r="H86" s="5">
        <f t="shared" si="12"/>
        <v>-3</v>
      </c>
      <c r="I86" s="5">
        <f t="shared" si="17"/>
        <v>4.6</v>
      </c>
      <c r="J86" s="6">
        <v>9</v>
      </c>
      <c r="K86" s="10">
        <v>5</v>
      </c>
      <c r="L86" s="13">
        <f t="shared" si="13"/>
        <v>-4</v>
      </c>
      <c r="M86" s="13">
        <f t="shared" si="16"/>
        <v>1.5</v>
      </c>
      <c r="N86" s="13">
        <f t="shared" si="14"/>
        <v>11</v>
      </c>
      <c r="O86" s="9"/>
    </row>
    <row r="87" customHeight="1" spans="1:15">
      <c r="A87" s="4">
        <v>85</v>
      </c>
      <c r="B87" s="4">
        <v>102478</v>
      </c>
      <c r="C87" s="4" t="s">
        <v>121</v>
      </c>
      <c r="D87" s="4" t="s">
        <v>99</v>
      </c>
      <c r="E87" s="6">
        <v>6</v>
      </c>
      <c r="F87" s="5">
        <v>2</v>
      </c>
      <c r="G87" s="5">
        <v>0</v>
      </c>
      <c r="H87" s="5">
        <f t="shared" si="12"/>
        <v>-4</v>
      </c>
      <c r="I87" s="5">
        <f t="shared" si="17"/>
        <v>0.6</v>
      </c>
      <c r="J87" s="6">
        <v>9</v>
      </c>
      <c r="K87" s="10">
        <v>5</v>
      </c>
      <c r="L87" s="13">
        <f t="shared" si="13"/>
        <v>-4</v>
      </c>
      <c r="M87" s="13">
        <f t="shared" si="16"/>
        <v>1.5</v>
      </c>
      <c r="N87" s="13">
        <f t="shared" si="14"/>
        <v>11</v>
      </c>
      <c r="O87" s="9"/>
    </row>
    <row r="88" customHeight="1" spans="1:15">
      <c r="A88" s="4">
        <v>86</v>
      </c>
      <c r="B88" s="4">
        <v>107829</v>
      </c>
      <c r="C88" s="4" t="s">
        <v>122</v>
      </c>
      <c r="D88" s="4" t="s">
        <v>99</v>
      </c>
      <c r="E88" s="6">
        <v>6</v>
      </c>
      <c r="F88" s="5">
        <v>3</v>
      </c>
      <c r="G88" s="5">
        <v>1</v>
      </c>
      <c r="H88" s="5">
        <f t="shared" si="12"/>
        <v>-2</v>
      </c>
      <c r="I88" s="5">
        <f t="shared" si="17"/>
        <v>2.9</v>
      </c>
      <c r="J88" s="6">
        <v>5</v>
      </c>
      <c r="K88" s="10">
        <v>5</v>
      </c>
      <c r="L88" s="13">
        <f t="shared" si="13"/>
        <v>0</v>
      </c>
      <c r="M88" s="13">
        <f>K88*1.5</f>
        <v>7.5</v>
      </c>
      <c r="N88" s="13">
        <f t="shared" si="14"/>
        <v>13</v>
      </c>
      <c r="O88" s="9"/>
    </row>
    <row r="89" customHeight="1" spans="1:15">
      <c r="A89" s="4">
        <v>87</v>
      </c>
      <c r="B89" s="7">
        <v>113299</v>
      </c>
      <c r="C89" s="7" t="s">
        <v>123</v>
      </c>
      <c r="D89" s="4" t="s">
        <v>99</v>
      </c>
      <c r="E89" s="6">
        <v>6</v>
      </c>
      <c r="F89" s="5">
        <v>3</v>
      </c>
      <c r="G89" s="5">
        <v>0</v>
      </c>
      <c r="H89" s="5">
        <f t="shared" si="12"/>
        <v>-3</v>
      </c>
      <c r="I89" s="5">
        <f t="shared" si="17"/>
        <v>0.9</v>
      </c>
      <c r="J89" s="6">
        <v>5</v>
      </c>
      <c r="K89" s="10">
        <v>11</v>
      </c>
      <c r="L89" s="13">
        <f t="shared" si="13"/>
        <v>6</v>
      </c>
      <c r="M89" s="13">
        <f>K89*1.5</f>
        <v>16.5</v>
      </c>
      <c r="N89" s="13">
        <f t="shared" si="14"/>
        <v>22</v>
      </c>
      <c r="O89" s="9"/>
    </row>
    <row r="90" customHeight="1" spans="1:15">
      <c r="A90" s="4">
        <v>88</v>
      </c>
      <c r="B90" s="7">
        <v>114844</v>
      </c>
      <c r="C90" s="7" t="s">
        <v>124</v>
      </c>
      <c r="D90" s="4" t="s">
        <v>99</v>
      </c>
      <c r="E90" s="6">
        <v>6</v>
      </c>
      <c r="F90" s="5">
        <v>2</v>
      </c>
      <c r="G90" s="5">
        <v>0</v>
      </c>
      <c r="H90" s="5">
        <f t="shared" si="12"/>
        <v>-4</v>
      </c>
      <c r="I90" s="5">
        <f t="shared" si="17"/>
        <v>0.6</v>
      </c>
      <c r="J90" s="6">
        <v>5</v>
      </c>
      <c r="K90" s="10">
        <v>4</v>
      </c>
      <c r="L90" s="13">
        <f t="shared" si="13"/>
        <v>-1</v>
      </c>
      <c r="M90" s="13">
        <f>K90*0.3</f>
        <v>1.2</v>
      </c>
      <c r="N90" s="13">
        <f t="shared" si="14"/>
        <v>6</v>
      </c>
      <c r="O90" s="9"/>
    </row>
    <row r="91" customHeight="1" spans="1:15">
      <c r="A91" s="4">
        <v>89</v>
      </c>
      <c r="B91" s="7">
        <v>113023</v>
      </c>
      <c r="C91" s="7" t="s">
        <v>125</v>
      </c>
      <c r="D91" s="4" t="s">
        <v>99</v>
      </c>
      <c r="E91" s="6">
        <v>6</v>
      </c>
      <c r="F91" s="5">
        <v>3</v>
      </c>
      <c r="G91" s="5">
        <v>1</v>
      </c>
      <c r="H91" s="5">
        <f t="shared" si="12"/>
        <v>-2</v>
      </c>
      <c r="I91" s="5">
        <f t="shared" si="17"/>
        <v>2.9</v>
      </c>
      <c r="J91" s="6">
        <v>5</v>
      </c>
      <c r="K91" s="10">
        <v>10</v>
      </c>
      <c r="L91" s="13">
        <f t="shared" si="13"/>
        <v>5</v>
      </c>
      <c r="M91" s="13">
        <f>K91*1.5</f>
        <v>15</v>
      </c>
      <c r="N91" s="13">
        <f t="shared" si="14"/>
        <v>20</v>
      </c>
      <c r="O91" s="9"/>
    </row>
    <row r="92" customHeight="1" spans="1:15">
      <c r="A92" s="4">
        <v>90</v>
      </c>
      <c r="B92" s="4">
        <v>385</v>
      </c>
      <c r="C92" s="4" t="s">
        <v>126</v>
      </c>
      <c r="D92" s="4" t="s">
        <v>127</v>
      </c>
      <c r="E92" s="6">
        <v>17</v>
      </c>
      <c r="F92" s="5">
        <v>22</v>
      </c>
      <c r="G92" s="5">
        <v>3</v>
      </c>
      <c r="H92" s="5">
        <f t="shared" si="12"/>
        <v>8</v>
      </c>
      <c r="I92" s="5">
        <f>F92*1.5+G92*4</f>
        <v>45</v>
      </c>
      <c r="J92" s="6">
        <v>16</v>
      </c>
      <c r="K92" s="10">
        <v>8</v>
      </c>
      <c r="L92" s="13">
        <f t="shared" si="13"/>
        <v>-8</v>
      </c>
      <c r="M92" s="13">
        <f>K92*0.3</f>
        <v>2.4</v>
      </c>
      <c r="N92" s="13">
        <f t="shared" si="14"/>
        <v>18</v>
      </c>
      <c r="O92" s="9"/>
    </row>
    <row r="93" customHeight="1" spans="1:15">
      <c r="A93" s="4">
        <v>91</v>
      </c>
      <c r="B93" s="4">
        <v>514</v>
      </c>
      <c r="C93" s="4" t="s">
        <v>128</v>
      </c>
      <c r="D93" s="4" t="s">
        <v>127</v>
      </c>
      <c r="E93" s="6">
        <v>12</v>
      </c>
      <c r="F93" s="5">
        <v>6</v>
      </c>
      <c r="G93" s="5">
        <v>3</v>
      </c>
      <c r="H93" s="5">
        <f t="shared" si="12"/>
        <v>-3</v>
      </c>
      <c r="I93" s="5">
        <f>F93*0.3+G93*2</f>
        <v>7.8</v>
      </c>
      <c r="J93" s="6">
        <v>11</v>
      </c>
      <c r="K93" s="10">
        <v>24</v>
      </c>
      <c r="L93" s="13">
        <f t="shared" si="13"/>
        <v>13</v>
      </c>
      <c r="M93" s="13">
        <f>K93*1.5</f>
        <v>36</v>
      </c>
      <c r="N93" s="13">
        <f t="shared" si="14"/>
        <v>47</v>
      </c>
      <c r="O93" s="9"/>
    </row>
    <row r="94" customHeight="1" spans="1:15">
      <c r="A94" s="4">
        <v>92</v>
      </c>
      <c r="B94" s="4">
        <v>108656</v>
      </c>
      <c r="C94" s="4" t="s">
        <v>129</v>
      </c>
      <c r="D94" s="4" t="s">
        <v>127</v>
      </c>
      <c r="E94" s="6">
        <v>12</v>
      </c>
      <c r="F94" s="5">
        <v>14</v>
      </c>
      <c r="G94" s="5">
        <v>5</v>
      </c>
      <c r="H94" s="5">
        <f t="shared" si="12"/>
        <v>7</v>
      </c>
      <c r="I94" s="5">
        <f>F94*1.5+G94*4</f>
        <v>41</v>
      </c>
      <c r="J94" s="6">
        <v>10</v>
      </c>
      <c r="K94" s="10">
        <v>4</v>
      </c>
      <c r="L94" s="13">
        <f t="shared" si="13"/>
        <v>-6</v>
      </c>
      <c r="M94" s="13">
        <f>K94*0.3</f>
        <v>1.2</v>
      </c>
      <c r="N94" s="13">
        <f t="shared" si="14"/>
        <v>11</v>
      </c>
      <c r="O94" s="9"/>
    </row>
    <row r="95" customHeight="1" spans="1:15">
      <c r="A95" s="4">
        <v>93</v>
      </c>
      <c r="B95" s="4">
        <v>102567</v>
      </c>
      <c r="C95" s="4" t="s">
        <v>130</v>
      </c>
      <c r="D95" s="4" t="s">
        <v>127</v>
      </c>
      <c r="E95" s="6">
        <v>6</v>
      </c>
      <c r="F95" s="5">
        <v>3</v>
      </c>
      <c r="G95" s="5">
        <v>0</v>
      </c>
      <c r="H95" s="5">
        <f t="shared" si="12"/>
        <v>-3</v>
      </c>
      <c r="I95" s="5">
        <f>F95*0.3+G95*2</f>
        <v>0.9</v>
      </c>
      <c r="J95" s="6">
        <v>6</v>
      </c>
      <c r="K95" s="10">
        <v>5</v>
      </c>
      <c r="L95" s="13">
        <f t="shared" si="13"/>
        <v>-1</v>
      </c>
      <c r="M95" s="13">
        <f>K95*0.3</f>
        <v>1.5</v>
      </c>
      <c r="N95" s="13">
        <f t="shared" si="14"/>
        <v>8</v>
      </c>
      <c r="O95" s="9"/>
    </row>
    <row r="96" customHeight="1" spans="1:15">
      <c r="A96" s="4">
        <v>94</v>
      </c>
      <c r="B96" s="4">
        <v>371</v>
      </c>
      <c r="C96" s="4" t="s">
        <v>131</v>
      </c>
      <c r="D96" s="4" t="s">
        <v>127</v>
      </c>
      <c r="E96" s="6">
        <v>6</v>
      </c>
      <c r="F96" s="5">
        <v>2</v>
      </c>
      <c r="G96" s="5">
        <v>0</v>
      </c>
      <c r="H96" s="5">
        <f t="shared" si="12"/>
        <v>-4</v>
      </c>
      <c r="I96" s="5">
        <f>F96*0.3+G96*2</f>
        <v>0.6</v>
      </c>
      <c r="J96" s="6">
        <v>9</v>
      </c>
      <c r="K96" s="10">
        <v>9</v>
      </c>
      <c r="L96" s="13">
        <f t="shared" si="13"/>
        <v>0</v>
      </c>
      <c r="M96" s="13">
        <f>K96*1.5</f>
        <v>13.5</v>
      </c>
      <c r="N96" s="13">
        <f t="shared" si="14"/>
        <v>23</v>
      </c>
      <c r="O96" s="9"/>
    </row>
    <row r="97" customHeight="1" spans="1:15">
      <c r="A97" s="4">
        <v>95</v>
      </c>
      <c r="B97" s="4">
        <v>341</v>
      </c>
      <c r="C97" s="4" t="s">
        <v>132</v>
      </c>
      <c r="D97" s="4" t="s">
        <v>133</v>
      </c>
      <c r="E97" s="6">
        <v>23</v>
      </c>
      <c r="F97" s="5">
        <v>13</v>
      </c>
      <c r="G97" s="5">
        <v>3</v>
      </c>
      <c r="H97" s="5">
        <f t="shared" si="12"/>
        <v>-7</v>
      </c>
      <c r="I97" s="5">
        <f>F97*0.3+G97*2</f>
        <v>9.9</v>
      </c>
      <c r="J97" s="6">
        <v>16</v>
      </c>
      <c r="K97" s="10">
        <v>22</v>
      </c>
      <c r="L97" s="13">
        <f t="shared" si="13"/>
        <v>6</v>
      </c>
      <c r="M97" s="13">
        <f>K97*1.5</f>
        <v>33</v>
      </c>
      <c r="N97" s="13">
        <f t="shared" si="14"/>
        <v>49</v>
      </c>
      <c r="O97" s="9"/>
    </row>
    <row r="98" customHeight="1" spans="1:15">
      <c r="A98" s="4">
        <v>96</v>
      </c>
      <c r="B98" s="7">
        <v>111400</v>
      </c>
      <c r="C98" s="7" t="s">
        <v>134</v>
      </c>
      <c r="D98" s="4" t="s">
        <v>133</v>
      </c>
      <c r="E98" s="6">
        <v>10</v>
      </c>
      <c r="F98" s="5">
        <v>6</v>
      </c>
      <c r="G98" s="5">
        <v>0</v>
      </c>
      <c r="H98" s="5">
        <f t="shared" si="12"/>
        <v>-4</v>
      </c>
      <c r="I98" s="5">
        <f>F98*0.3+G98*2</f>
        <v>1.8</v>
      </c>
      <c r="J98" s="6">
        <v>11</v>
      </c>
      <c r="K98" s="10">
        <v>6</v>
      </c>
      <c r="L98" s="13">
        <f t="shared" si="13"/>
        <v>-5</v>
      </c>
      <c r="M98" s="13">
        <f>K98*0.3</f>
        <v>1.8</v>
      </c>
      <c r="N98" s="13">
        <f t="shared" si="14"/>
        <v>13</v>
      </c>
      <c r="O98" s="9"/>
    </row>
    <row r="99" customHeight="1" spans="1:15">
      <c r="A99" s="4">
        <v>97</v>
      </c>
      <c r="B99" s="4">
        <v>721</v>
      </c>
      <c r="C99" s="4" t="s">
        <v>135</v>
      </c>
      <c r="D99" s="4" t="s">
        <v>133</v>
      </c>
      <c r="E99" s="6">
        <v>7</v>
      </c>
      <c r="F99" s="5">
        <v>3</v>
      </c>
      <c r="G99" s="5">
        <v>0</v>
      </c>
      <c r="H99" s="5">
        <f t="shared" si="12"/>
        <v>-4</v>
      </c>
      <c r="I99" s="5">
        <f>F99*0.3+G99*2</f>
        <v>0.9</v>
      </c>
      <c r="J99" s="6">
        <v>16</v>
      </c>
      <c r="K99" s="10">
        <v>8</v>
      </c>
      <c r="L99" s="13">
        <f t="shared" si="13"/>
        <v>-8</v>
      </c>
      <c r="M99" s="13">
        <f>K99*0.3</f>
        <v>2.4</v>
      </c>
      <c r="N99" s="13">
        <f t="shared" si="14"/>
        <v>18</v>
      </c>
      <c r="O99" s="9"/>
    </row>
    <row r="100" customHeight="1" spans="1:15">
      <c r="A100" s="4">
        <v>98</v>
      </c>
      <c r="B100" s="4">
        <v>732</v>
      </c>
      <c r="C100" s="4" t="s">
        <v>136</v>
      </c>
      <c r="D100" s="4" t="s">
        <v>133</v>
      </c>
      <c r="E100" s="6">
        <v>7</v>
      </c>
      <c r="F100" s="5">
        <v>7</v>
      </c>
      <c r="G100" s="5">
        <v>0</v>
      </c>
      <c r="H100" s="5">
        <f t="shared" ref="H100:H130" si="18">(F100+G100)-E100</f>
        <v>0</v>
      </c>
      <c r="I100" s="5">
        <f>F100*1.5+G100*4</f>
        <v>10.5</v>
      </c>
      <c r="J100" s="6">
        <v>9</v>
      </c>
      <c r="K100" s="10">
        <v>0</v>
      </c>
      <c r="L100" s="13">
        <f t="shared" ref="L100:L131" si="19">K100-J100</f>
        <v>-9</v>
      </c>
      <c r="M100" s="13">
        <f>K100*0.3</f>
        <v>0</v>
      </c>
      <c r="N100" s="13">
        <f t="shared" ref="N100:N131" si="20">ROUND(J100+M100,0)</f>
        <v>9</v>
      </c>
      <c r="O100" s="9"/>
    </row>
    <row r="101" customHeight="1" spans="1:15">
      <c r="A101" s="4">
        <v>99</v>
      </c>
      <c r="B101" s="4">
        <v>102564</v>
      </c>
      <c r="C101" s="4" t="s">
        <v>137</v>
      </c>
      <c r="D101" s="4" t="s">
        <v>133</v>
      </c>
      <c r="E101" s="6">
        <v>10</v>
      </c>
      <c r="F101" s="5">
        <v>3</v>
      </c>
      <c r="G101" s="5">
        <v>1</v>
      </c>
      <c r="H101" s="5">
        <f t="shared" si="18"/>
        <v>-6</v>
      </c>
      <c r="I101" s="5">
        <f>F101*0.3+G101*2</f>
        <v>2.9</v>
      </c>
      <c r="J101" s="6">
        <v>9</v>
      </c>
      <c r="K101" s="10">
        <v>13</v>
      </c>
      <c r="L101" s="13">
        <f t="shared" si="19"/>
        <v>4</v>
      </c>
      <c r="M101" s="13">
        <f>K101*1.5</f>
        <v>19.5</v>
      </c>
      <c r="N101" s="13">
        <f t="shared" si="20"/>
        <v>29</v>
      </c>
      <c r="O101" s="9"/>
    </row>
    <row r="102" customHeight="1" spans="1:15">
      <c r="A102" s="4">
        <v>100</v>
      </c>
      <c r="B102" s="4">
        <v>591</v>
      </c>
      <c r="C102" s="4" t="s">
        <v>138</v>
      </c>
      <c r="D102" s="4" t="s">
        <v>133</v>
      </c>
      <c r="E102" s="6">
        <v>6</v>
      </c>
      <c r="F102" s="5">
        <v>3</v>
      </c>
      <c r="G102" s="5">
        <v>1</v>
      </c>
      <c r="H102" s="5">
        <f t="shared" si="18"/>
        <v>-2</v>
      </c>
      <c r="I102" s="5">
        <f>F102*0.3+G102*2</f>
        <v>2.9</v>
      </c>
      <c r="J102" s="6">
        <v>7</v>
      </c>
      <c r="K102" s="10">
        <v>4</v>
      </c>
      <c r="L102" s="13">
        <f t="shared" si="19"/>
        <v>-3</v>
      </c>
      <c r="M102" s="13">
        <f t="shared" ref="M102:M120" si="21">K102*0.3</f>
        <v>1.2</v>
      </c>
      <c r="N102" s="13">
        <f t="shared" si="20"/>
        <v>8</v>
      </c>
      <c r="O102" s="9"/>
    </row>
    <row r="103" customHeight="1" spans="1:15">
      <c r="A103" s="4">
        <v>101</v>
      </c>
      <c r="B103" s="7">
        <v>111064</v>
      </c>
      <c r="C103" s="7" t="s">
        <v>139</v>
      </c>
      <c r="D103" s="4" t="s">
        <v>133</v>
      </c>
      <c r="E103" s="6">
        <v>6</v>
      </c>
      <c r="F103" s="5">
        <v>0</v>
      </c>
      <c r="G103" s="5">
        <v>3</v>
      </c>
      <c r="H103" s="5">
        <f t="shared" si="18"/>
        <v>-3</v>
      </c>
      <c r="I103" s="5">
        <f>F103*0.3+G103*2</f>
        <v>6</v>
      </c>
      <c r="J103" s="6">
        <v>5</v>
      </c>
      <c r="K103" s="10">
        <v>1</v>
      </c>
      <c r="L103" s="13">
        <f t="shared" si="19"/>
        <v>-4</v>
      </c>
      <c r="M103" s="13">
        <f t="shared" si="21"/>
        <v>0.3</v>
      </c>
      <c r="N103" s="13">
        <f t="shared" si="20"/>
        <v>5</v>
      </c>
      <c r="O103" s="9"/>
    </row>
    <row r="104" customHeight="1" spans="1:15">
      <c r="A104" s="4">
        <v>102</v>
      </c>
      <c r="B104" s="4">
        <v>746</v>
      </c>
      <c r="C104" s="4" t="s">
        <v>140</v>
      </c>
      <c r="D104" s="4" t="s">
        <v>141</v>
      </c>
      <c r="E104" s="6">
        <v>10</v>
      </c>
      <c r="F104" s="5">
        <v>7</v>
      </c>
      <c r="G104" s="5">
        <v>2</v>
      </c>
      <c r="H104" s="5">
        <f t="shared" si="18"/>
        <v>-1</v>
      </c>
      <c r="I104" s="5">
        <f>F104*0.3+G104*2</f>
        <v>6.1</v>
      </c>
      <c r="J104" s="6">
        <v>16</v>
      </c>
      <c r="K104" s="10">
        <v>12</v>
      </c>
      <c r="L104" s="13">
        <f t="shared" si="19"/>
        <v>-4</v>
      </c>
      <c r="M104" s="13">
        <f t="shared" si="21"/>
        <v>3.6</v>
      </c>
      <c r="N104" s="13">
        <f t="shared" si="20"/>
        <v>20</v>
      </c>
      <c r="O104" s="9"/>
    </row>
    <row r="105" customHeight="1" spans="1:15">
      <c r="A105" s="4">
        <v>103</v>
      </c>
      <c r="B105" s="4">
        <v>716</v>
      </c>
      <c r="C105" s="4" t="s">
        <v>142</v>
      </c>
      <c r="D105" s="4" t="s">
        <v>141</v>
      </c>
      <c r="E105" s="6">
        <v>10</v>
      </c>
      <c r="F105" s="5">
        <v>3</v>
      </c>
      <c r="G105" s="5">
        <v>1</v>
      </c>
      <c r="H105" s="5">
        <f t="shared" si="18"/>
        <v>-6</v>
      </c>
      <c r="I105" s="5">
        <f>F105*0.3+G105*2</f>
        <v>2.9</v>
      </c>
      <c r="J105" s="6">
        <v>11</v>
      </c>
      <c r="K105" s="10">
        <v>1</v>
      </c>
      <c r="L105" s="13">
        <f t="shared" si="19"/>
        <v>-10</v>
      </c>
      <c r="M105" s="13">
        <f t="shared" si="21"/>
        <v>0.3</v>
      </c>
      <c r="N105" s="13">
        <f t="shared" si="20"/>
        <v>11</v>
      </c>
      <c r="O105" s="9"/>
    </row>
    <row r="106" customHeight="1" spans="1:15">
      <c r="A106" s="4">
        <v>104</v>
      </c>
      <c r="B106" s="4">
        <v>717</v>
      </c>
      <c r="C106" s="4" t="s">
        <v>143</v>
      </c>
      <c r="D106" s="4" t="s">
        <v>141</v>
      </c>
      <c r="E106" s="6">
        <v>8</v>
      </c>
      <c r="F106" s="5">
        <v>6</v>
      </c>
      <c r="G106" s="5">
        <v>2</v>
      </c>
      <c r="H106" s="5">
        <f t="shared" si="18"/>
        <v>0</v>
      </c>
      <c r="I106" s="5">
        <f>F106*1.5+G106*4</f>
        <v>17</v>
      </c>
      <c r="J106" s="6">
        <v>16</v>
      </c>
      <c r="K106" s="10">
        <v>8</v>
      </c>
      <c r="L106" s="13">
        <f t="shared" si="19"/>
        <v>-8</v>
      </c>
      <c r="M106" s="13">
        <f t="shared" si="21"/>
        <v>2.4</v>
      </c>
      <c r="N106" s="13">
        <f t="shared" si="20"/>
        <v>18</v>
      </c>
      <c r="O106" s="9"/>
    </row>
    <row r="107" customHeight="1" spans="1:15">
      <c r="A107" s="4">
        <v>105</v>
      </c>
      <c r="B107" s="4">
        <v>594</v>
      </c>
      <c r="C107" s="4" t="s">
        <v>144</v>
      </c>
      <c r="D107" s="4" t="s">
        <v>141</v>
      </c>
      <c r="E107" s="6">
        <v>10</v>
      </c>
      <c r="F107" s="5">
        <v>1</v>
      </c>
      <c r="G107" s="5">
        <v>0</v>
      </c>
      <c r="H107" s="5">
        <f t="shared" si="18"/>
        <v>-9</v>
      </c>
      <c r="I107" s="5">
        <f t="shared" ref="I107:I122" si="22">F107*0.3+G107*2</f>
        <v>0.3</v>
      </c>
      <c r="J107" s="6">
        <v>16</v>
      </c>
      <c r="K107" s="10">
        <v>12</v>
      </c>
      <c r="L107" s="13">
        <f t="shared" si="19"/>
        <v>-4</v>
      </c>
      <c r="M107" s="13">
        <f t="shared" si="21"/>
        <v>3.6</v>
      </c>
      <c r="N107" s="13">
        <f t="shared" si="20"/>
        <v>20</v>
      </c>
      <c r="O107" s="9"/>
    </row>
    <row r="108" customHeight="1" spans="1:15">
      <c r="A108" s="4">
        <v>106</v>
      </c>
      <c r="B108" s="4">
        <v>549</v>
      </c>
      <c r="C108" s="4" t="s">
        <v>145</v>
      </c>
      <c r="D108" s="4" t="s">
        <v>141</v>
      </c>
      <c r="E108" s="6">
        <v>7</v>
      </c>
      <c r="F108" s="5">
        <v>4</v>
      </c>
      <c r="G108" s="5">
        <v>0</v>
      </c>
      <c r="H108" s="5">
        <f t="shared" si="18"/>
        <v>-3</v>
      </c>
      <c r="I108" s="5">
        <f t="shared" si="22"/>
        <v>1.2</v>
      </c>
      <c r="J108" s="6">
        <v>14</v>
      </c>
      <c r="K108" s="10">
        <v>5</v>
      </c>
      <c r="L108" s="13">
        <f t="shared" si="19"/>
        <v>-9</v>
      </c>
      <c r="M108" s="13">
        <f t="shared" si="21"/>
        <v>1.5</v>
      </c>
      <c r="N108" s="13">
        <f t="shared" si="20"/>
        <v>16</v>
      </c>
      <c r="O108" s="9"/>
    </row>
    <row r="109" customHeight="1" spans="1:15">
      <c r="A109" s="4">
        <v>107</v>
      </c>
      <c r="B109" s="4">
        <v>748</v>
      </c>
      <c r="C109" s="4" t="s">
        <v>146</v>
      </c>
      <c r="D109" s="4" t="s">
        <v>141</v>
      </c>
      <c r="E109" s="6">
        <v>7</v>
      </c>
      <c r="F109" s="5">
        <v>2</v>
      </c>
      <c r="G109" s="5">
        <v>0</v>
      </c>
      <c r="H109" s="5">
        <f t="shared" si="18"/>
        <v>-5</v>
      </c>
      <c r="I109" s="5">
        <f t="shared" si="22"/>
        <v>0.6</v>
      </c>
      <c r="J109" s="6">
        <v>9</v>
      </c>
      <c r="K109" s="10">
        <v>4</v>
      </c>
      <c r="L109" s="13">
        <f t="shared" si="19"/>
        <v>-5</v>
      </c>
      <c r="M109" s="13">
        <f t="shared" si="21"/>
        <v>1.2</v>
      </c>
      <c r="N109" s="13">
        <f t="shared" si="20"/>
        <v>10</v>
      </c>
      <c r="O109" s="9"/>
    </row>
    <row r="110" customHeight="1" spans="1:15">
      <c r="A110" s="4">
        <v>108</v>
      </c>
      <c r="B110" s="4">
        <v>539</v>
      </c>
      <c r="C110" s="4" t="s">
        <v>147</v>
      </c>
      <c r="D110" s="4" t="s">
        <v>141</v>
      </c>
      <c r="E110" s="6">
        <v>7</v>
      </c>
      <c r="F110" s="5">
        <v>1</v>
      </c>
      <c r="G110" s="5">
        <v>1</v>
      </c>
      <c r="H110" s="5">
        <f t="shared" si="18"/>
        <v>-5</v>
      </c>
      <c r="I110" s="5">
        <f t="shared" si="22"/>
        <v>2.3</v>
      </c>
      <c r="J110" s="6">
        <v>9</v>
      </c>
      <c r="K110" s="10">
        <v>2</v>
      </c>
      <c r="L110" s="13">
        <f t="shared" si="19"/>
        <v>-7</v>
      </c>
      <c r="M110" s="13">
        <f t="shared" si="21"/>
        <v>0.6</v>
      </c>
      <c r="N110" s="13">
        <f t="shared" si="20"/>
        <v>10</v>
      </c>
      <c r="O110" s="9"/>
    </row>
    <row r="111" customHeight="1" spans="1:15">
      <c r="A111" s="4">
        <v>109</v>
      </c>
      <c r="B111" s="4">
        <v>107728</v>
      </c>
      <c r="C111" s="4" t="s">
        <v>148</v>
      </c>
      <c r="D111" s="4" t="s">
        <v>141</v>
      </c>
      <c r="E111" s="6">
        <v>7</v>
      </c>
      <c r="F111" s="5">
        <v>4</v>
      </c>
      <c r="G111" s="5">
        <v>2</v>
      </c>
      <c r="H111" s="5">
        <f t="shared" si="18"/>
        <v>-1</v>
      </c>
      <c r="I111" s="5">
        <f t="shared" si="22"/>
        <v>5.2</v>
      </c>
      <c r="J111" s="6">
        <v>9</v>
      </c>
      <c r="K111" s="10">
        <v>5.2</v>
      </c>
      <c r="L111" s="13">
        <f t="shared" si="19"/>
        <v>-3.8</v>
      </c>
      <c r="M111" s="13">
        <f t="shared" si="21"/>
        <v>1.56</v>
      </c>
      <c r="N111" s="13">
        <f t="shared" si="20"/>
        <v>11</v>
      </c>
      <c r="O111" s="9"/>
    </row>
    <row r="112" customHeight="1" spans="1:15">
      <c r="A112" s="4">
        <v>110</v>
      </c>
      <c r="B112" s="4">
        <v>720</v>
      </c>
      <c r="C112" s="4" t="s">
        <v>149</v>
      </c>
      <c r="D112" s="4" t="s">
        <v>141</v>
      </c>
      <c r="E112" s="6">
        <v>7</v>
      </c>
      <c r="F112" s="5">
        <v>1</v>
      </c>
      <c r="G112" s="5">
        <v>1</v>
      </c>
      <c r="H112" s="5">
        <f t="shared" si="18"/>
        <v>-5</v>
      </c>
      <c r="I112" s="5">
        <f t="shared" si="22"/>
        <v>2.3</v>
      </c>
      <c r="J112" s="6">
        <v>13</v>
      </c>
      <c r="K112" s="10">
        <v>8</v>
      </c>
      <c r="L112" s="13">
        <f t="shared" si="19"/>
        <v>-5</v>
      </c>
      <c r="M112" s="13">
        <f t="shared" si="21"/>
        <v>2.4</v>
      </c>
      <c r="N112" s="13">
        <f t="shared" si="20"/>
        <v>15</v>
      </c>
      <c r="O112" s="9"/>
    </row>
    <row r="113" customHeight="1" spans="1:15">
      <c r="A113" s="4">
        <v>111</v>
      </c>
      <c r="B113" s="4">
        <v>104533</v>
      </c>
      <c r="C113" s="4" t="s">
        <v>150</v>
      </c>
      <c r="D113" s="4" t="s">
        <v>141</v>
      </c>
      <c r="E113" s="6">
        <v>7</v>
      </c>
      <c r="F113" s="5">
        <v>1</v>
      </c>
      <c r="G113" s="5">
        <v>0</v>
      </c>
      <c r="H113" s="5">
        <f t="shared" si="18"/>
        <v>-6</v>
      </c>
      <c r="I113" s="5">
        <f t="shared" si="22"/>
        <v>0.3</v>
      </c>
      <c r="J113" s="6">
        <v>13</v>
      </c>
      <c r="K113" s="10">
        <v>11.2</v>
      </c>
      <c r="L113" s="13">
        <f t="shared" si="19"/>
        <v>-1.8</v>
      </c>
      <c r="M113" s="13">
        <f t="shared" si="21"/>
        <v>3.36</v>
      </c>
      <c r="N113" s="13">
        <f t="shared" si="20"/>
        <v>16</v>
      </c>
      <c r="O113" s="9"/>
    </row>
    <row r="114" customHeight="1" spans="1:15">
      <c r="A114" s="4">
        <v>112</v>
      </c>
      <c r="B114" s="4">
        <v>54</v>
      </c>
      <c r="C114" s="4" t="s">
        <v>151</v>
      </c>
      <c r="D114" s="4" t="s">
        <v>152</v>
      </c>
      <c r="E114" s="6">
        <v>10</v>
      </c>
      <c r="F114" s="5">
        <v>1</v>
      </c>
      <c r="G114" s="5">
        <v>2</v>
      </c>
      <c r="H114" s="5">
        <f t="shared" si="18"/>
        <v>-7</v>
      </c>
      <c r="I114" s="5">
        <f t="shared" si="22"/>
        <v>4.3</v>
      </c>
      <c r="J114" s="6">
        <v>12</v>
      </c>
      <c r="K114" s="10">
        <v>5</v>
      </c>
      <c r="L114" s="13">
        <f t="shared" si="19"/>
        <v>-7</v>
      </c>
      <c r="M114" s="13">
        <f t="shared" si="21"/>
        <v>1.5</v>
      </c>
      <c r="N114" s="13">
        <f t="shared" si="20"/>
        <v>14</v>
      </c>
      <c r="O114" s="9"/>
    </row>
    <row r="115" customHeight="1" spans="1:15">
      <c r="A115" s="4">
        <v>113</v>
      </c>
      <c r="B115" s="4">
        <v>754</v>
      </c>
      <c r="C115" s="4" t="s">
        <v>153</v>
      </c>
      <c r="D115" s="4" t="s">
        <v>152</v>
      </c>
      <c r="E115" s="6">
        <v>12</v>
      </c>
      <c r="F115" s="5">
        <v>1</v>
      </c>
      <c r="G115" s="5">
        <v>2</v>
      </c>
      <c r="H115" s="5">
        <f t="shared" si="18"/>
        <v>-9</v>
      </c>
      <c r="I115" s="5">
        <f t="shared" si="22"/>
        <v>4.3</v>
      </c>
      <c r="J115" s="6">
        <v>11</v>
      </c>
      <c r="K115" s="10">
        <v>6</v>
      </c>
      <c r="L115" s="13">
        <f t="shared" si="19"/>
        <v>-5</v>
      </c>
      <c r="M115" s="13">
        <f t="shared" si="21"/>
        <v>1.8</v>
      </c>
      <c r="N115" s="13">
        <f t="shared" si="20"/>
        <v>13</v>
      </c>
      <c r="O115" s="9"/>
    </row>
    <row r="116" customHeight="1" spans="1:15">
      <c r="A116" s="4">
        <v>114</v>
      </c>
      <c r="B116" s="4">
        <v>101453</v>
      </c>
      <c r="C116" s="4" t="s">
        <v>154</v>
      </c>
      <c r="D116" s="4" t="s">
        <v>152</v>
      </c>
      <c r="E116" s="6">
        <v>14</v>
      </c>
      <c r="F116" s="5">
        <v>7</v>
      </c>
      <c r="G116" s="5">
        <v>3</v>
      </c>
      <c r="H116" s="5">
        <f t="shared" si="18"/>
        <v>-4</v>
      </c>
      <c r="I116" s="5">
        <f t="shared" si="22"/>
        <v>8.1</v>
      </c>
      <c r="J116" s="6">
        <v>16</v>
      </c>
      <c r="K116" s="10">
        <v>14</v>
      </c>
      <c r="L116" s="13">
        <f t="shared" si="19"/>
        <v>-2</v>
      </c>
      <c r="M116" s="13">
        <f t="shared" si="21"/>
        <v>4.2</v>
      </c>
      <c r="N116" s="13">
        <f t="shared" si="20"/>
        <v>20</v>
      </c>
      <c r="O116" s="9"/>
    </row>
    <row r="117" customHeight="1" spans="1:15">
      <c r="A117" s="4">
        <v>115</v>
      </c>
      <c r="B117" s="4">
        <v>104428</v>
      </c>
      <c r="C117" s="4" t="s">
        <v>155</v>
      </c>
      <c r="D117" s="4" t="s">
        <v>152</v>
      </c>
      <c r="E117" s="6">
        <v>8</v>
      </c>
      <c r="F117" s="5">
        <v>3</v>
      </c>
      <c r="G117" s="5">
        <v>1</v>
      </c>
      <c r="H117" s="5">
        <f t="shared" si="18"/>
        <v>-4</v>
      </c>
      <c r="I117" s="5">
        <f t="shared" si="22"/>
        <v>2.9</v>
      </c>
      <c r="J117" s="6">
        <v>13</v>
      </c>
      <c r="K117" s="10">
        <v>8</v>
      </c>
      <c r="L117" s="13">
        <f t="shared" si="19"/>
        <v>-5</v>
      </c>
      <c r="M117" s="13">
        <f t="shared" si="21"/>
        <v>2.4</v>
      </c>
      <c r="N117" s="13">
        <f t="shared" si="20"/>
        <v>15</v>
      </c>
      <c r="O117" s="9"/>
    </row>
    <row r="118" customHeight="1" spans="1:15">
      <c r="A118" s="4">
        <v>116</v>
      </c>
      <c r="B118" s="4">
        <v>367</v>
      </c>
      <c r="C118" s="4" t="s">
        <v>156</v>
      </c>
      <c r="D118" s="4" t="s">
        <v>152</v>
      </c>
      <c r="E118" s="6">
        <v>8</v>
      </c>
      <c r="F118" s="5">
        <v>6</v>
      </c>
      <c r="G118" s="5">
        <v>1</v>
      </c>
      <c r="H118" s="5">
        <f t="shared" si="18"/>
        <v>-1</v>
      </c>
      <c r="I118" s="5">
        <f t="shared" si="22"/>
        <v>3.8</v>
      </c>
      <c r="J118" s="6">
        <v>15</v>
      </c>
      <c r="K118" s="10">
        <v>7</v>
      </c>
      <c r="L118" s="13">
        <f t="shared" si="19"/>
        <v>-8</v>
      </c>
      <c r="M118" s="13">
        <f t="shared" si="21"/>
        <v>2.1</v>
      </c>
      <c r="N118" s="13">
        <f t="shared" si="20"/>
        <v>17</v>
      </c>
      <c r="O118" s="9"/>
    </row>
    <row r="119" customHeight="1" spans="1:15">
      <c r="A119" s="4">
        <v>117</v>
      </c>
      <c r="B119" s="4">
        <v>587</v>
      </c>
      <c r="C119" s="4" t="s">
        <v>157</v>
      </c>
      <c r="D119" s="4" t="s">
        <v>152</v>
      </c>
      <c r="E119" s="6">
        <v>8</v>
      </c>
      <c r="F119" s="5">
        <v>3</v>
      </c>
      <c r="G119" s="5">
        <v>1</v>
      </c>
      <c r="H119" s="5">
        <f t="shared" si="18"/>
        <v>-4</v>
      </c>
      <c r="I119" s="5">
        <f t="shared" si="22"/>
        <v>2.9</v>
      </c>
      <c r="J119" s="6">
        <v>10</v>
      </c>
      <c r="K119" s="10">
        <v>4</v>
      </c>
      <c r="L119" s="13">
        <f t="shared" si="19"/>
        <v>-6</v>
      </c>
      <c r="M119" s="13">
        <f t="shared" si="21"/>
        <v>1.2</v>
      </c>
      <c r="N119" s="13">
        <f t="shared" si="20"/>
        <v>11</v>
      </c>
      <c r="O119" s="9"/>
    </row>
    <row r="120" customHeight="1" spans="1:15">
      <c r="A120" s="4">
        <v>118</v>
      </c>
      <c r="B120" s="4">
        <v>713</v>
      </c>
      <c r="C120" s="4" t="s">
        <v>158</v>
      </c>
      <c r="D120" s="4" t="s">
        <v>152</v>
      </c>
      <c r="E120" s="6">
        <v>7</v>
      </c>
      <c r="F120" s="5">
        <v>3</v>
      </c>
      <c r="G120" s="5">
        <v>1</v>
      </c>
      <c r="H120" s="5">
        <f t="shared" si="18"/>
        <v>-3</v>
      </c>
      <c r="I120" s="5">
        <f t="shared" si="22"/>
        <v>2.9</v>
      </c>
      <c r="J120" s="6">
        <v>11</v>
      </c>
      <c r="K120" s="10">
        <v>6</v>
      </c>
      <c r="L120" s="13">
        <f t="shared" si="19"/>
        <v>-5</v>
      </c>
      <c r="M120" s="13">
        <f t="shared" si="21"/>
        <v>1.8</v>
      </c>
      <c r="N120" s="13">
        <f t="shared" si="20"/>
        <v>13</v>
      </c>
      <c r="O120" s="9"/>
    </row>
    <row r="121" customHeight="1" spans="1:15">
      <c r="A121" s="4">
        <v>119</v>
      </c>
      <c r="B121" s="4">
        <v>710</v>
      </c>
      <c r="C121" s="4" t="s">
        <v>159</v>
      </c>
      <c r="D121" s="4" t="s">
        <v>152</v>
      </c>
      <c r="E121" s="6">
        <v>7</v>
      </c>
      <c r="F121" s="5">
        <v>2</v>
      </c>
      <c r="G121" s="5">
        <v>1</v>
      </c>
      <c r="H121" s="5">
        <f t="shared" si="18"/>
        <v>-4</v>
      </c>
      <c r="I121" s="5">
        <f t="shared" si="22"/>
        <v>2.6</v>
      </c>
      <c r="J121" s="6">
        <v>12</v>
      </c>
      <c r="K121" s="10">
        <v>15</v>
      </c>
      <c r="L121" s="13">
        <f t="shared" si="19"/>
        <v>3</v>
      </c>
      <c r="M121" s="13">
        <f>K121*1.5</f>
        <v>22.5</v>
      </c>
      <c r="N121" s="13">
        <f t="shared" si="20"/>
        <v>35</v>
      </c>
      <c r="O121" s="9"/>
    </row>
    <row r="122" customHeight="1" spans="1:15">
      <c r="A122" s="4">
        <v>120</v>
      </c>
      <c r="B122" s="4">
        <v>329</v>
      </c>
      <c r="C122" s="4" t="s">
        <v>160</v>
      </c>
      <c r="D122" s="4" t="s">
        <v>152</v>
      </c>
      <c r="E122" s="6">
        <v>7</v>
      </c>
      <c r="F122" s="5">
        <v>5</v>
      </c>
      <c r="G122" s="5">
        <v>0</v>
      </c>
      <c r="H122" s="5">
        <f t="shared" si="18"/>
        <v>-2</v>
      </c>
      <c r="I122" s="5">
        <f t="shared" si="22"/>
        <v>1.5</v>
      </c>
      <c r="J122" s="6">
        <v>10</v>
      </c>
      <c r="K122" s="10">
        <v>5</v>
      </c>
      <c r="L122" s="13">
        <f t="shared" si="19"/>
        <v>-5</v>
      </c>
      <c r="M122" s="13">
        <f>K122*0.3</f>
        <v>1.5</v>
      </c>
      <c r="N122" s="13">
        <f t="shared" si="20"/>
        <v>12</v>
      </c>
      <c r="O122" s="9"/>
    </row>
    <row r="123" customHeight="1" spans="1:15">
      <c r="A123" s="4">
        <v>121</v>
      </c>
      <c r="B123" s="4">
        <v>104838</v>
      </c>
      <c r="C123" s="4" t="s">
        <v>161</v>
      </c>
      <c r="D123" s="4" t="s">
        <v>152</v>
      </c>
      <c r="E123" s="6">
        <v>7</v>
      </c>
      <c r="F123" s="5">
        <v>7</v>
      </c>
      <c r="G123" s="5">
        <v>4</v>
      </c>
      <c r="H123" s="5">
        <f t="shared" si="18"/>
        <v>4</v>
      </c>
      <c r="I123" s="5">
        <f>F123*1.5+G123*4</f>
        <v>26.5</v>
      </c>
      <c r="J123" s="6">
        <v>15</v>
      </c>
      <c r="K123" s="10">
        <v>3</v>
      </c>
      <c r="L123" s="13">
        <f t="shared" si="19"/>
        <v>-12</v>
      </c>
      <c r="M123" s="13">
        <f>K123*0.3</f>
        <v>0.9</v>
      </c>
      <c r="N123" s="13">
        <f t="shared" si="20"/>
        <v>16</v>
      </c>
      <c r="O123" s="9"/>
    </row>
    <row r="124" customHeight="1" spans="1:15">
      <c r="A124" s="4">
        <v>122</v>
      </c>
      <c r="B124" s="4">
        <v>56</v>
      </c>
      <c r="C124" s="4" t="s">
        <v>162</v>
      </c>
      <c r="D124" s="4" t="s">
        <v>152</v>
      </c>
      <c r="E124" s="6">
        <v>7</v>
      </c>
      <c r="F124" s="5">
        <v>1</v>
      </c>
      <c r="G124" s="5">
        <v>3</v>
      </c>
      <c r="H124" s="5">
        <f t="shared" si="18"/>
        <v>-3</v>
      </c>
      <c r="I124" s="5">
        <f t="shared" ref="I124:I130" si="23">F124*0.3+G124*2</f>
        <v>6.3</v>
      </c>
      <c r="J124" s="6">
        <v>9</v>
      </c>
      <c r="K124" s="10">
        <v>9</v>
      </c>
      <c r="L124" s="13">
        <f t="shared" si="19"/>
        <v>0</v>
      </c>
      <c r="M124" s="13">
        <f>K124*1.5</f>
        <v>13.5</v>
      </c>
      <c r="N124" s="13">
        <f t="shared" si="20"/>
        <v>23</v>
      </c>
      <c r="O124" s="9"/>
    </row>
    <row r="125" customHeight="1" spans="1:15">
      <c r="A125" s="4">
        <v>123</v>
      </c>
      <c r="B125" s="4">
        <v>738</v>
      </c>
      <c r="C125" s="4" t="s">
        <v>163</v>
      </c>
      <c r="D125" s="4" t="s">
        <v>152</v>
      </c>
      <c r="E125" s="6">
        <v>7</v>
      </c>
      <c r="F125" s="5">
        <v>3</v>
      </c>
      <c r="G125" s="5">
        <v>2</v>
      </c>
      <c r="H125" s="5">
        <f t="shared" si="18"/>
        <v>-2</v>
      </c>
      <c r="I125" s="5">
        <f t="shared" si="23"/>
        <v>4.9</v>
      </c>
      <c r="J125" s="6">
        <v>9</v>
      </c>
      <c r="K125" s="10">
        <v>6</v>
      </c>
      <c r="L125" s="13">
        <f t="shared" si="19"/>
        <v>-3</v>
      </c>
      <c r="M125" s="13">
        <f t="shared" ref="M125:M130" si="24">K125*0.3</f>
        <v>1.8</v>
      </c>
      <c r="N125" s="13">
        <f t="shared" si="20"/>
        <v>11</v>
      </c>
      <c r="O125" s="9"/>
    </row>
    <row r="126" customHeight="1" spans="1:15">
      <c r="A126" s="4">
        <v>124</v>
      </c>
      <c r="B126" s="4">
        <v>706</v>
      </c>
      <c r="C126" s="4" t="s">
        <v>164</v>
      </c>
      <c r="D126" s="4" t="s">
        <v>152</v>
      </c>
      <c r="E126" s="6">
        <v>7</v>
      </c>
      <c r="F126" s="5">
        <v>4</v>
      </c>
      <c r="G126" s="5">
        <v>0</v>
      </c>
      <c r="H126" s="5">
        <f t="shared" si="18"/>
        <v>-3</v>
      </c>
      <c r="I126" s="5">
        <f t="shared" si="23"/>
        <v>1.2</v>
      </c>
      <c r="J126" s="6">
        <v>13</v>
      </c>
      <c r="K126" s="10">
        <v>8</v>
      </c>
      <c r="L126" s="13">
        <f t="shared" si="19"/>
        <v>-5</v>
      </c>
      <c r="M126" s="13">
        <f t="shared" si="24"/>
        <v>2.4</v>
      </c>
      <c r="N126" s="13">
        <f t="shared" si="20"/>
        <v>15</v>
      </c>
      <c r="O126" s="9"/>
    </row>
    <row r="127" customHeight="1" spans="1:15">
      <c r="A127" s="4">
        <v>125</v>
      </c>
      <c r="B127" s="4">
        <v>52</v>
      </c>
      <c r="C127" s="4" t="s">
        <v>165</v>
      </c>
      <c r="D127" s="4" t="s">
        <v>152</v>
      </c>
      <c r="E127" s="6">
        <v>8</v>
      </c>
      <c r="F127" s="5">
        <v>1</v>
      </c>
      <c r="G127" s="5">
        <v>1</v>
      </c>
      <c r="H127" s="5">
        <f t="shared" si="18"/>
        <v>-6</v>
      </c>
      <c r="I127" s="5">
        <f t="shared" si="23"/>
        <v>2.3</v>
      </c>
      <c r="J127" s="6">
        <v>9</v>
      </c>
      <c r="K127" s="10">
        <v>5</v>
      </c>
      <c r="L127" s="13">
        <f t="shared" si="19"/>
        <v>-4</v>
      </c>
      <c r="M127" s="13">
        <f t="shared" si="24"/>
        <v>1.5</v>
      </c>
      <c r="N127" s="13">
        <f t="shared" si="20"/>
        <v>11</v>
      </c>
      <c r="O127" s="9"/>
    </row>
    <row r="128" customHeight="1" spans="1:15">
      <c r="A128" s="4">
        <v>126</v>
      </c>
      <c r="B128" s="4">
        <v>704</v>
      </c>
      <c r="C128" s="4" t="s">
        <v>166</v>
      </c>
      <c r="D128" s="4" t="s">
        <v>152</v>
      </c>
      <c r="E128" s="6">
        <v>7</v>
      </c>
      <c r="F128" s="5">
        <v>1</v>
      </c>
      <c r="G128" s="5">
        <v>0</v>
      </c>
      <c r="H128" s="5">
        <f t="shared" si="18"/>
        <v>-6</v>
      </c>
      <c r="I128" s="5">
        <f t="shared" si="23"/>
        <v>0.3</v>
      </c>
      <c r="J128" s="6">
        <v>9</v>
      </c>
      <c r="K128" s="10">
        <v>8</v>
      </c>
      <c r="L128" s="13">
        <f t="shared" si="19"/>
        <v>-1</v>
      </c>
      <c r="M128" s="13">
        <f t="shared" si="24"/>
        <v>2.4</v>
      </c>
      <c r="N128" s="13">
        <f t="shared" si="20"/>
        <v>11</v>
      </c>
      <c r="O128" s="9"/>
    </row>
    <row r="129" customHeight="1" spans="1:15">
      <c r="A129" s="4">
        <v>127</v>
      </c>
      <c r="B129" s="4">
        <v>351</v>
      </c>
      <c r="C129" s="4" t="s">
        <v>167</v>
      </c>
      <c r="D129" s="4" t="s">
        <v>152</v>
      </c>
      <c r="E129" s="6">
        <v>7</v>
      </c>
      <c r="F129" s="5">
        <v>3</v>
      </c>
      <c r="G129" s="5">
        <v>2</v>
      </c>
      <c r="H129" s="5">
        <f t="shared" si="18"/>
        <v>-2</v>
      </c>
      <c r="I129" s="5">
        <f t="shared" si="23"/>
        <v>4.9</v>
      </c>
      <c r="J129" s="6">
        <v>9</v>
      </c>
      <c r="K129" s="10">
        <v>3</v>
      </c>
      <c r="L129" s="13">
        <f t="shared" si="19"/>
        <v>-6</v>
      </c>
      <c r="M129" s="13">
        <f t="shared" si="24"/>
        <v>0.9</v>
      </c>
      <c r="N129" s="13">
        <f t="shared" si="20"/>
        <v>10</v>
      </c>
      <c r="O129" s="9"/>
    </row>
    <row r="130" customHeight="1" spans="1:15">
      <c r="A130" s="4">
        <v>128</v>
      </c>
      <c r="B130" s="7">
        <v>110378</v>
      </c>
      <c r="C130" s="7" t="s">
        <v>168</v>
      </c>
      <c r="D130" s="4" t="s">
        <v>152</v>
      </c>
      <c r="E130" s="6">
        <v>6</v>
      </c>
      <c r="F130" s="5">
        <v>3</v>
      </c>
      <c r="G130" s="5">
        <v>1</v>
      </c>
      <c r="H130" s="5">
        <f t="shared" si="18"/>
        <v>-2</v>
      </c>
      <c r="I130" s="5">
        <f t="shared" si="23"/>
        <v>2.9</v>
      </c>
      <c r="J130" s="6">
        <v>5</v>
      </c>
      <c r="K130" s="10">
        <v>3</v>
      </c>
      <c r="L130" s="13">
        <f t="shared" si="19"/>
        <v>-2</v>
      </c>
      <c r="M130" s="13">
        <f t="shared" si="24"/>
        <v>0.9</v>
      </c>
      <c r="N130" s="13">
        <f t="shared" si="20"/>
        <v>6</v>
      </c>
      <c r="O130" s="9"/>
    </row>
    <row r="131" customHeight="1" spans="1:15">
      <c r="A131" s="4"/>
      <c r="B131" s="4"/>
      <c r="C131" s="4"/>
      <c r="D131" s="4"/>
      <c r="E131" s="6">
        <f>SUM(E3:E130)</f>
        <v>1300</v>
      </c>
      <c r="F131" s="5">
        <v>0</v>
      </c>
      <c r="G131" s="5">
        <v>0</v>
      </c>
      <c r="H131" s="5"/>
      <c r="I131" s="5"/>
      <c r="J131" s="6">
        <f>SUM(J3:J130)</f>
        <v>1500</v>
      </c>
      <c r="K131" s="10">
        <v>0</v>
      </c>
      <c r="L131" s="13">
        <f t="shared" si="19"/>
        <v>-1500</v>
      </c>
      <c r="M131" s="13"/>
      <c r="N131" s="13">
        <f t="shared" si="20"/>
        <v>1500</v>
      </c>
      <c r="O131" s="9"/>
    </row>
  </sheetData>
  <mergeCells count="5">
    <mergeCell ref="A1:N1"/>
    <mergeCell ref="Q1:X1"/>
    <mergeCell ref="Q6:X6"/>
    <mergeCell ref="Q7:X7"/>
    <mergeCell ref="V3:V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玲小妹</cp:lastModifiedBy>
  <dcterms:created xsi:type="dcterms:W3CDTF">2020-09-01T07:56:00Z</dcterms:created>
  <dcterms:modified xsi:type="dcterms:W3CDTF">2020-12-04T06:47:20Z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eadingLayout">
    <vt:bool>true</vt:bool>
  </property>
</Properties>
</file>