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政策明细表" sheetId="1" r:id="rId1"/>
    <sheet name="明细表" sheetId="2" r:id="rId2"/>
    <sheet name="任务明细表" sheetId="3" r:id="rId3"/>
  </sheets>
  <definedNames>
    <definedName name="_xlnm._FilterDatabase" localSheetId="1" hidden="1">'明细表'!$A$1:$O$214</definedName>
  </definedNames>
  <calcPr fullCalcOnLoad="1"/>
</workbook>
</file>

<file path=xl/sharedStrings.xml><?xml version="1.0" encoding="utf-8"?>
<sst xmlns="http://schemas.openxmlformats.org/spreadsheetml/2006/main" count="1711" uniqueCount="655">
  <si>
    <t>任务标准（2.26-3.25）</t>
  </si>
  <si>
    <t>门店奖励标准</t>
  </si>
  <si>
    <t>货品ID</t>
  </si>
  <si>
    <t>货品名</t>
  </si>
  <si>
    <t>规格</t>
  </si>
  <si>
    <t>产地</t>
  </si>
  <si>
    <t>单位</t>
  </si>
  <si>
    <t>零售价</t>
  </si>
  <si>
    <t xml:space="preserve">挑战1 </t>
  </si>
  <si>
    <t xml:space="preserve">挑战2 </t>
  </si>
  <si>
    <t xml:space="preserve">挑战3 </t>
  </si>
  <si>
    <t>处罚</t>
  </si>
  <si>
    <t>挑战3</t>
  </si>
  <si>
    <t>微信晒单奖励</t>
  </si>
  <si>
    <t>备注</t>
  </si>
  <si>
    <t>天胶</t>
  </si>
  <si>
    <t>阿胶（太极天胶）</t>
  </si>
  <si>
    <t>250g</t>
  </si>
  <si>
    <t>太极天水羲皇</t>
  </si>
  <si>
    <t>盒</t>
  </si>
  <si>
    <t>按20元/盒处罚</t>
  </si>
  <si>
    <t>保底奖励75元，不含赠品，第二盒半价按0.5盒计算，三盒省1050元按2盒计算</t>
  </si>
  <si>
    <t>补肾系列</t>
  </si>
  <si>
    <t>五子衍宗丸</t>
  </si>
  <si>
    <t>120丸(浓缩丸)</t>
  </si>
  <si>
    <t>四川绵阳制药</t>
  </si>
  <si>
    <t>瓶</t>
  </si>
  <si>
    <t>六味地黄丸</t>
  </si>
  <si>
    <t>126丸/瓶(浓缩丸)</t>
  </si>
  <si>
    <t>重庆中药二厂</t>
  </si>
  <si>
    <t>补肾益寿胶囊</t>
  </si>
  <si>
    <t>0.3gx60粒</t>
  </si>
  <si>
    <t>太极涪陵药厂</t>
  </si>
  <si>
    <t>还少丹</t>
  </si>
  <si>
    <t>9gx10袋(水蜜丸)</t>
  </si>
  <si>
    <t>桐君阁药厂</t>
  </si>
  <si>
    <t>丹参口服液</t>
  </si>
  <si>
    <t>太极集团重庆涪陵制药厂有限公司</t>
  </si>
  <si>
    <t>10mlx10支</t>
  </si>
  <si>
    <t xml:space="preserve">合计 </t>
  </si>
  <si>
    <t>感冒系列</t>
  </si>
  <si>
    <t>连花清瘟胶囊</t>
  </si>
  <si>
    <t>0.35gx36粒</t>
  </si>
  <si>
    <t>石家庄以岭</t>
  </si>
  <si>
    <t>炎可宁胶囊</t>
  </si>
  <si>
    <t>0.4g*3板*9粒</t>
  </si>
  <si>
    <t>复方氨酚溴敏胶囊</t>
  </si>
  <si>
    <t>20粒</t>
  </si>
  <si>
    <t>香港澳美制药厂</t>
  </si>
  <si>
    <t>散列通</t>
  </si>
  <si>
    <t>20s</t>
  </si>
  <si>
    <t>西南药业</t>
  </si>
  <si>
    <t>感冒清热颗粒</t>
  </si>
  <si>
    <t>12g*12袋</t>
  </si>
  <si>
    <t>小儿感冒颗粒</t>
  </si>
  <si>
    <r>
      <t>12gx10</t>
    </r>
    <r>
      <rPr>
        <sz val="10"/>
        <rFont val="宋体"/>
        <family val="0"/>
      </rPr>
      <t>袋</t>
    </r>
  </si>
  <si>
    <t>风寒咳嗽颗粒</t>
  </si>
  <si>
    <t>太极集团四川绵阳制药有限公司</t>
  </si>
  <si>
    <t>5gx10袋</t>
  </si>
  <si>
    <t>复方氨酚肾素片</t>
  </si>
  <si>
    <t>幸福医药有限公司</t>
  </si>
  <si>
    <t>12片</t>
  </si>
  <si>
    <t>合计</t>
  </si>
  <si>
    <t>咽喉系列</t>
  </si>
  <si>
    <t>复方熊胆薄荷含片(熊胆舒喉片)</t>
  </si>
  <si>
    <t>太极集团重庆桐君阁药厂有限公司</t>
  </si>
  <si>
    <t>8片x2板</t>
  </si>
  <si>
    <t>铁笛片</t>
  </si>
  <si>
    <t>成都新希臣药业有限责任公司(原：成都希臣药业)</t>
  </si>
  <si>
    <t>1gx24片</t>
  </si>
  <si>
    <t>苦金片</t>
  </si>
  <si>
    <t>12s</t>
  </si>
  <si>
    <t>青岛国风</t>
  </si>
  <si>
    <t>藿香</t>
  </si>
  <si>
    <t>藿香正气口服液</t>
  </si>
  <si>
    <t>消化系统</t>
  </si>
  <si>
    <t>康复新液</t>
  </si>
  <si>
    <t>50mlx2瓶</t>
  </si>
  <si>
    <t>四川好医生攀西药业有限责任公司</t>
  </si>
  <si>
    <t>乳酸菌素片</t>
  </si>
  <si>
    <t>0.4gx64片</t>
  </si>
  <si>
    <t>江中药业股份有限公司</t>
  </si>
  <si>
    <t>健胃消食片</t>
  </si>
  <si>
    <t>0.8g*32片（无糖型薄膜衣片）</t>
  </si>
  <si>
    <t xml:space="preserve">奥美拉唑肠溶胶囊
</t>
  </si>
  <si>
    <t>20mgx28s</t>
  </si>
  <si>
    <t>沉香化气片</t>
  </si>
  <si>
    <t>0.5gx12片x2板</t>
  </si>
  <si>
    <t>藏药系列</t>
  </si>
  <si>
    <t>保底提成15%</t>
  </si>
  <si>
    <t>大保健品系列</t>
  </si>
  <si>
    <t>大保健品系列+惠氏保健品系列+养生堂维生素C、维生素E（天美健除外）</t>
  </si>
  <si>
    <t>保底提成8%</t>
  </si>
  <si>
    <t>营运部：</t>
  </si>
  <si>
    <t>制表人：陈柳</t>
  </si>
  <si>
    <t>分类</t>
  </si>
  <si>
    <t>大类</t>
  </si>
  <si>
    <t>中类</t>
  </si>
  <si>
    <t>小类ID</t>
  </si>
  <si>
    <t>小类</t>
  </si>
  <si>
    <t>按数量计</t>
  </si>
  <si>
    <t>在营</t>
  </si>
  <si>
    <t>药品</t>
  </si>
  <si>
    <t>滋补营养药</t>
  </si>
  <si>
    <t>补气血用药</t>
  </si>
  <si>
    <t>按金额计</t>
  </si>
  <si>
    <t>温补肾阳药</t>
  </si>
  <si>
    <t>126丸</t>
  </si>
  <si>
    <t>阴阳并补药</t>
  </si>
  <si>
    <t>抗感冒药</t>
  </si>
  <si>
    <t>风热感冒用药</t>
  </si>
  <si>
    <t>抗感染药</t>
  </si>
  <si>
    <t>中成药类抗菌消炎药</t>
  </si>
  <si>
    <t>抗组胺感冒药类</t>
  </si>
  <si>
    <r>
      <t>复方对乙酰氨基酚片Ⅱ</t>
    </r>
    <r>
      <rPr>
        <sz val="10"/>
        <rFont val="Arial"/>
        <family val="2"/>
      </rPr>
      <t>(</t>
    </r>
    <r>
      <rPr>
        <sz val="10"/>
        <rFont val="宋体"/>
        <family val="0"/>
      </rPr>
      <t>散列通</t>
    </r>
    <r>
      <rPr>
        <sz val="10"/>
        <rFont val="Arial"/>
        <family val="2"/>
      </rPr>
      <t>)</t>
    </r>
  </si>
  <si>
    <r>
      <t>20</t>
    </r>
    <r>
      <rPr>
        <sz val="10"/>
        <rFont val="宋体"/>
        <family val="0"/>
      </rPr>
      <t>片</t>
    </r>
  </si>
  <si>
    <t>解热／镇痛／抗炎／抗风湿病药</t>
  </si>
  <si>
    <t>解热镇痛药</t>
  </si>
  <si>
    <t>风寒感冒用药</t>
  </si>
  <si>
    <t>儿科药</t>
  </si>
  <si>
    <t>儿科专用抗感冒中成药</t>
  </si>
  <si>
    <t>暑湿感冒用药</t>
  </si>
  <si>
    <t>中西成药</t>
  </si>
  <si>
    <t>胃肠道药</t>
  </si>
  <si>
    <t>消化性溃疡用药</t>
  </si>
  <si>
    <t>藏药</t>
  </si>
  <si>
    <t>七味铁屑丸</t>
  </si>
  <si>
    <r>
      <t>1gx20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</si>
  <si>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西藏藏医学院</t>
  </si>
  <si>
    <t>清肺止咳丸</t>
  </si>
  <si>
    <r>
      <t>0.25gx12</t>
    </r>
    <r>
      <rPr>
        <sz val="10"/>
        <rFont val="宋体"/>
        <family val="0"/>
      </rPr>
      <t>丸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</si>
  <si>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十三味菥蓂丸</t>
  </si>
  <si>
    <r>
      <t>0.6gx45</t>
    </r>
    <r>
      <rPr>
        <sz val="10"/>
        <rFont val="宋体"/>
        <family val="0"/>
      </rPr>
      <t>丸</t>
    </r>
  </si>
  <si>
    <t>妇科药</t>
  </si>
  <si>
    <t>妇产科其它疾病用药</t>
  </si>
  <si>
    <t>常松八味沉香散</t>
  </si>
  <si>
    <r>
      <t>1.3gx20</t>
    </r>
    <r>
      <rPr>
        <sz val="10"/>
        <rFont val="宋体"/>
        <family val="0"/>
      </rPr>
      <t>袋</t>
    </r>
  </si>
  <si>
    <t>心脑血管药</t>
  </si>
  <si>
    <t>抗高血压药</t>
  </si>
  <si>
    <t>五味石榴丸</t>
  </si>
  <si>
    <r>
      <t>0.25gx40</t>
    </r>
    <r>
      <rPr>
        <sz val="10"/>
        <rFont val="宋体"/>
        <family val="0"/>
      </rPr>
      <t>丸</t>
    </r>
  </si>
  <si>
    <t>消化不良用药</t>
  </si>
  <si>
    <t>石榴日轮丸</t>
  </si>
  <si>
    <r>
      <t>0.65gx54</t>
    </r>
    <r>
      <rPr>
        <sz val="10"/>
        <rFont val="宋体"/>
        <family val="0"/>
      </rPr>
      <t>丸</t>
    </r>
  </si>
  <si>
    <t>十味诃子散</t>
  </si>
  <si>
    <r>
      <t>3gx10</t>
    </r>
    <r>
      <rPr>
        <sz val="10"/>
        <rFont val="宋体"/>
        <family val="0"/>
      </rPr>
      <t>袋</t>
    </r>
  </si>
  <si>
    <t>泌尿系统药</t>
  </si>
  <si>
    <t>泌尿系统其它疾病用药</t>
  </si>
  <si>
    <t>二十五味珍珠丸</t>
  </si>
  <si>
    <r>
      <t>1gx8</t>
    </r>
    <r>
      <rPr>
        <sz val="10"/>
        <rFont val="宋体"/>
        <family val="0"/>
      </rPr>
      <t>丸</t>
    </r>
  </si>
  <si>
    <t>中风后遗症用药</t>
  </si>
  <si>
    <t>十五味黑药丸</t>
  </si>
  <si>
    <r>
      <t>0.8gx8</t>
    </r>
    <r>
      <rPr>
        <sz val="10"/>
        <rFont val="宋体"/>
        <family val="0"/>
      </rPr>
      <t>丸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</si>
  <si>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二十五味鬼臼丸</t>
  </si>
  <si>
    <t>月经失调用药</t>
  </si>
  <si>
    <t>秘诀清凉散</t>
  </si>
  <si>
    <r>
      <t>2gx10</t>
    </r>
    <r>
      <rPr>
        <sz val="10"/>
        <rFont val="宋体"/>
        <family val="0"/>
      </rPr>
      <t>袋</t>
    </r>
  </si>
  <si>
    <t>肝胆系统药</t>
  </si>
  <si>
    <t>肝病用药</t>
  </si>
  <si>
    <t>三味甘露散</t>
  </si>
  <si>
    <r>
      <t>4gx10</t>
    </r>
    <r>
      <rPr>
        <sz val="10"/>
        <rFont val="宋体"/>
        <family val="0"/>
      </rPr>
      <t>袋</t>
    </r>
  </si>
  <si>
    <t>制酸止痛用药</t>
  </si>
  <si>
    <t>二十五味珊瑚丸</t>
  </si>
  <si>
    <t>五味金色丸</t>
  </si>
  <si>
    <r>
      <t>0.25gx48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</si>
  <si>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胆病用药</t>
  </si>
  <si>
    <t>二十五味松石丸</t>
  </si>
  <si>
    <t>十八味降香丸</t>
  </si>
  <si>
    <r>
      <t>18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每</t>
    </r>
    <r>
      <rPr>
        <sz val="10"/>
        <rFont val="Arial"/>
        <family val="2"/>
      </rPr>
      <t>10</t>
    </r>
    <r>
      <rPr>
        <sz val="10"/>
        <rFont val="宋体"/>
        <family val="0"/>
      </rPr>
      <t>丸重</t>
    </r>
    <r>
      <rPr>
        <sz val="10"/>
        <rFont val="Arial"/>
        <family val="2"/>
      </rPr>
      <t>6g)(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</si>
  <si>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七味红花殊胜丸</t>
  </si>
  <si>
    <r>
      <t>0.3gx36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)(12</t>
    </r>
    <r>
      <rPr>
        <sz val="10"/>
        <rFont val="宋体"/>
        <family val="0"/>
      </rPr>
      <t>丸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  <r>
      <rPr>
        <sz val="10"/>
        <rFont val="Arial"/>
        <family val="2"/>
      </rPr>
      <t>)</t>
    </r>
  </si>
  <si>
    <t>石榴健胃散</t>
  </si>
  <si>
    <r>
      <t>1.2gx10</t>
    </r>
    <r>
      <rPr>
        <sz val="10"/>
        <rFont val="宋体"/>
        <family val="0"/>
      </rPr>
      <t>袋</t>
    </r>
  </si>
  <si>
    <t>十味乳香丸</t>
  </si>
  <si>
    <r>
      <t>0.3gx50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</si>
  <si>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t>抗痛风药</t>
  </si>
  <si>
    <r>
      <t>0.25gx12</t>
    </r>
    <r>
      <rPr>
        <sz val="10"/>
        <rFont val="宋体"/>
        <family val="0"/>
      </rPr>
      <t>丸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</si>
  <si>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止咳化痰平喘药</t>
  </si>
  <si>
    <t>西药镇咳化痰药</t>
  </si>
  <si>
    <r>
      <t>天然维生素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软胶囊（养生堂）</t>
    </r>
  </si>
  <si>
    <r>
      <t>50g</t>
    </r>
    <r>
      <rPr>
        <sz val="10"/>
        <rFont val="宋体"/>
        <family val="0"/>
      </rPr>
      <t>（</t>
    </r>
    <r>
      <rPr>
        <sz val="10"/>
        <rFont val="Arial"/>
        <family val="2"/>
      </rPr>
      <t>250mgx200</t>
    </r>
    <r>
      <rPr>
        <sz val="10"/>
        <rFont val="宋体"/>
        <family val="0"/>
      </rPr>
      <t>粒）</t>
    </r>
  </si>
  <si>
    <r>
      <t>养生堂药业</t>
    </r>
    <r>
      <rPr>
        <sz val="10"/>
        <rFont val="Arial"/>
        <family val="2"/>
      </rPr>
      <t>(</t>
    </r>
    <r>
      <rPr>
        <sz val="10"/>
        <rFont val="宋体"/>
        <family val="0"/>
      </rPr>
      <t>海南养生堂</t>
    </r>
    <r>
      <rPr>
        <sz val="10"/>
        <rFont val="Arial"/>
        <family val="2"/>
      </rPr>
      <t>)</t>
    </r>
  </si>
  <si>
    <t>补充维生素矿物质类保健食品</t>
  </si>
  <si>
    <t>维生素补充类保健食品</t>
  </si>
  <si>
    <r>
      <t>天然维生素</t>
    </r>
    <r>
      <rPr>
        <sz val="10"/>
        <rFont val="Arial"/>
        <family val="2"/>
      </rPr>
      <t>C</t>
    </r>
    <r>
      <rPr>
        <sz val="10"/>
        <rFont val="宋体"/>
        <family val="0"/>
      </rPr>
      <t>咀嚼片</t>
    </r>
  </si>
  <si>
    <r>
      <t>110.5</t>
    </r>
    <r>
      <rPr>
        <sz val="10"/>
        <rFont val="宋体"/>
        <family val="0"/>
      </rPr>
      <t>克（</t>
    </r>
    <r>
      <rPr>
        <sz val="10"/>
        <rFont val="Arial"/>
        <family val="2"/>
      </rPr>
      <t>850mgx130</t>
    </r>
    <r>
      <rPr>
        <sz val="10"/>
        <rFont val="宋体"/>
        <family val="0"/>
      </rPr>
      <t>片）</t>
    </r>
  </si>
  <si>
    <t>海南养生堂</t>
  </si>
  <si>
    <t>钙铁锌咀嚼片</t>
  </si>
  <si>
    <r>
      <t>78g(1.3gx60</t>
    </r>
    <r>
      <rPr>
        <sz val="10"/>
        <rFont val="宋体"/>
        <family val="0"/>
      </rPr>
      <t>片）（儿童型</t>
    </r>
    <r>
      <rPr>
        <sz val="10"/>
        <rFont val="Arial"/>
        <family val="2"/>
      </rPr>
      <t>-</t>
    </r>
    <r>
      <rPr>
        <sz val="10"/>
        <rFont val="宋体"/>
        <family val="0"/>
      </rPr>
      <t>橘子味）</t>
    </r>
  </si>
  <si>
    <t>广州市佰健</t>
  </si>
  <si>
    <t>其它保健食品</t>
  </si>
  <si>
    <r>
      <t>B</t>
    </r>
    <r>
      <rPr>
        <sz val="10"/>
        <rFont val="宋体"/>
        <family val="0"/>
      </rPr>
      <t>族维生素片</t>
    </r>
  </si>
  <si>
    <r>
      <t>22.5g(500mgx45</t>
    </r>
    <r>
      <rPr>
        <sz val="10"/>
        <rFont val="宋体"/>
        <family val="0"/>
      </rPr>
      <t>片）</t>
    </r>
  </si>
  <si>
    <t>褪黑素片</t>
  </si>
  <si>
    <r>
      <t>22.4g(500mgx45</t>
    </r>
    <r>
      <rPr>
        <sz val="10"/>
        <rFont val="宋体"/>
        <family val="0"/>
      </rPr>
      <t>片）</t>
    </r>
  </si>
  <si>
    <t>爱司盟深海鱼油软胶囊</t>
  </si>
  <si>
    <r>
      <t>1300mg*200</t>
    </r>
    <r>
      <rPr>
        <sz val="10"/>
        <rFont val="宋体"/>
        <family val="0"/>
      </rPr>
      <t>粒</t>
    </r>
  </si>
  <si>
    <t>美国</t>
  </si>
  <si>
    <t>改善心脑血管功能类保健食品</t>
  </si>
  <si>
    <t>调节血压类保健食品</t>
  </si>
  <si>
    <t>爱司盟大豆磷脂软胶囊</t>
  </si>
  <si>
    <r>
      <t>1600mg*200</t>
    </r>
    <r>
      <rPr>
        <sz val="10"/>
        <rFont val="宋体"/>
        <family val="0"/>
      </rPr>
      <t>粒</t>
    </r>
  </si>
  <si>
    <t>调节血脂类保健食品</t>
  </si>
  <si>
    <t>爱司盟牡蛎浓缩软胶囊</t>
  </si>
  <si>
    <r>
      <t>1490mg*330</t>
    </r>
    <r>
      <rPr>
        <sz val="10"/>
        <rFont val="宋体"/>
        <family val="0"/>
      </rPr>
      <t>粒</t>
    </r>
  </si>
  <si>
    <t>矿物质补充类保健食品</t>
  </si>
  <si>
    <t>爱司盟纳豆复合片</t>
  </si>
  <si>
    <r>
      <t>925mg*60</t>
    </r>
    <r>
      <rPr>
        <sz val="10"/>
        <rFont val="宋体"/>
        <family val="0"/>
      </rPr>
      <t>片</t>
    </r>
  </si>
  <si>
    <t>其它改善心脑血管类保健食品</t>
  </si>
  <si>
    <t>爱司盟朝鲜蓟复合片</t>
  </si>
  <si>
    <r>
      <t>1300mg*60</t>
    </r>
    <r>
      <rPr>
        <sz val="10"/>
        <rFont val="宋体"/>
        <family val="0"/>
      </rPr>
      <t>片</t>
    </r>
  </si>
  <si>
    <t>保肝护肝/解酒类保健食品</t>
  </si>
  <si>
    <t>排毒保肝/解酒类功能保健食品</t>
  </si>
  <si>
    <r>
      <t>卵磷脂胶囊</t>
    </r>
    <r>
      <rPr>
        <sz val="10"/>
        <rFont val="Arial"/>
        <family val="2"/>
      </rPr>
      <t>(</t>
    </r>
    <r>
      <rPr>
        <sz val="10"/>
        <rFont val="宋体"/>
        <family val="0"/>
      </rPr>
      <t>康麦斯</t>
    </r>
    <r>
      <rPr>
        <sz val="10"/>
        <rFont val="Arial"/>
        <family val="2"/>
      </rPr>
      <t>)</t>
    </r>
  </si>
  <si>
    <r>
      <t>330g(1650mgx200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</si>
  <si>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美国</t>
    </r>
    <r>
      <rPr>
        <sz val="10"/>
        <rFont val="Arial"/>
        <family val="2"/>
      </rPr>
      <t>KangLong(</t>
    </r>
    <r>
      <rPr>
        <sz val="10"/>
        <rFont val="宋体"/>
        <family val="0"/>
      </rPr>
      <t>美国康龙</t>
    </r>
    <r>
      <rPr>
        <sz val="10"/>
        <rFont val="Arial"/>
        <family val="2"/>
      </rPr>
      <t>)</t>
    </r>
  </si>
  <si>
    <r>
      <t>深海鱼油胶囊</t>
    </r>
    <r>
      <rPr>
        <sz val="10"/>
        <rFont val="Arial"/>
        <family val="2"/>
      </rPr>
      <t>(</t>
    </r>
    <r>
      <rPr>
        <sz val="10"/>
        <rFont val="宋体"/>
        <family val="0"/>
      </rPr>
      <t>康麦斯</t>
    </r>
    <r>
      <rPr>
        <sz val="10"/>
        <rFont val="Arial"/>
        <family val="2"/>
      </rPr>
      <t>)</t>
    </r>
  </si>
  <si>
    <r>
      <t>274g(1370mgx200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</si>
  <si>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康麦斯美康宁褪黑素片</t>
  </si>
  <si>
    <r>
      <t>60</t>
    </r>
    <r>
      <rPr>
        <sz val="10"/>
        <rFont val="宋体"/>
        <family val="0"/>
      </rPr>
      <t>片</t>
    </r>
  </si>
  <si>
    <r>
      <t>美国</t>
    </r>
    <r>
      <rPr>
        <sz val="10"/>
        <rFont val="Arial"/>
        <family val="2"/>
      </rPr>
      <t>KONG LONG GROUP</t>
    </r>
  </si>
  <si>
    <t>改善睡眠类保健食品</t>
  </si>
  <si>
    <t>大豆蛋白粉（原蛋白质粉）</t>
  </si>
  <si>
    <t>455g</t>
  </si>
  <si>
    <r>
      <t>美国</t>
    </r>
    <r>
      <rPr>
        <sz val="10"/>
        <rFont val="Arial"/>
        <family val="2"/>
      </rPr>
      <t>NATURE'S BOUNTY INC</t>
    </r>
  </si>
  <si>
    <t>听</t>
  </si>
  <si>
    <t>滋补营养类保健食品</t>
  </si>
  <si>
    <t>蛋白质类保健食品</t>
  </si>
  <si>
    <r>
      <t>康麦斯牌碳酸钙维生素</t>
    </r>
    <r>
      <rPr>
        <sz val="10"/>
        <rFont val="Arial"/>
        <family val="2"/>
      </rPr>
      <t>D</t>
    </r>
    <r>
      <rPr>
        <sz val="10"/>
        <rFont val="宋体"/>
        <family val="0"/>
      </rPr>
      <t>软胶囊</t>
    </r>
  </si>
  <si>
    <r>
      <t>康龙集团公司</t>
    </r>
    <r>
      <rPr>
        <sz val="10"/>
        <rFont val="Arial"/>
        <family val="2"/>
      </rPr>
      <t>(Kang Long Group gorp)</t>
    </r>
  </si>
  <si>
    <r>
      <t>200g</t>
    </r>
    <r>
      <rPr>
        <sz val="10"/>
        <rFont val="宋体"/>
        <family val="0"/>
      </rPr>
      <t>（</t>
    </r>
    <r>
      <rPr>
        <sz val="10"/>
        <rFont val="Arial"/>
        <family val="2"/>
      </rPr>
      <t>2gx100</t>
    </r>
    <r>
      <rPr>
        <sz val="10"/>
        <rFont val="宋体"/>
        <family val="0"/>
      </rPr>
      <t>粒）</t>
    </r>
  </si>
  <si>
    <t>牛初乳含片</t>
  </si>
  <si>
    <r>
      <t>1588.3mg×60</t>
    </r>
    <r>
      <rPr>
        <sz val="10"/>
        <rFont val="宋体"/>
        <family val="0"/>
      </rPr>
      <t>片</t>
    </r>
    <r>
      <rPr>
        <sz val="10"/>
        <rFont val="Arial"/>
        <family val="2"/>
      </rPr>
      <t>(90g)</t>
    </r>
  </si>
  <si>
    <t>美国康龙</t>
  </si>
  <si>
    <t>辐射/抗突/抑制肿瘤类保健食品</t>
  </si>
  <si>
    <t>调节免疫力类保健食品</t>
  </si>
  <si>
    <t>蜂胶胶囊</t>
  </si>
  <si>
    <r>
      <t>500mg×60</t>
    </r>
    <r>
      <rPr>
        <sz val="10"/>
        <rFont val="宋体"/>
        <family val="0"/>
      </rPr>
      <t>片</t>
    </r>
    <r>
      <rPr>
        <sz val="10"/>
        <rFont val="Arial"/>
        <family val="2"/>
      </rPr>
      <t>(30g)</t>
    </r>
  </si>
  <si>
    <t>康麦斯牌多种维生素及矿物质片</t>
  </si>
  <si>
    <r>
      <t>1360mgx60</t>
    </r>
    <r>
      <rPr>
        <sz val="10"/>
        <rFont val="宋体"/>
        <family val="0"/>
      </rPr>
      <t>片</t>
    </r>
  </si>
  <si>
    <t>维生素矿物质并补充类保健食品</t>
  </si>
  <si>
    <t>忆立清胶囊</t>
  </si>
  <si>
    <r>
      <t>698mg×60</t>
    </r>
    <r>
      <rPr>
        <sz val="10"/>
        <rFont val="宋体"/>
        <family val="0"/>
      </rPr>
      <t>片</t>
    </r>
  </si>
  <si>
    <t>改善记忆力类保健食品</t>
  </si>
  <si>
    <r>
      <t>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  <r>
      <rPr>
        <sz val="10"/>
        <rFont val="Arial"/>
        <family val="2"/>
      </rPr>
      <t>(</t>
    </r>
    <r>
      <rPr>
        <sz val="10"/>
        <rFont val="宋体"/>
        <family val="0"/>
      </rPr>
      <t>康麦斯</t>
    </r>
    <r>
      <rPr>
        <sz val="10"/>
        <rFont val="Arial"/>
        <family val="2"/>
      </rPr>
      <t>)</t>
    </r>
  </si>
  <si>
    <r>
      <t>660mgx60</t>
    </r>
    <r>
      <rPr>
        <sz val="10"/>
        <rFont val="宋体"/>
        <family val="0"/>
      </rPr>
      <t>粒</t>
    </r>
  </si>
  <si>
    <r>
      <t>维生素</t>
    </r>
    <r>
      <rPr>
        <sz val="10"/>
        <rFont val="Arial"/>
        <family val="2"/>
      </rPr>
      <t>A</t>
    </r>
    <r>
      <rPr>
        <sz val="10"/>
        <rFont val="宋体"/>
        <family val="0"/>
      </rPr>
      <t>软胶囊</t>
    </r>
    <r>
      <rPr>
        <sz val="10"/>
        <rFont val="Arial"/>
        <family val="2"/>
      </rPr>
      <t>(</t>
    </r>
    <r>
      <rPr>
        <sz val="10"/>
        <rFont val="宋体"/>
        <family val="0"/>
      </rPr>
      <t>康麦斯</t>
    </r>
    <r>
      <rPr>
        <sz val="10"/>
        <rFont val="Arial"/>
        <family val="2"/>
      </rPr>
      <t>)</t>
    </r>
  </si>
  <si>
    <r>
      <t>100mgx60</t>
    </r>
    <r>
      <rPr>
        <sz val="10"/>
        <rFont val="宋体"/>
        <family val="0"/>
      </rPr>
      <t>粒</t>
    </r>
  </si>
  <si>
    <t>康麦斯牌芦荟软胶囊</t>
  </si>
  <si>
    <t>1341mgx60s(80.46g)</t>
  </si>
  <si>
    <t>改善胃肠功能类保健食品</t>
  </si>
  <si>
    <t>清肠通便类保健食品</t>
  </si>
  <si>
    <t>康麦斯牌深海鱼油胶囊</t>
  </si>
  <si>
    <r>
      <t>137g(1370mgx100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</si>
  <si>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美国康龙</t>
    </r>
    <r>
      <rPr>
        <sz val="10"/>
        <rFont val="Arial"/>
        <family val="2"/>
      </rPr>
      <t>(</t>
    </r>
    <r>
      <rPr>
        <sz val="10"/>
        <rFont val="宋体"/>
        <family val="0"/>
      </rPr>
      <t>上海康麦斯经销</t>
    </r>
    <r>
      <rPr>
        <sz val="10"/>
        <rFont val="Arial"/>
        <family val="2"/>
      </rPr>
      <t>)</t>
    </r>
  </si>
  <si>
    <t>康麦斯蒜油胶囊</t>
  </si>
  <si>
    <r>
      <t>34.1g(341mgx100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</si>
  <si>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康麦斯维生素</t>
    </r>
    <r>
      <rPr>
        <sz val="10"/>
        <rFont val="Arial"/>
        <family val="2"/>
      </rPr>
      <t>C</t>
    </r>
    <r>
      <rPr>
        <sz val="10"/>
        <rFont val="宋体"/>
        <family val="0"/>
      </rPr>
      <t>片</t>
    </r>
  </si>
  <si>
    <r>
      <t>38.4g(640mgx60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</si>
  <si>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t>康麦斯牌卵磷脂胶囊</t>
  </si>
  <si>
    <r>
      <t>165g(1650mgx100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</si>
  <si>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维生素</t>
    </r>
    <r>
      <rPr>
        <sz val="10"/>
        <rFont val="Arial"/>
        <family val="2"/>
      </rPr>
      <t>A</t>
    </r>
    <r>
      <rPr>
        <sz val="10"/>
        <rFont val="宋体"/>
        <family val="0"/>
      </rPr>
      <t>维生素</t>
    </r>
    <r>
      <rPr>
        <sz val="10"/>
        <rFont val="Arial"/>
        <family val="2"/>
      </rPr>
      <t>D</t>
    </r>
    <r>
      <rPr>
        <sz val="10"/>
        <rFont val="宋体"/>
        <family val="0"/>
      </rPr>
      <t>软胶囊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</si>
  <si>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24g(400mgx60</t>
    </r>
    <r>
      <rPr>
        <sz val="10"/>
        <rFont val="宋体"/>
        <family val="0"/>
      </rPr>
      <t>粒</t>
    </r>
    <r>
      <rPr>
        <sz val="10"/>
        <rFont val="Arial"/>
        <family val="2"/>
      </rPr>
      <t>)(</t>
    </r>
    <r>
      <rPr>
        <sz val="10"/>
        <rFont val="宋体"/>
        <family val="0"/>
      </rPr>
      <t>儿童型</t>
    </r>
    <r>
      <rPr>
        <sz val="10"/>
        <rFont val="Arial"/>
        <family val="2"/>
      </rPr>
      <t>)</t>
    </r>
  </si>
  <si>
    <t>广东汤臣倍健</t>
  </si>
  <si>
    <r>
      <t>鱼油牛磺酸软胶囊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</si>
  <si>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45g(500mgx90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</si>
  <si>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汤臣倍健鱼油软胶囊</t>
  </si>
  <si>
    <r>
      <t>1000mgx100</t>
    </r>
    <r>
      <rPr>
        <sz val="10"/>
        <rFont val="宋体"/>
        <family val="0"/>
      </rPr>
      <t>粒</t>
    </r>
  </si>
  <si>
    <r>
      <t>广州佰健</t>
    </r>
    <r>
      <rPr>
        <sz val="10"/>
        <rFont val="Arial"/>
        <family val="2"/>
      </rPr>
      <t>(</t>
    </r>
    <r>
      <rPr>
        <sz val="10"/>
        <rFont val="宋体"/>
        <family val="0"/>
      </rPr>
      <t>广东汤臣倍健</t>
    </r>
    <r>
      <rPr>
        <sz val="10"/>
        <rFont val="Arial"/>
        <family val="2"/>
      </rPr>
      <t>)</t>
    </r>
  </si>
  <si>
    <r>
      <t>大豆磷脂软胶囊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</si>
  <si>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1000mgx200</t>
    </r>
    <r>
      <rPr>
        <sz val="10"/>
        <rFont val="宋体"/>
        <family val="0"/>
      </rPr>
      <t>粒</t>
    </r>
  </si>
  <si>
    <t>汤臣倍健角鲨烯软胶囊</t>
  </si>
  <si>
    <r>
      <t>500mgx100</t>
    </r>
    <r>
      <rPr>
        <sz val="10"/>
        <rFont val="宋体"/>
        <family val="0"/>
      </rPr>
      <t>粒</t>
    </r>
  </si>
  <si>
    <r>
      <t>维生素</t>
    </r>
    <r>
      <rPr>
        <sz val="10"/>
        <rFont val="Arial"/>
        <family val="2"/>
      </rPr>
      <t>B</t>
    </r>
    <r>
      <rPr>
        <sz val="10"/>
        <rFont val="宋体"/>
        <family val="0"/>
      </rPr>
      <t>族片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</si>
  <si>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55g(550mgx100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</si>
  <si>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r>
      <t>蜂胶软胶囊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</si>
  <si>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30g(500mgx60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</si>
  <si>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婷好青春胶囊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</si>
  <si>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12g(0.2gx60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</si>
  <si>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抗疲劳/耐缺氧类保健食品</t>
  </si>
  <si>
    <t>抗疲劳类保健食品</t>
  </si>
  <si>
    <r>
      <t>清好清畅胶囊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</si>
  <si>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400mgx60</t>
    </r>
    <r>
      <rPr>
        <sz val="10"/>
        <rFont val="宋体"/>
        <family val="0"/>
      </rPr>
      <t>片</t>
    </r>
  </si>
  <si>
    <r>
      <t>100g(1000mgx100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</si>
  <si>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小麦胚芽油软胶囊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</si>
  <si>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50g(500mgx100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</si>
  <si>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汤臣倍健</t>
  </si>
  <si>
    <t>叶酸亚铁片</t>
  </si>
  <si>
    <r>
      <t>30.6g(510mgx60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</si>
  <si>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t>改善营养性贫血类保健食品</t>
  </si>
  <si>
    <r>
      <t>天然</t>
    </r>
    <r>
      <rPr>
        <sz val="10"/>
        <rFont val="Arial"/>
        <family val="2"/>
      </rPr>
      <t>β-</t>
    </r>
    <r>
      <rPr>
        <sz val="10"/>
        <rFont val="宋体"/>
        <family val="0"/>
      </rPr>
      <t>胡萝卜素软胶囊</t>
    </r>
  </si>
  <si>
    <r>
      <t>50g(0.5gx100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</si>
  <si>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天然维生素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</si>
  <si>
    <r>
      <t>500mgx60</t>
    </r>
    <r>
      <rPr>
        <sz val="10"/>
        <rFont val="宋体"/>
        <family val="0"/>
      </rPr>
      <t>粒</t>
    </r>
  </si>
  <si>
    <r>
      <t>液体钙软胶囊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</si>
  <si>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t>牛初乳加钙咀嚼片</t>
  </si>
  <si>
    <r>
      <t>72g(1.2gx60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</si>
  <si>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</si>
  <si>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60g(600mgx100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</si>
  <si>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r>
      <t>辅酶</t>
    </r>
    <r>
      <rPr>
        <sz val="10"/>
        <rFont val="Arial"/>
        <family val="2"/>
      </rPr>
      <t>Q10</t>
    </r>
    <r>
      <rPr>
        <sz val="10"/>
        <rFont val="宋体"/>
        <family val="0"/>
      </rPr>
      <t>天然维生素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</si>
  <si>
    <r>
      <t>24g(400mgx60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</si>
  <si>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其它滋补营养保健食品</t>
  </si>
  <si>
    <r>
      <t>鱼油软胶囊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</si>
  <si>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200g(1000mgx200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</si>
  <si>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铬酵母片（汤臣倍健）</t>
  </si>
  <si>
    <r>
      <t>45g</t>
    </r>
    <r>
      <rPr>
        <sz val="10"/>
        <rFont val="宋体"/>
        <family val="0"/>
      </rPr>
      <t>（</t>
    </r>
    <r>
      <rPr>
        <sz val="10"/>
        <rFont val="Arial"/>
        <family val="2"/>
      </rPr>
      <t>500mgx90</t>
    </r>
    <r>
      <rPr>
        <sz val="10"/>
        <rFont val="宋体"/>
        <family val="0"/>
      </rPr>
      <t>片）</t>
    </r>
  </si>
  <si>
    <r>
      <t>胶原软骨素钙片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</si>
  <si>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108g(1200mgx90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</si>
  <si>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t>蛋白质粉</t>
  </si>
  <si>
    <r>
      <t>600g</t>
    </r>
    <r>
      <rPr>
        <sz val="10"/>
        <rFont val="宋体"/>
        <family val="0"/>
      </rPr>
      <t>（水果味）</t>
    </r>
  </si>
  <si>
    <t>罐</t>
  </si>
  <si>
    <t>液体钙软胶囊（优惠装）</t>
  </si>
  <si>
    <r>
      <t>300g</t>
    </r>
    <r>
      <rPr>
        <sz val="10"/>
        <rFont val="宋体"/>
        <family val="0"/>
      </rPr>
      <t>（</t>
    </r>
    <r>
      <rPr>
        <sz val="10"/>
        <rFont val="Arial"/>
        <family val="2"/>
      </rPr>
      <t>200g/</t>
    </r>
    <r>
      <rPr>
        <sz val="10"/>
        <rFont val="宋体"/>
        <family val="0"/>
      </rPr>
      <t>瓶</t>
    </r>
    <r>
      <rPr>
        <sz val="10"/>
        <rFont val="Arial"/>
        <family val="2"/>
      </rPr>
      <t>x1</t>
    </r>
    <r>
      <rPr>
        <sz val="10"/>
        <rFont val="宋体"/>
        <family val="0"/>
      </rPr>
      <t>瓶</t>
    </r>
    <r>
      <rPr>
        <sz val="10"/>
        <rFont val="Arial"/>
        <family val="2"/>
      </rPr>
      <t>+100g/</t>
    </r>
    <r>
      <rPr>
        <sz val="10"/>
        <rFont val="宋体"/>
        <family val="0"/>
      </rPr>
      <t>瓶</t>
    </r>
    <r>
      <rPr>
        <sz val="10"/>
        <rFont val="Arial"/>
        <family val="2"/>
      </rPr>
      <t>x1</t>
    </r>
    <r>
      <rPr>
        <sz val="10"/>
        <rFont val="宋体"/>
        <family val="0"/>
      </rPr>
      <t>瓶）</t>
    </r>
  </si>
  <si>
    <t>多种维生素矿物质片（孕妇型）</t>
  </si>
  <si>
    <r>
      <t>111.6g(1.24g/</t>
    </r>
    <r>
      <rPr>
        <sz val="10"/>
        <rFont val="宋体"/>
        <family val="0"/>
      </rPr>
      <t>片</t>
    </r>
    <r>
      <rPr>
        <sz val="10"/>
        <rFont val="Arial"/>
        <family val="2"/>
      </rPr>
      <t>x90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</si>
  <si>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r>
      <t>汤臣倍健葡萄籽维生素</t>
    </r>
    <r>
      <rPr>
        <sz val="10"/>
        <rFont val="Arial"/>
        <family val="2"/>
      </rPr>
      <t>C</t>
    </r>
    <r>
      <rPr>
        <sz val="10"/>
        <rFont val="宋体"/>
        <family val="0"/>
      </rPr>
      <t>加</t>
    </r>
    <r>
      <rPr>
        <sz val="10"/>
        <rFont val="Arial"/>
        <family val="2"/>
      </rPr>
      <t>E</t>
    </r>
    <r>
      <rPr>
        <sz val="10"/>
        <rFont val="宋体"/>
        <family val="0"/>
      </rPr>
      <t>片</t>
    </r>
  </si>
  <si>
    <r>
      <t>24.6g</t>
    </r>
    <r>
      <rPr>
        <sz val="10"/>
        <rFont val="宋体"/>
        <family val="0"/>
      </rPr>
      <t>（</t>
    </r>
    <r>
      <rPr>
        <sz val="10"/>
        <rFont val="Arial"/>
        <family val="2"/>
      </rPr>
      <t>410mgx60</t>
    </r>
    <r>
      <rPr>
        <sz val="10"/>
        <rFont val="宋体"/>
        <family val="0"/>
      </rPr>
      <t>片）</t>
    </r>
  </si>
  <si>
    <t>雄纠纠牌益康胶囊</t>
  </si>
  <si>
    <r>
      <t>0.35g/</t>
    </r>
    <r>
      <rPr>
        <sz val="10"/>
        <rFont val="宋体"/>
        <family val="0"/>
      </rPr>
      <t>粒</t>
    </r>
    <r>
      <rPr>
        <sz val="10"/>
        <rFont val="Arial"/>
        <family val="2"/>
      </rPr>
      <t>x90</t>
    </r>
    <r>
      <rPr>
        <sz val="10"/>
        <rFont val="宋体"/>
        <family val="0"/>
      </rPr>
      <t>粒</t>
    </r>
  </si>
  <si>
    <t>果蔬纤维咀嚼片（汤臣倍健）</t>
  </si>
  <si>
    <r>
      <t>81g</t>
    </r>
    <r>
      <rPr>
        <sz val="10"/>
        <rFont val="宋体"/>
        <family val="0"/>
      </rPr>
      <t>（</t>
    </r>
    <r>
      <rPr>
        <sz val="10"/>
        <rFont val="Arial"/>
        <family val="2"/>
      </rPr>
      <t>900mgx90</t>
    </r>
    <r>
      <rPr>
        <sz val="10"/>
        <rFont val="宋体"/>
        <family val="0"/>
      </rPr>
      <t>片）</t>
    </r>
  </si>
  <si>
    <t>减肥类保健食品</t>
  </si>
  <si>
    <t>乳清蛋白固体饮料</t>
  </si>
  <si>
    <r>
      <t>400g</t>
    </r>
    <r>
      <rPr>
        <sz val="10"/>
        <rFont val="宋体"/>
        <family val="0"/>
      </rPr>
      <t>（香草味）</t>
    </r>
  </si>
  <si>
    <r>
      <t>锌咀嚼片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</si>
  <si>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24g(0.4gx60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</si>
  <si>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r>
      <t>汤臣倍健维生素</t>
    </r>
    <r>
      <rPr>
        <sz val="10"/>
        <rFont val="Arial"/>
        <family val="2"/>
      </rPr>
      <t>C</t>
    </r>
    <r>
      <rPr>
        <sz val="10"/>
        <rFont val="宋体"/>
        <family val="0"/>
      </rPr>
      <t>加天然维生素</t>
    </r>
    <r>
      <rPr>
        <sz val="10"/>
        <rFont val="Arial"/>
        <family val="2"/>
      </rPr>
      <t>E</t>
    </r>
    <r>
      <rPr>
        <sz val="10"/>
        <rFont val="宋体"/>
        <family val="0"/>
      </rPr>
      <t>咀嚼片</t>
    </r>
  </si>
  <si>
    <t>汤臣倍健左旋肉碱茶多酚荷叶片</t>
  </si>
  <si>
    <r>
      <t>73.2g(1220mgx60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</si>
  <si>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t>汤臣倍健藻油软胶囊</t>
  </si>
  <si>
    <r>
      <t>汤臣倍健多种维生素矿物质片（男士型）</t>
    </r>
    <r>
      <rPr>
        <sz val="10"/>
        <rFont val="Arial"/>
        <family val="2"/>
      </rPr>
      <t xml:space="preserve"> </t>
    </r>
  </si>
  <si>
    <r>
      <t xml:space="preserve"> 90g</t>
    </r>
    <r>
      <rPr>
        <sz val="10"/>
        <rFont val="宋体"/>
        <family val="0"/>
      </rPr>
      <t>（</t>
    </r>
    <r>
      <rPr>
        <sz val="10"/>
        <rFont val="Arial"/>
        <family val="2"/>
      </rPr>
      <t xml:space="preserve">1.5g/片*60片）  </t>
    </r>
  </si>
  <si>
    <r>
      <t>汤臣倍健多种维生素矿物质片（老年人型）</t>
    </r>
    <r>
      <rPr>
        <sz val="10"/>
        <rFont val="Arial"/>
        <family val="2"/>
      </rPr>
      <t xml:space="preserve"> </t>
    </r>
  </si>
  <si>
    <r>
      <t xml:space="preserve"> 90g(1.5g/</t>
    </r>
    <r>
      <rPr>
        <sz val="10"/>
        <rFont val="宋体"/>
        <family val="0"/>
      </rPr>
      <t/>
    </r>
    <r>
      <rPr>
        <sz val="10"/>
        <rFont val="宋体"/>
        <family val="0"/>
      </rPr>
      <t/>
    </r>
    <r>
      <rPr>
        <sz val="10"/>
        <rFont val="宋体"/>
        <family val="0"/>
      </rPr>
      <t/>
    </r>
    <r>
      <rPr>
        <sz val="10"/>
        <rFont val="宋体"/>
        <family val="0"/>
      </rPr>
      <t xml:space="preserve">片*60片）  </t>
    </r>
  </si>
  <si>
    <r>
      <t>汤臣倍健多种维生素矿物质片（孕妇早期型）</t>
    </r>
    <r>
      <rPr>
        <sz val="10"/>
        <rFont val="Arial"/>
        <family val="2"/>
      </rPr>
      <t xml:space="preserve"> </t>
    </r>
  </si>
  <si>
    <r>
      <t xml:space="preserve"> 117g(1.3g/</t>
    </r>
    <r>
      <rPr>
        <sz val="10"/>
        <rFont val="宋体"/>
        <family val="0"/>
      </rPr>
      <t>片</t>
    </r>
    <r>
      <rPr>
        <sz val="10"/>
        <rFont val="Arial"/>
        <family val="2"/>
      </rPr>
      <t>*90</t>
    </r>
    <r>
      <rPr>
        <sz val="10"/>
        <rFont val="宋体"/>
        <family val="0"/>
      </rPr>
      <t>片）</t>
    </r>
    <r>
      <rPr>
        <sz val="10"/>
        <rFont val="Arial"/>
        <family val="2"/>
      </rPr>
      <t xml:space="preserve">  </t>
    </r>
  </si>
  <si>
    <r>
      <t>汤臣倍健番茄红素维生素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</si>
  <si>
    <t>延缓衰老类保健食品</t>
  </si>
  <si>
    <t>多种维生素矿物质片（女士型）</t>
  </si>
  <si>
    <r>
      <t>1.5gx60</t>
    </r>
    <r>
      <rPr>
        <sz val="10"/>
        <rFont val="宋体"/>
        <family val="0"/>
      </rPr>
      <t>片</t>
    </r>
  </si>
  <si>
    <t>多种维生素咀嚼片（青少年型）</t>
  </si>
  <si>
    <r>
      <t>1000mgx60</t>
    </r>
    <r>
      <rPr>
        <sz val="10"/>
        <rFont val="宋体"/>
        <family val="0"/>
      </rPr>
      <t>片</t>
    </r>
  </si>
  <si>
    <t>汤臣倍健螺旋藻咀嚼片</t>
  </si>
  <si>
    <r>
      <t>72g(600mg/</t>
    </r>
    <r>
      <rPr>
        <sz val="10"/>
        <rFont val="宋体"/>
        <family val="0"/>
      </rPr>
      <t>片</t>
    </r>
    <r>
      <rPr>
        <sz val="10"/>
        <rFont val="Arial"/>
        <family val="2"/>
      </rPr>
      <t>*120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</si>
  <si>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r>
      <t>180g(600mg/</t>
    </r>
    <r>
      <rPr>
        <sz val="10"/>
        <rFont val="宋体"/>
        <family val="0"/>
      </rPr>
      <t>片</t>
    </r>
    <r>
      <rPr>
        <sz val="10"/>
        <rFont val="Arial"/>
        <family val="2"/>
      </rPr>
      <t>*300</t>
    </r>
    <r>
      <rPr>
        <sz val="10"/>
        <rFont val="宋体"/>
        <family val="0"/>
      </rPr>
      <t>片)</t>
    </r>
  </si>
  <si>
    <r>
      <t>蛋白粉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</si>
  <si>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t xml:space="preserve">450g </t>
  </si>
  <si>
    <r>
      <t>钙镁片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</si>
  <si>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115.2g(1.28gx90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</si>
  <si>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r>
      <t>牛初乳粉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</si>
  <si>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30g(500mgx60</t>
    </r>
    <r>
      <rPr>
        <sz val="10"/>
        <rFont val="宋体"/>
        <family val="0"/>
      </rPr>
      <t>袋</t>
    </r>
    <r>
      <rPr>
        <sz val="10"/>
        <rFont val="Arial"/>
        <family val="2"/>
      </rPr>
      <t>)</t>
    </r>
  </si>
  <si>
    <r>
      <t>汤臣倍健蛋白粉</t>
    </r>
    <r>
      <rPr>
        <sz val="10"/>
        <rFont val="Arial"/>
        <family val="2"/>
      </rPr>
      <t>+</t>
    </r>
    <r>
      <rPr>
        <sz val="10"/>
        <rFont val="宋体"/>
        <family val="0"/>
      </rPr>
      <t>汤臣倍健牌维生素</t>
    </r>
    <r>
      <rPr>
        <sz val="10"/>
        <rFont val="Arial"/>
        <family val="2"/>
      </rPr>
      <t>B</t>
    </r>
    <r>
      <rPr>
        <sz val="10"/>
        <rFont val="宋体"/>
        <family val="0"/>
      </rPr>
      <t>族片（优惠装）</t>
    </r>
    <r>
      <rPr>
        <sz val="10"/>
        <rFont val="Arial"/>
        <family val="2"/>
      </rPr>
      <t xml:space="preserve"> </t>
    </r>
  </si>
  <si>
    <r>
      <t>505g(450/</t>
    </r>
    <r>
      <rPr>
        <sz val="10"/>
        <rFont val="宋体"/>
        <family val="0"/>
      </rPr>
      <t>罐</t>
    </r>
    <r>
      <rPr>
        <sz val="10"/>
        <rFont val="Arial"/>
        <family val="2"/>
      </rPr>
      <t>x1</t>
    </r>
    <r>
      <rPr>
        <sz val="10"/>
        <rFont val="宋体"/>
        <family val="0"/>
      </rPr>
      <t>罐</t>
    </r>
    <r>
      <rPr>
        <sz val="10"/>
        <rFont val="Arial"/>
        <family val="2"/>
      </rPr>
      <t>+55g/</t>
    </r>
    <r>
      <rPr>
        <sz val="10"/>
        <rFont val="宋体"/>
        <family val="0"/>
      </rPr>
      <t>瓶</t>
    </r>
    <r>
      <rPr>
        <sz val="10"/>
        <rFont val="Arial"/>
        <family val="2"/>
      </rPr>
      <t>x1</t>
    </r>
    <r>
      <rPr>
        <sz val="10"/>
        <rFont val="宋体"/>
        <family val="0"/>
      </rPr>
      <t>瓶</t>
    </r>
    <r>
      <rPr>
        <sz val="10"/>
        <rFont val="Arial"/>
        <family val="2"/>
      </rPr>
      <t xml:space="preserve">) </t>
    </r>
  </si>
  <si>
    <t>氨糖软骨素钙片</t>
  </si>
  <si>
    <r>
      <t>102g(1.02gx100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</si>
  <si>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r>
      <t>180</t>
    </r>
    <r>
      <rPr>
        <sz val="10"/>
        <rFont val="宋体"/>
        <family val="0"/>
      </rPr>
      <t>片</t>
    </r>
  </si>
  <si>
    <t>改善骨质疏松类保健食品</t>
  </si>
  <si>
    <r>
      <t>天然维生素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  <r>
      <rPr>
        <sz val="10"/>
        <rFont val="Arial"/>
        <family val="2"/>
      </rPr>
      <t>+</t>
    </r>
    <r>
      <rPr>
        <sz val="10"/>
        <rFont val="宋体"/>
        <family val="0"/>
      </rP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咀嚼片</t>
    </r>
  </si>
  <si>
    <r>
      <t>76.5g(22.5gx1</t>
    </r>
    <r>
      <rPr>
        <sz val="10"/>
        <rFont val="宋体"/>
        <family val="0"/>
      </rPr>
      <t>瓶</t>
    </r>
    <r>
      <rPr>
        <sz val="10"/>
        <rFont val="Arial"/>
        <family val="2"/>
      </rPr>
      <t>+54gx1</t>
    </r>
    <r>
      <rPr>
        <sz val="10"/>
        <rFont val="宋体"/>
        <family val="0"/>
      </rPr>
      <t>瓶）（橘子味）</t>
    </r>
  </si>
  <si>
    <t>金枪鱼油软胶囊</t>
  </si>
  <si>
    <r>
      <t>30g</t>
    </r>
    <r>
      <rPr>
        <sz val="10"/>
        <rFont val="宋体"/>
        <family val="0"/>
      </rPr>
      <t>（</t>
    </r>
    <r>
      <rPr>
        <sz val="10"/>
        <rFont val="Arial"/>
        <family val="2"/>
      </rPr>
      <t>500mgx60</t>
    </r>
    <r>
      <rPr>
        <sz val="10"/>
        <rFont val="宋体"/>
        <family val="0"/>
      </rPr>
      <t>粒）</t>
    </r>
  </si>
  <si>
    <r>
      <t>钙加</t>
    </r>
    <r>
      <rPr>
        <sz val="10"/>
        <rFont val="Arial"/>
        <family val="2"/>
      </rPr>
      <t>D</t>
    </r>
    <r>
      <rPr>
        <sz val="10"/>
        <rFont val="宋体"/>
        <family val="0"/>
      </rPr>
      <t>软胶囊</t>
    </r>
  </si>
  <si>
    <r>
      <t>180g</t>
    </r>
    <r>
      <rPr>
        <sz val="10"/>
        <rFont val="宋体"/>
        <family val="0"/>
      </rPr>
      <t>（</t>
    </r>
    <r>
      <rPr>
        <sz val="10"/>
        <rFont val="Arial"/>
        <family val="2"/>
      </rPr>
      <t>1000mgx90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瓶）</t>
    </r>
  </si>
  <si>
    <t>多种维生素矿物质片</t>
  </si>
  <si>
    <r>
      <t>54g</t>
    </r>
    <r>
      <rPr>
        <sz val="10"/>
        <rFont val="宋体"/>
        <family val="0"/>
      </rPr>
      <t>（</t>
    </r>
    <r>
      <rPr>
        <sz val="10"/>
        <rFont val="Arial"/>
        <family val="2"/>
      </rPr>
      <t>1200mgx45</t>
    </r>
    <r>
      <rPr>
        <sz val="10"/>
        <rFont val="宋体"/>
        <family val="0"/>
      </rPr>
      <t>片）（成人）</t>
    </r>
  </si>
  <si>
    <r>
      <t>多种维生素矿物质片（成人）</t>
    </r>
    <r>
      <rPr>
        <sz val="10"/>
        <rFont val="Arial"/>
        <family val="2"/>
      </rPr>
      <t>+B</t>
    </r>
    <r>
      <rPr>
        <sz val="10"/>
        <rFont val="宋体"/>
        <family val="0"/>
      </rPr>
      <t>族维生素片</t>
    </r>
  </si>
  <si>
    <r>
      <t>76.5g</t>
    </r>
    <r>
      <rPr>
        <sz val="10"/>
        <rFont val="宋体"/>
        <family val="0"/>
      </rPr>
      <t>（</t>
    </r>
    <r>
      <rPr>
        <sz val="10"/>
        <rFont val="Arial"/>
        <family val="2"/>
      </rPr>
      <t>54gx1</t>
    </r>
    <r>
      <rPr>
        <sz val="10"/>
        <rFont val="宋体"/>
        <family val="0"/>
      </rPr>
      <t>瓶</t>
    </r>
    <r>
      <rPr>
        <sz val="10"/>
        <rFont val="Arial"/>
        <family val="2"/>
      </rPr>
      <t>+22.5gx1</t>
    </r>
    <r>
      <rPr>
        <sz val="10"/>
        <rFont val="宋体"/>
        <family val="0"/>
      </rPr>
      <t>瓶）</t>
    </r>
  </si>
  <si>
    <t>液体钙软胶囊</t>
  </si>
  <si>
    <r>
      <t>1000mgx200</t>
    </r>
    <r>
      <rPr>
        <sz val="10"/>
        <rFont val="宋体"/>
        <family val="0"/>
      </rPr>
      <t>粒</t>
    </r>
    <r>
      <rPr>
        <sz val="10"/>
        <rFont val="Arial"/>
        <family val="2"/>
      </rPr>
      <t>x2</t>
    </r>
    <r>
      <rPr>
        <sz val="10"/>
        <rFont val="宋体"/>
        <family val="0"/>
      </rPr>
      <t>瓶</t>
    </r>
  </si>
  <si>
    <r>
      <t>79.2g(1.32gx60</t>
    </r>
    <r>
      <rPr>
        <sz val="10"/>
        <rFont val="宋体"/>
        <family val="0"/>
      </rPr>
      <t>片）（孕早期）</t>
    </r>
  </si>
  <si>
    <r>
      <t>90g(1000mgx90</t>
    </r>
    <r>
      <rPr>
        <sz val="10"/>
        <rFont val="宋体"/>
        <family val="0"/>
      </rPr>
      <t>粒）</t>
    </r>
  </si>
  <si>
    <r>
      <t>400mgx60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 </t>
    </r>
  </si>
  <si>
    <t>汤臣倍健股份</t>
  </si>
  <si>
    <t>汤臣倍健多种维生素咀嚼片（儿童型）</t>
  </si>
  <si>
    <r>
      <t xml:space="preserve"> 60g</t>
    </r>
    <r>
      <rPr>
        <sz val="10"/>
        <rFont val="宋体"/>
        <family val="0"/>
      </rPr>
      <t>（</t>
    </r>
    <r>
      <rPr>
        <sz val="10"/>
        <rFont val="Arial"/>
        <family val="2"/>
      </rPr>
      <t>1000mg/</t>
    </r>
    <r>
      <rPr>
        <sz val="10"/>
        <rFont val="宋体"/>
        <family val="0"/>
      </rPr>
      <t>片</t>
    </r>
    <r>
      <rPr>
        <sz val="10"/>
        <rFont val="Arial"/>
        <family val="2"/>
      </rPr>
      <t>*60</t>
    </r>
    <r>
      <rPr>
        <sz val="10"/>
        <rFont val="宋体"/>
        <family val="0"/>
      </rPr>
      <t>片）</t>
    </r>
    <r>
      <rPr>
        <sz val="10"/>
        <rFont val="Arial"/>
        <family val="2"/>
      </rPr>
      <t xml:space="preserve">  </t>
    </r>
  </si>
  <si>
    <t>汤臣倍健股份有限公司</t>
  </si>
  <si>
    <r>
      <t>汤臣倍健胶原蛋白维生素</t>
    </r>
    <r>
      <rPr>
        <sz val="10"/>
        <rFont val="Arial"/>
        <family val="2"/>
      </rPr>
      <t>C</t>
    </r>
    <r>
      <rPr>
        <sz val="10"/>
        <rFont val="宋体"/>
        <family val="0"/>
      </rPr>
      <t>维生素</t>
    </r>
    <r>
      <rPr>
        <sz val="10"/>
        <rFont val="Arial"/>
        <family val="2"/>
      </rPr>
      <t>E</t>
    </r>
    <r>
      <rPr>
        <sz val="10"/>
        <rFont val="宋体"/>
        <family val="0"/>
      </rPr>
      <t>粉</t>
    </r>
    <r>
      <rPr>
        <sz val="10"/>
        <rFont val="Arial"/>
        <family val="2"/>
      </rPr>
      <t xml:space="preserve">
</t>
    </r>
  </si>
  <si>
    <r>
      <t>60g(3g/</t>
    </r>
    <r>
      <rPr>
        <sz val="10"/>
        <rFont val="宋体"/>
        <family val="0"/>
      </rPr>
      <t>袋</t>
    </r>
    <r>
      <rPr>
        <sz val="10"/>
        <rFont val="Arial"/>
        <family val="2"/>
      </rPr>
      <t>*20</t>
    </r>
    <r>
      <rPr>
        <sz val="10"/>
        <rFont val="宋体"/>
        <family val="0"/>
      </rPr>
      <t>袋）</t>
    </r>
  </si>
  <si>
    <t>美容养颜保健食品</t>
  </si>
  <si>
    <t>蛋白粉</t>
  </si>
  <si>
    <r>
      <t>400g</t>
    </r>
    <r>
      <rPr>
        <sz val="10"/>
        <rFont val="宋体"/>
        <family val="0"/>
      </rPr>
      <t>（</t>
    </r>
    <r>
      <rPr>
        <sz val="10"/>
        <rFont val="Arial"/>
        <family val="2"/>
      </rPr>
      <t>10gx40</t>
    </r>
    <r>
      <rPr>
        <sz val="10"/>
        <rFont val="宋体"/>
        <family val="0"/>
      </rPr>
      <t>袋）</t>
    </r>
  </si>
  <si>
    <t>威海百合</t>
  </si>
  <si>
    <r>
      <t>越橘叶黄素天然</t>
    </r>
    <r>
      <rPr>
        <sz val="10"/>
        <rFont val="Arial"/>
        <family val="2"/>
      </rPr>
      <t>β-</t>
    </r>
    <r>
      <rPr>
        <sz val="10"/>
        <rFont val="宋体"/>
        <family val="0"/>
      </rPr>
      <t>胡萝卜素软胶囊</t>
    </r>
  </si>
  <si>
    <r>
      <t>0.5g×60</t>
    </r>
    <r>
      <rPr>
        <sz val="10"/>
        <rFont val="宋体"/>
        <family val="0"/>
      </rPr>
      <t>粒</t>
    </r>
    <r>
      <rPr>
        <sz val="10"/>
        <rFont val="Arial"/>
        <family val="2"/>
      </rPr>
      <t xml:space="preserve">
</t>
    </r>
  </si>
  <si>
    <t>威海百合生物</t>
  </si>
  <si>
    <t>百合康硒螺旋藻软胶囊</t>
  </si>
  <si>
    <r>
      <t>0.5gx60</t>
    </r>
    <r>
      <rPr>
        <sz val="10"/>
        <rFont val="宋体"/>
        <family val="0"/>
      </rPr>
      <t>粒</t>
    </r>
  </si>
  <si>
    <r>
      <t>氨基葡萄糖硫酸软骨素钙软胶囊</t>
    </r>
    <r>
      <rPr>
        <sz val="10"/>
        <rFont val="Arial"/>
        <family val="2"/>
      </rPr>
      <t xml:space="preserve"> </t>
    </r>
  </si>
  <si>
    <r>
      <t>0.5gx60</t>
    </r>
    <r>
      <rPr>
        <sz val="10"/>
        <rFont val="宋体"/>
        <family val="0"/>
      </rPr>
      <t>粒</t>
    </r>
    <r>
      <rPr>
        <sz val="10"/>
        <rFont val="Arial"/>
        <family val="2"/>
      </rPr>
      <t xml:space="preserve"> </t>
    </r>
  </si>
  <si>
    <t>威海百合生物技术</t>
  </si>
  <si>
    <r>
      <t>百合康牌维生素</t>
    </r>
    <r>
      <rPr>
        <sz val="10"/>
        <rFont val="Arial"/>
        <family val="2"/>
      </rPr>
      <t>C</t>
    </r>
    <r>
      <rPr>
        <sz val="10"/>
        <rFont val="宋体"/>
        <family val="0"/>
      </rPr>
      <t>含片</t>
    </r>
    <r>
      <rPr>
        <sz val="10"/>
        <rFont val="Arial"/>
        <family val="2"/>
      </rPr>
      <t xml:space="preserve">
</t>
    </r>
  </si>
  <si>
    <r>
      <t>1.2gx60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 </t>
    </r>
  </si>
  <si>
    <t>蜂胶软胶囊</t>
  </si>
  <si>
    <r>
      <t>番茄红素软胶囊</t>
    </r>
    <r>
      <rPr>
        <sz val="10"/>
        <rFont val="Arial"/>
        <family val="2"/>
      </rPr>
      <t xml:space="preserve">
</t>
    </r>
  </si>
  <si>
    <r>
      <t>0.5gx60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 </t>
    </r>
  </si>
  <si>
    <r>
      <t>百合康牌褪黑素维生素</t>
    </r>
    <r>
      <rPr>
        <sz val="10"/>
        <rFont val="Arial"/>
        <family val="2"/>
      </rPr>
      <t>B6</t>
    </r>
    <r>
      <rPr>
        <sz val="10"/>
        <rFont val="宋体"/>
        <family val="0"/>
      </rPr>
      <t>软胶囊</t>
    </r>
    <r>
      <rPr>
        <sz val="10"/>
        <rFont val="Arial"/>
        <family val="2"/>
      </rPr>
      <t xml:space="preserve"> </t>
    </r>
  </si>
  <si>
    <r>
      <t>0.15gx60</t>
    </r>
    <r>
      <rPr>
        <sz val="10"/>
        <rFont val="宋体"/>
        <family val="0"/>
      </rPr>
      <t>粒</t>
    </r>
  </si>
  <si>
    <r>
      <t>钙镁片</t>
    </r>
    <r>
      <rPr>
        <sz val="10"/>
        <rFont val="Arial"/>
        <family val="2"/>
      </rPr>
      <t xml:space="preserve">
</t>
    </r>
  </si>
  <si>
    <r>
      <t>0.8gx60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 </t>
    </r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</si>
  <si>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维生素</t>
    </r>
    <r>
      <rPr>
        <sz val="10"/>
        <rFont val="Arial"/>
        <family val="2"/>
      </rPr>
      <t>E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
</t>
    </r>
  </si>
  <si>
    <r>
      <t>0.6gx60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 </t>
    </r>
  </si>
  <si>
    <t>百合康大豆卵磷脂软胶囊</t>
  </si>
  <si>
    <r>
      <t>1.2gx100</t>
    </r>
    <r>
      <rPr>
        <sz val="10"/>
        <rFont val="宋体"/>
        <family val="0"/>
      </rPr>
      <t>粒</t>
    </r>
  </si>
  <si>
    <r>
      <t>百合康牌鱼油软胶囊</t>
    </r>
    <r>
      <rPr>
        <sz val="10"/>
        <rFont val="Arial"/>
        <family val="2"/>
      </rPr>
      <t xml:space="preserve">
</t>
    </r>
  </si>
  <si>
    <r>
      <t>1.0gx100</t>
    </r>
    <r>
      <rPr>
        <sz val="10"/>
        <rFont val="宋体"/>
        <family val="0"/>
      </rPr>
      <t>粒</t>
    </r>
  </si>
  <si>
    <r>
      <t>复合氨基酸维生素</t>
    </r>
    <r>
      <rPr>
        <sz val="10"/>
        <rFont val="Arial"/>
        <family val="2"/>
      </rPr>
      <t>B1</t>
    </r>
    <r>
      <rPr>
        <sz val="10"/>
        <rFont val="宋体"/>
        <family val="0"/>
      </rPr>
      <t>维生素</t>
    </r>
    <r>
      <rPr>
        <sz val="10"/>
        <rFont val="Arial"/>
        <family val="2"/>
      </rPr>
      <t>B2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
</t>
    </r>
  </si>
  <si>
    <r>
      <t>百合康牌</t>
    </r>
    <r>
      <rPr>
        <sz val="10"/>
        <rFont val="Arial"/>
        <family val="2"/>
      </rPr>
      <t>B</t>
    </r>
    <r>
      <rPr>
        <sz val="10"/>
        <rFont val="宋体"/>
        <family val="0"/>
      </rPr>
      <t>族维生素片</t>
    </r>
    <r>
      <rPr>
        <sz val="10"/>
        <rFont val="Arial"/>
        <family val="2"/>
      </rPr>
      <t xml:space="preserve">
</t>
    </r>
  </si>
  <si>
    <r>
      <t>700mgx60</t>
    </r>
    <r>
      <rPr>
        <sz val="10"/>
        <rFont val="宋体"/>
        <family val="0"/>
      </rPr>
      <t>片</t>
    </r>
  </si>
  <si>
    <r>
      <t>百合康牌钙维</t>
    </r>
    <r>
      <rPr>
        <sz val="10"/>
        <rFont val="Arial"/>
        <family val="2"/>
      </rPr>
      <t>D</t>
    </r>
    <r>
      <rPr>
        <sz val="10"/>
        <rFont val="宋体"/>
        <family val="0"/>
      </rPr>
      <t>软胶囊</t>
    </r>
    <r>
      <rPr>
        <sz val="10"/>
        <rFont val="Arial"/>
        <family val="2"/>
      </rPr>
      <t xml:space="preserve">
</t>
    </r>
  </si>
  <si>
    <r>
      <t>1.1gx60</t>
    </r>
    <r>
      <rPr>
        <sz val="10"/>
        <rFont val="宋体"/>
        <family val="0"/>
      </rPr>
      <t>粒</t>
    </r>
    <r>
      <rPr>
        <sz val="10"/>
        <rFont val="Arial"/>
        <family val="2"/>
      </rPr>
      <t xml:space="preserve"> </t>
    </r>
  </si>
  <si>
    <r>
      <t>福仔牌葡萄糖酸亚铁叶酸软胶囊</t>
    </r>
    <r>
      <rPr>
        <sz val="10"/>
        <rFont val="Arial"/>
        <family val="2"/>
      </rPr>
      <t xml:space="preserve">
</t>
    </r>
  </si>
  <si>
    <r>
      <t>0.6gx60</t>
    </r>
    <r>
      <rPr>
        <sz val="10"/>
        <rFont val="宋体"/>
        <family val="0"/>
      </rPr>
      <t>粒</t>
    </r>
    <r>
      <rPr>
        <sz val="10"/>
        <rFont val="Arial"/>
        <family val="2"/>
      </rPr>
      <t xml:space="preserve"> </t>
    </r>
  </si>
  <si>
    <r>
      <t>多种维生素矿物质片</t>
    </r>
    <r>
      <rPr>
        <sz val="10"/>
        <rFont val="Arial"/>
        <family val="2"/>
      </rPr>
      <t xml:space="preserve">
</t>
    </r>
  </si>
  <si>
    <r>
      <t>1.0gx60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 </t>
    </r>
  </si>
  <si>
    <r>
      <t>羊胎盘当归丹参珍珠粉维生素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  <r>
      <rPr>
        <sz val="10"/>
        <rFont val="Arial"/>
        <family val="2"/>
      </rPr>
      <t xml:space="preserve">
</t>
    </r>
  </si>
  <si>
    <t>祛黄褐斑类保健食品</t>
  </si>
  <si>
    <r>
      <t>共轭亚油酸绿茶肉碱软胶囊</t>
    </r>
    <r>
      <rPr>
        <sz val="10"/>
        <rFont val="Arial"/>
        <family val="2"/>
      </rPr>
      <t xml:space="preserve">
</t>
    </r>
  </si>
  <si>
    <r>
      <t>750mgx60</t>
    </r>
    <r>
      <rPr>
        <sz val="10"/>
        <rFont val="宋体"/>
        <family val="0"/>
      </rPr>
      <t>粒</t>
    </r>
    <r>
      <rPr>
        <sz val="10"/>
        <rFont val="Arial"/>
        <family val="2"/>
      </rPr>
      <t xml:space="preserve"> </t>
    </r>
  </si>
  <si>
    <r>
      <t>DHA</t>
    </r>
    <r>
      <rPr>
        <sz val="10"/>
        <rFont val="宋体"/>
        <family val="0"/>
      </rPr>
      <t>藻油亚麻籽油软胶囊</t>
    </r>
    <r>
      <rPr>
        <sz val="10"/>
        <rFont val="Arial"/>
        <family val="2"/>
      </rPr>
      <t xml:space="preserve">
</t>
    </r>
  </si>
  <si>
    <r>
      <t>牛初乳奶片</t>
    </r>
    <r>
      <rPr>
        <sz val="10"/>
        <rFont val="Arial"/>
        <family val="2"/>
      </rPr>
      <t xml:space="preserve">
</t>
    </r>
  </si>
  <si>
    <r>
      <t>辅酶</t>
    </r>
    <r>
      <rPr>
        <sz val="10"/>
        <rFont val="Arial"/>
        <family val="2"/>
      </rPr>
      <t>Q10</t>
    </r>
    <r>
      <rPr>
        <sz val="10"/>
        <rFont val="宋体"/>
        <family val="0"/>
      </rPr>
      <t>天然维生素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  <r>
      <rPr>
        <sz val="10"/>
        <rFont val="Arial"/>
        <family val="2"/>
      </rPr>
      <t xml:space="preserve">
</t>
    </r>
  </si>
  <si>
    <r>
      <t>500mgx60</t>
    </r>
    <r>
      <rPr>
        <sz val="10"/>
        <rFont val="宋体"/>
        <family val="0"/>
      </rPr>
      <t>粒</t>
    </r>
    <r>
      <rPr>
        <sz val="10"/>
        <rFont val="Arial"/>
        <family val="2"/>
      </rPr>
      <t xml:space="preserve"> </t>
    </r>
  </si>
  <si>
    <t>百合康牌芦荟软胶囊</t>
  </si>
  <si>
    <t>百合康牌苦瓜洋参软胶囊</t>
  </si>
  <si>
    <r>
      <t>百合康牌天然维生素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</si>
  <si>
    <r>
      <t>30g(0.5gx60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</si>
  <si>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叶酸铁片（金奥力牌）</t>
  </si>
  <si>
    <r>
      <t>500mg/</t>
    </r>
    <r>
      <rPr>
        <sz val="10"/>
        <rFont val="宋体"/>
        <family val="0"/>
      </rPr>
      <t>片</t>
    </r>
    <r>
      <rPr>
        <sz val="10"/>
        <rFont val="Arial"/>
        <family val="2"/>
      </rPr>
      <t>*60</t>
    </r>
    <r>
      <rPr>
        <sz val="10"/>
        <rFont val="宋体"/>
        <family val="0"/>
      </rPr>
      <t>片</t>
    </r>
  </si>
  <si>
    <t>威海南波湾</t>
  </si>
  <si>
    <t>氨基葡萄糖碳酸钙胶囊</t>
  </si>
  <si>
    <r>
      <t>0.4gx100</t>
    </r>
    <r>
      <rPr>
        <sz val="10"/>
        <rFont val="宋体"/>
        <family val="0"/>
      </rPr>
      <t>粒</t>
    </r>
  </si>
  <si>
    <t>缓解视疲劳胶囊（金奥力牌）</t>
  </si>
  <si>
    <r>
      <t>0.35gx60</t>
    </r>
    <r>
      <rPr>
        <sz val="10"/>
        <rFont val="宋体"/>
        <family val="0"/>
      </rPr>
      <t>粒</t>
    </r>
  </si>
  <si>
    <t>改善视力类保健食品</t>
  </si>
  <si>
    <t>纳豆红曲胶囊（金奥力牌）</t>
  </si>
  <si>
    <r>
      <t>0.4g/</t>
    </r>
    <r>
      <rPr>
        <sz val="10"/>
        <rFont val="宋体"/>
        <family val="0"/>
      </rPr>
      <t>粒</t>
    </r>
    <r>
      <rPr>
        <sz val="10"/>
        <rFont val="Arial"/>
        <family val="2"/>
      </rPr>
      <t>*100</t>
    </r>
    <r>
      <rPr>
        <sz val="10"/>
        <rFont val="宋体"/>
        <family val="0"/>
      </rPr>
      <t>粒</t>
    </r>
  </si>
  <si>
    <t>甲壳素胶囊</t>
  </si>
  <si>
    <r>
      <t>340mgx100</t>
    </r>
    <r>
      <rPr>
        <sz val="10"/>
        <rFont val="宋体"/>
        <family val="0"/>
      </rPr>
      <t>粒</t>
    </r>
  </si>
  <si>
    <t>威海紫光（委托威海南波湾）</t>
  </si>
  <si>
    <r>
      <t>500mgx60</t>
    </r>
    <r>
      <rPr>
        <sz val="10"/>
        <rFont val="宋体"/>
        <family val="0"/>
      </rPr>
      <t>片</t>
    </r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</si>
  <si>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片</t>
    </r>
  </si>
  <si>
    <r>
      <t>600mgx90</t>
    </r>
    <r>
      <rPr>
        <sz val="10"/>
        <rFont val="宋体"/>
        <family val="0"/>
      </rPr>
      <t>片</t>
    </r>
  </si>
  <si>
    <r>
      <t>1gx60</t>
    </r>
    <r>
      <rPr>
        <sz val="10"/>
        <rFont val="宋体"/>
        <family val="0"/>
      </rPr>
      <t>片</t>
    </r>
  </si>
  <si>
    <t>钙镁片</t>
  </si>
  <si>
    <t>400g</t>
  </si>
  <si>
    <t>威海紫光（委托威海紫光金奥力）</t>
  </si>
  <si>
    <t>维康钙软胶囊</t>
  </si>
  <si>
    <t>1100mgx100s</t>
  </si>
  <si>
    <t>威海紫光（委托威海紫光生物科技开发）</t>
  </si>
  <si>
    <r>
      <t>大豆异黄酮维</t>
    </r>
    <r>
      <rPr>
        <sz val="10"/>
        <rFont val="Arial"/>
        <family val="2"/>
      </rPr>
      <t>E</t>
    </r>
    <r>
      <rPr>
        <sz val="10"/>
        <rFont val="宋体"/>
        <family val="0"/>
      </rPr>
      <t>软胶囊</t>
    </r>
  </si>
  <si>
    <t>调节内分泌保健食品</t>
  </si>
  <si>
    <t>芦荟软胶囊</t>
  </si>
  <si>
    <r>
      <t>β-</t>
    </r>
    <r>
      <rPr>
        <sz val="10"/>
        <rFont val="宋体"/>
        <family val="0"/>
      </rPr>
      <t>胡萝卜素软胶囊</t>
    </r>
  </si>
  <si>
    <t>多种维生素加矿物质片（金奥力牌）</t>
  </si>
  <si>
    <t>威海紫光科技（委托威海南波生产）湾</t>
  </si>
  <si>
    <t>破壁灵芝孢子粉胶囊（金奥力牌）</t>
  </si>
  <si>
    <r>
      <t>0.3gx60</t>
    </r>
    <r>
      <rPr>
        <sz val="10"/>
        <rFont val="宋体"/>
        <family val="0"/>
      </rPr>
      <t>粒</t>
    </r>
  </si>
  <si>
    <t>威海紫光科技（委托威海南波湾生产）</t>
  </si>
  <si>
    <t>抑制肿瘤类保健食品</t>
  </si>
  <si>
    <t>蜂胶胶囊（金奥力牌）</t>
  </si>
  <si>
    <t>威海紫光科技（委托威海生物科技生产）</t>
  </si>
  <si>
    <t>鱼油软胶囊</t>
  </si>
  <si>
    <t>威海紫光生物科技开发</t>
  </si>
  <si>
    <t>大豆卵磷脂胶囊</t>
  </si>
  <si>
    <r>
      <t>760mgx60</t>
    </r>
    <r>
      <rPr>
        <sz val="10"/>
        <rFont val="宋体"/>
        <family val="0"/>
      </rPr>
      <t>粒</t>
    </r>
  </si>
  <si>
    <r>
      <t>千林</t>
    </r>
    <r>
      <rPr>
        <sz val="10"/>
        <rFont val="Arial"/>
        <family val="2"/>
      </rPr>
      <t>R</t>
    </r>
    <r>
      <rPr>
        <sz val="10"/>
        <rFont val="宋体"/>
        <family val="0"/>
      </rPr>
      <t>多种维生素矿物质咀嚼片</t>
    </r>
  </si>
  <si>
    <r>
      <t>1.5gx60</t>
    </r>
    <r>
      <rPr>
        <sz val="10"/>
        <rFont val="宋体"/>
        <family val="0"/>
      </rPr>
      <t>片（儿童型）</t>
    </r>
  </si>
  <si>
    <r>
      <t>广东仙乐</t>
    </r>
    <r>
      <rPr>
        <sz val="10"/>
        <rFont val="Arial"/>
        <family val="2"/>
      </rPr>
      <t>(</t>
    </r>
    <r>
      <rPr>
        <sz val="10"/>
        <rFont val="宋体"/>
        <family val="0"/>
      </rPr>
      <t>广东保瑞</t>
    </r>
    <r>
      <rPr>
        <sz val="10"/>
        <rFont val="Arial"/>
        <family val="2"/>
      </rPr>
      <t>)</t>
    </r>
  </si>
  <si>
    <r>
      <t>维妥立多种维生素矿物质片</t>
    </r>
    <r>
      <rPr>
        <sz val="10"/>
        <rFont val="Arial"/>
        <family val="2"/>
      </rPr>
      <t>(</t>
    </r>
    <r>
      <rPr>
        <sz val="10"/>
        <rFont val="宋体"/>
        <family val="0"/>
      </rPr>
      <t>千林</t>
    </r>
    <r>
      <rPr>
        <sz val="10"/>
        <rFont val="Arial"/>
        <family val="2"/>
      </rPr>
      <t>)</t>
    </r>
  </si>
  <si>
    <r>
      <t>1300mgx60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女士型</t>
    </r>
    <r>
      <rPr>
        <sz val="10"/>
        <rFont val="Arial"/>
        <family val="2"/>
      </rPr>
      <t>)</t>
    </r>
  </si>
  <si>
    <r>
      <t>维妥立维生素</t>
    </r>
    <r>
      <rPr>
        <sz val="10"/>
        <rFont val="Arial"/>
        <family val="2"/>
      </rPr>
      <t>C</t>
    </r>
    <r>
      <rPr>
        <sz val="10"/>
        <rFont val="宋体"/>
        <family val="0"/>
      </rPr>
      <t>咀嚼片</t>
    </r>
    <r>
      <rPr>
        <sz val="10"/>
        <rFont val="Arial"/>
        <family val="2"/>
      </rPr>
      <t>(</t>
    </r>
    <r>
      <rPr>
        <sz val="10"/>
        <rFont val="宋体"/>
        <family val="0"/>
      </rPr>
      <t>千林</t>
    </r>
    <r>
      <rPr>
        <sz val="10"/>
        <rFont val="Arial"/>
        <family val="2"/>
      </rPr>
      <t>)</t>
    </r>
  </si>
  <si>
    <r>
      <t>1gx100</t>
    </r>
    <r>
      <rPr>
        <sz val="10"/>
        <rFont val="宋体"/>
        <family val="0"/>
      </rPr>
      <t>片</t>
    </r>
  </si>
  <si>
    <r>
      <t>广东仙乐</t>
    </r>
    <r>
      <rPr>
        <sz val="10"/>
        <rFont val="Arial"/>
        <family val="2"/>
      </rPr>
      <t>(</t>
    </r>
    <r>
      <rPr>
        <sz val="10"/>
        <rFont val="宋体"/>
        <family val="0"/>
      </rPr>
      <t>广东保瑞监制</t>
    </r>
    <r>
      <rPr>
        <sz val="10"/>
        <rFont val="Arial"/>
        <family val="2"/>
      </rPr>
      <t>)</t>
    </r>
  </si>
  <si>
    <t>维妥立浓缩磷脂软胶囊（千林）</t>
  </si>
  <si>
    <t>汤臣倍键褪黑素片</t>
  </si>
  <si>
    <r>
      <t>多种维生素片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</si>
  <si>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1000mgx60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男士</t>
    </r>
    <r>
      <rPr>
        <sz val="10"/>
        <rFont val="Arial"/>
        <family val="2"/>
      </rPr>
      <t>)</t>
    </r>
  </si>
  <si>
    <t>美澳健牌大豆异黄酮钙软胶囊</t>
  </si>
  <si>
    <r>
      <t>60g(1.0gx60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</si>
  <si>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广州龙力</t>
    </r>
    <r>
      <rPr>
        <sz val="10"/>
        <rFont val="Arial"/>
        <family val="2"/>
      </rPr>
      <t>(</t>
    </r>
    <r>
      <rPr>
        <sz val="10"/>
        <rFont val="宋体"/>
        <family val="0"/>
      </rPr>
      <t>广州美澳健</t>
    </r>
    <r>
      <rPr>
        <sz val="10"/>
        <rFont val="Arial"/>
        <family val="2"/>
      </rPr>
      <t>)</t>
    </r>
  </si>
  <si>
    <r>
      <t>骨胶原高钙片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</si>
  <si>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96g(1.6gx60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</si>
  <si>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r>
      <t>美国</t>
    </r>
    <r>
      <rPr>
        <sz val="10"/>
        <rFont val="Arial"/>
        <family val="2"/>
      </rPr>
      <t>(</t>
    </r>
    <r>
      <rPr>
        <sz val="10"/>
        <rFont val="宋体"/>
        <family val="0"/>
      </rPr>
      <t>广东汤臣倍健代理</t>
    </r>
    <r>
      <rPr>
        <sz val="10"/>
        <rFont val="Arial"/>
        <family val="2"/>
      </rPr>
      <t>)</t>
    </r>
  </si>
  <si>
    <r>
      <t>天然维生素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软胶囊（大豆胚芽提取物软胶囊）</t>
    </r>
  </si>
  <si>
    <r>
      <t>20g(200mgx100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</si>
  <si>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美国</t>
    </r>
    <r>
      <rPr>
        <sz val="10"/>
        <rFont val="Arial"/>
        <family val="2"/>
      </rPr>
      <t>Natures Bounty</t>
    </r>
  </si>
  <si>
    <r>
      <t>谷物提取物营养片</t>
    </r>
    <r>
      <rPr>
        <sz val="10"/>
        <rFont val="Arial"/>
        <family val="2"/>
      </rPr>
      <t>(</t>
    </r>
    <r>
      <rPr>
        <sz val="10"/>
        <rFont val="宋体"/>
        <family val="0"/>
      </rPr>
      <t>原复合</t>
    </r>
    <r>
      <rPr>
        <sz val="10"/>
        <rFont val="Arial"/>
        <family val="2"/>
      </rPr>
      <t>B</t>
    </r>
    <r>
      <rPr>
        <sz val="10"/>
        <rFont val="宋体"/>
        <family val="0"/>
      </rPr>
      <t>族维生素营养片</t>
    </r>
    <r>
      <rPr>
        <sz val="10"/>
        <rFont val="Arial"/>
        <family val="2"/>
      </rPr>
      <t>)</t>
    </r>
  </si>
  <si>
    <r>
      <t>60g</t>
    </r>
    <r>
      <rPr>
        <sz val="10"/>
        <rFont val="宋体"/>
        <family val="0"/>
      </rPr>
      <t>（</t>
    </r>
    <r>
      <rPr>
        <sz val="10"/>
        <rFont val="Arial"/>
        <family val="2"/>
      </rPr>
      <t>100</t>
    </r>
    <r>
      <rPr>
        <sz val="10"/>
        <rFont val="宋体"/>
        <family val="0"/>
      </rPr>
      <t>片）（原</t>
    </r>
    <r>
      <rPr>
        <sz val="10"/>
        <rFont val="Arial"/>
        <family val="2"/>
      </rPr>
      <t>78g</t>
    </r>
    <r>
      <rPr>
        <sz val="10"/>
        <rFont val="宋体"/>
        <family val="0"/>
      </rPr>
      <t>）</t>
    </r>
  </si>
  <si>
    <t>液体水解胶原蛋白</t>
  </si>
  <si>
    <t>473ml</t>
  </si>
  <si>
    <r>
      <t>小麦胚芽提取物软胶囊</t>
    </r>
    <r>
      <rPr>
        <sz val="10"/>
        <rFont val="Arial"/>
        <family val="2"/>
      </rPr>
      <t>(</t>
    </r>
    <r>
      <rPr>
        <sz val="10"/>
        <rFont val="宋体"/>
        <family val="0"/>
      </rPr>
      <t>自然之宝</t>
    </r>
    <r>
      <rPr>
        <sz val="10"/>
        <rFont val="Arial"/>
        <family val="2"/>
      </rPr>
      <t>)</t>
    </r>
  </si>
  <si>
    <r>
      <t>40g(400mgx100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</si>
  <si>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欧米伽</t>
    </r>
    <r>
      <rPr>
        <sz val="10"/>
        <rFont val="Arial"/>
        <family val="2"/>
      </rPr>
      <t>-3</t>
    </r>
    <r>
      <rPr>
        <sz val="10"/>
        <rFont val="宋体"/>
        <family val="0"/>
      </rPr>
      <t>深海鱼油软胶囊</t>
    </r>
    <r>
      <rPr>
        <sz val="10"/>
        <rFont val="Arial"/>
        <family val="2"/>
      </rPr>
      <t>(</t>
    </r>
    <r>
      <rPr>
        <sz val="10"/>
        <rFont val="宋体"/>
        <family val="0"/>
      </rPr>
      <t>自然之宝</t>
    </r>
    <r>
      <rPr>
        <sz val="10"/>
        <rFont val="Arial"/>
        <family val="2"/>
      </rPr>
      <t>)</t>
    </r>
  </si>
  <si>
    <r>
      <t>36g(1.2gx30</t>
    </r>
    <r>
      <rPr>
        <sz val="10"/>
        <rFont val="宋体"/>
        <family val="0"/>
      </rPr>
      <t>粒</t>
    </r>
    <r>
      <rPr>
        <sz val="10"/>
        <rFont val="Arial"/>
        <family val="2"/>
      </rPr>
      <t>)×2</t>
    </r>
    <r>
      <rPr>
        <sz val="10"/>
        <rFont val="宋体"/>
        <family val="0"/>
      </rPr>
      <t>瓶</t>
    </r>
    <r>
      <rPr>
        <sz val="10"/>
        <rFont val="Arial"/>
        <family val="2"/>
      </rPr>
      <t>(</t>
    </r>
    <r>
      <rPr>
        <sz val="10"/>
        <rFont val="宋体"/>
        <family val="0"/>
      </rPr>
      <t>优惠装</t>
    </r>
    <r>
      <rPr>
        <sz val="10"/>
        <rFont val="Arial"/>
        <family val="2"/>
      </rPr>
      <t>)</t>
    </r>
  </si>
  <si>
    <r>
      <t>鳕鱼肝油软胶囊（原挪威鳕鱼肝油软胶囊）</t>
    </r>
    <r>
      <rPr>
        <sz val="10"/>
        <rFont val="Arial"/>
        <family val="2"/>
      </rPr>
      <t>(</t>
    </r>
    <r>
      <rPr>
        <sz val="10"/>
        <rFont val="宋体"/>
        <family val="0"/>
      </rPr>
      <t>自然之宝</t>
    </r>
    <r>
      <rPr>
        <sz val="10"/>
        <rFont val="Arial"/>
        <family val="2"/>
      </rPr>
      <t>)</t>
    </r>
  </si>
  <si>
    <r>
      <t>41.5g(415mgx100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</si>
  <si>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120g(1.2gx100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</si>
  <si>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大豆磷脂软胶囊</t>
    </r>
    <r>
      <rPr>
        <sz val="10"/>
        <rFont val="Arial"/>
        <family val="2"/>
      </rPr>
      <t>(</t>
    </r>
    <r>
      <rPr>
        <sz val="10"/>
        <rFont val="宋体"/>
        <family val="0"/>
      </rPr>
      <t>自然之宝</t>
    </r>
    <r>
      <rPr>
        <sz val="10"/>
        <rFont val="Arial"/>
        <family val="2"/>
      </rPr>
      <t>)</t>
    </r>
  </si>
  <si>
    <r>
      <t>132.5g(1.32gx100</t>
    </r>
    <r>
      <rPr>
        <sz val="10"/>
        <rFont val="宋体"/>
        <family val="0"/>
      </rPr>
      <t>粒</t>
    </r>
    <r>
      <rPr>
        <sz val="10"/>
        <rFont val="Arial"/>
        <family val="2"/>
      </rPr>
      <t>)/</t>
    </r>
    <r>
      <rPr>
        <sz val="10"/>
        <rFont val="宋体"/>
        <family val="0"/>
      </rPr>
      <t>原（</t>
    </r>
    <r>
      <rPr>
        <sz val="10"/>
        <rFont val="Arial"/>
        <family val="2"/>
      </rPr>
      <t>133g(100</t>
    </r>
    <r>
      <rPr>
        <sz val="10"/>
        <rFont val="宋体"/>
        <family val="0"/>
      </rPr>
      <t>粒））</t>
    </r>
  </si>
  <si>
    <r>
      <t>左旋肉碱营养片</t>
    </r>
    <r>
      <rPr>
        <sz val="10"/>
        <rFont val="Arial"/>
        <family val="2"/>
      </rPr>
      <t>(</t>
    </r>
    <r>
      <rPr>
        <sz val="10"/>
        <rFont val="宋体"/>
        <family val="0"/>
      </rPr>
      <t>自然之宝</t>
    </r>
    <r>
      <rPr>
        <sz val="10"/>
        <rFont val="Arial"/>
        <family val="2"/>
      </rPr>
      <t>)</t>
    </r>
  </si>
  <si>
    <r>
      <t>37.2g(1.24gx30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</si>
  <si>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t>康麦斯补钙胶囊</t>
  </si>
  <si>
    <r>
      <t>277g(2gx100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</si>
  <si>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纤纤胶囊</t>
    </r>
    <r>
      <rPr>
        <sz val="10"/>
        <rFont val="Arial"/>
        <family val="2"/>
      </rPr>
      <t>(</t>
    </r>
    <r>
      <rPr>
        <sz val="10"/>
        <rFont val="宋体"/>
        <family val="0"/>
      </rPr>
      <t>纤巧</t>
    </r>
    <r>
      <rPr>
        <sz val="10"/>
        <rFont val="Arial"/>
        <family val="2"/>
      </rPr>
      <t>)</t>
    </r>
  </si>
  <si>
    <r>
      <t>36g(0.4gx90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</si>
  <si>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加</t>
    </r>
    <r>
      <rPr>
        <sz val="10"/>
        <rFont val="Arial"/>
        <family val="2"/>
      </rPr>
      <t>E</t>
    </r>
    <r>
      <rPr>
        <sz val="10"/>
        <rFont val="宋体"/>
        <family val="0"/>
      </rPr>
      <t>咀嚼片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</si>
  <si>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r>
      <t>90g(1500mgx60</t>
    </r>
    <r>
      <rPr>
        <sz val="10"/>
        <rFont val="宋体"/>
        <family val="0"/>
      </rPr>
      <t>片</t>
    </r>
    <r>
      <rPr>
        <sz val="10"/>
        <rFont val="Arial"/>
        <family val="2"/>
      </rPr>
      <t>)</t>
    </r>
  </si>
  <si>
    <r>
      <t>维生素</t>
    </r>
    <r>
      <rPr>
        <sz val="10"/>
        <rFont val="Arial"/>
        <family val="2"/>
      </rPr>
      <t>C</t>
    </r>
    <r>
      <rPr>
        <sz val="10"/>
        <rFont val="宋体"/>
        <family val="0"/>
      </rPr>
      <t>咀嚼片</t>
    </r>
    <r>
      <rPr>
        <sz val="10"/>
        <rFont val="Arial"/>
        <family val="2"/>
      </rPr>
      <t>(</t>
    </r>
    <r>
      <rPr>
        <sz val="10"/>
        <rFont val="宋体"/>
        <family val="0"/>
      </rPr>
      <t>汤臣倍健</t>
    </r>
    <r>
      <rPr>
        <sz val="10"/>
        <rFont val="Arial"/>
        <family val="2"/>
      </rPr>
      <t>)</t>
    </r>
  </si>
  <si>
    <t>钙镁咀嚼片（儿童及青少年）</t>
  </si>
  <si>
    <r>
      <t>90</t>
    </r>
    <r>
      <rPr>
        <sz val="10"/>
        <rFont val="宋体"/>
        <family val="0"/>
      </rPr>
      <t>片（</t>
    </r>
    <r>
      <rPr>
        <sz val="10"/>
        <rFont val="Arial"/>
        <family val="2"/>
      </rPr>
      <t>1.6g/</t>
    </r>
    <r>
      <rPr>
        <sz val="10"/>
        <rFont val="宋体"/>
        <family val="0"/>
      </rPr>
      <t>片</t>
    </r>
    <r>
      <rPr>
        <sz val="10"/>
        <rFont val="Arial"/>
        <family val="2"/>
      </rPr>
      <t>x90</t>
    </r>
    <r>
      <rPr>
        <sz val="10"/>
        <rFont val="宋体"/>
        <family val="0"/>
      </rPr>
      <t>片）</t>
    </r>
  </si>
  <si>
    <t>汤臣倍健牌螺旋藻片</t>
  </si>
  <si>
    <r>
      <t>蛋白粉金罐</t>
    </r>
    <r>
      <rPr>
        <sz val="10"/>
        <rFont val="Arial"/>
        <family val="2"/>
      </rPr>
      <t>+</t>
    </r>
    <r>
      <rPr>
        <sz val="10"/>
        <rFont val="宋体"/>
        <family val="0"/>
      </rPr>
      <t>维生素</t>
    </r>
    <r>
      <rPr>
        <sz val="10"/>
        <rFont val="Arial"/>
        <family val="2"/>
      </rPr>
      <t>B</t>
    </r>
    <r>
      <rPr>
        <sz val="10"/>
        <rFont val="宋体"/>
        <family val="0"/>
      </rPr>
      <t>族优惠装</t>
    </r>
  </si>
  <si>
    <r>
      <t>450g+100</t>
    </r>
    <r>
      <rPr>
        <sz val="10"/>
        <rFont val="宋体"/>
        <family val="0"/>
      </rPr>
      <t>片</t>
    </r>
  </si>
  <si>
    <r>
      <t>清好清畅胶囊</t>
    </r>
    <r>
      <rPr>
        <sz val="10"/>
        <rFont val="Arial"/>
        <family val="2"/>
      </rPr>
      <t>+</t>
    </r>
    <r>
      <rPr>
        <sz val="10"/>
        <rFont val="宋体"/>
        <family val="0"/>
      </rPr>
      <t>汤臣倍健天然维生素</t>
    </r>
    <r>
      <rPr>
        <sz val="10"/>
        <rFont val="Arial"/>
        <family val="2"/>
      </rPr>
      <t>E</t>
    </r>
    <r>
      <rPr>
        <sz val="10"/>
        <rFont val="宋体"/>
        <family val="0"/>
      </rPr>
      <t>软胶囊套装</t>
    </r>
  </si>
  <si>
    <r>
      <t>78g(24g/</t>
    </r>
    <r>
      <rPr>
        <sz val="10"/>
        <rFont val="宋体"/>
        <family val="0"/>
      </rPr>
      <t>瓶</t>
    </r>
    <r>
      <rPr>
        <sz val="10"/>
        <rFont val="Arial"/>
        <family val="2"/>
      </rPr>
      <t>*2</t>
    </r>
    <r>
      <rPr>
        <sz val="10"/>
        <rFont val="宋体"/>
        <family val="0"/>
      </rPr>
      <t>瓶</t>
    </r>
    <r>
      <rPr>
        <sz val="10"/>
        <rFont val="Arial"/>
        <family val="2"/>
      </rPr>
      <t>+30g/</t>
    </r>
    <r>
      <rPr>
        <sz val="10"/>
        <rFont val="宋体"/>
        <family val="0"/>
      </rPr>
      <t>瓶</t>
    </r>
    <r>
      <rPr>
        <sz val="10"/>
        <rFont val="Arial"/>
        <family val="2"/>
      </rPr>
      <t>*1</t>
    </r>
    <r>
      <rPr>
        <sz val="10"/>
        <rFont val="宋体"/>
        <family val="0"/>
      </rPr>
      <t>瓶）</t>
    </r>
  </si>
  <si>
    <r>
      <t>蛋白质粉</t>
    </r>
    <r>
      <rPr>
        <sz val="10"/>
        <rFont val="Arial"/>
        <family val="2"/>
      </rPr>
      <t>+</t>
    </r>
    <r>
      <rPr>
        <sz val="10"/>
        <rFont val="宋体"/>
        <family val="0"/>
      </rPr>
      <t>维生素</t>
    </r>
    <r>
      <rPr>
        <sz val="10"/>
        <rFont val="Arial"/>
        <family val="2"/>
      </rPr>
      <t>B</t>
    </r>
    <r>
      <rPr>
        <sz val="10"/>
        <rFont val="宋体"/>
        <family val="0"/>
      </rPr>
      <t>族片（优惠装）</t>
    </r>
  </si>
  <si>
    <r>
      <t>510g(455/</t>
    </r>
    <r>
      <rPr>
        <sz val="10"/>
        <rFont val="宋体"/>
        <family val="0"/>
      </rPr>
      <t>罐</t>
    </r>
    <r>
      <rPr>
        <sz val="10"/>
        <rFont val="Arial"/>
        <family val="2"/>
      </rPr>
      <t>x1</t>
    </r>
    <r>
      <rPr>
        <sz val="10"/>
        <rFont val="宋体"/>
        <family val="0"/>
      </rPr>
      <t>罐</t>
    </r>
    <r>
      <rPr>
        <sz val="10"/>
        <rFont val="Arial"/>
        <family val="2"/>
      </rPr>
      <t>+55g/</t>
    </r>
    <r>
      <rPr>
        <sz val="10"/>
        <rFont val="宋体"/>
        <family val="0"/>
      </rPr>
      <t>瓶</t>
    </r>
    <r>
      <rPr>
        <sz val="10"/>
        <rFont val="Arial"/>
        <family val="2"/>
      </rPr>
      <t>x1</t>
    </r>
    <r>
      <rPr>
        <sz val="10"/>
        <rFont val="宋体"/>
        <family val="0"/>
      </rPr>
      <t>瓶</t>
    </r>
    <r>
      <rPr>
        <sz val="10"/>
        <rFont val="Arial"/>
        <family val="2"/>
      </rPr>
      <t>)</t>
    </r>
  </si>
  <si>
    <t>汤臣倍健胶原软骨素钙片</t>
  </si>
  <si>
    <r>
      <t>180g(108g/</t>
    </r>
    <r>
      <rPr>
        <sz val="10"/>
        <rFont val="宋体"/>
        <family val="0"/>
      </rPr>
      <t>瓶</t>
    </r>
    <r>
      <rPr>
        <sz val="10"/>
        <rFont val="Arial"/>
        <family val="2"/>
      </rPr>
      <t>+36g/</t>
    </r>
    <r>
      <rPr>
        <sz val="10"/>
        <rFont val="宋体"/>
        <family val="0"/>
      </rPr>
      <t>瓶</t>
    </r>
    <r>
      <rPr>
        <sz val="10"/>
        <rFont val="Arial"/>
        <family val="2"/>
      </rPr>
      <t>x2</t>
    </r>
    <r>
      <rPr>
        <sz val="10"/>
        <rFont val="宋体"/>
        <family val="0"/>
      </rPr>
      <t>瓶）</t>
    </r>
  </si>
  <si>
    <r>
      <t>玫瑰花葡萄籽当归红花川芎维生素</t>
    </r>
    <r>
      <rPr>
        <sz val="10"/>
        <rFont val="Arial"/>
        <family val="2"/>
      </rPr>
      <t>CE</t>
    </r>
    <r>
      <rPr>
        <sz val="10"/>
        <rFont val="宋体"/>
        <family val="0"/>
      </rPr>
      <t>片</t>
    </r>
  </si>
  <si>
    <r>
      <t>0.75gx60</t>
    </r>
    <r>
      <rPr>
        <sz val="10"/>
        <rFont val="宋体"/>
        <family val="0"/>
      </rPr>
      <t>片</t>
    </r>
    <r>
      <rPr>
        <sz val="10"/>
        <rFont val="Arial"/>
        <family val="2"/>
      </rPr>
      <t xml:space="preserve">
</t>
    </r>
  </si>
  <si>
    <r>
      <t>钙维</t>
    </r>
    <r>
      <rPr>
        <sz val="10"/>
        <rFont val="Arial"/>
        <family val="2"/>
      </rPr>
      <t>D</t>
    </r>
    <r>
      <rPr>
        <sz val="10"/>
        <rFont val="宋体"/>
        <family val="0"/>
      </rPr>
      <t>软胶囊（原金奥力牌维钙软胶囊）</t>
    </r>
  </si>
  <si>
    <r>
      <t>1gx100</t>
    </r>
    <r>
      <rPr>
        <sz val="10"/>
        <rFont val="宋体"/>
        <family val="0"/>
      </rPr>
      <t>粒</t>
    </r>
  </si>
  <si>
    <t>威海紫光</t>
  </si>
  <si>
    <t>自然之宝天然维生素E软胶囊</t>
  </si>
  <si>
    <t>22.5g（500mg*45粒）</t>
  </si>
  <si>
    <t>健视佳越橘叶黄素酯β-胡萝卜素软胶囊</t>
  </si>
  <si>
    <r>
      <rPr>
        <sz val="10"/>
        <rFont val="Arial"/>
        <family val="2"/>
      </rPr>
      <t>22.5g</t>
    </r>
    <r>
      <rPr>
        <sz val="10"/>
        <rFont val="宋体"/>
        <family val="0"/>
      </rPr>
      <t>（</t>
    </r>
    <r>
      <rPr>
        <sz val="10"/>
        <rFont val="Arial"/>
        <family val="2"/>
      </rPr>
      <t>0.5g/粒×45粒）</t>
    </r>
  </si>
  <si>
    <t>金乐心辅酶Q10天然维生素E软胶囊</t>
  </si>
  <si>
    <r>
      <rPr>
        <sz val="10"/>
        <rFont val="Arial"/>
        <family val="2"/>
      </rPr>
      <t>27g(450mg×60</t>
    </r>
    <r>
      <rPr>
        <sz val="10"/>
        <rFont val="宋体"/>
        <family val="0"/>
      </rPr>
      <t>粒</t>
    </r>
    <r>
      <rPr>
        <sz val="10"/>
        <rFont val="Arial"/>
        <family val="2"/>
      </rPr>
      <t>)</t>
    </r>
  </si>
  <si>
    <t>厦门金达威集团股份有限公司</t>
  </si>
  <si>
    <t>善存维生素AD软胶囊</t>
  </si>
  <si>
    <t>90粒</t>
  </si>
  <si>
    <t>仙乐健康科技股份有限公司</t>
  </si>
  <si>
    <t>千林氨糖软骨素加钙片</t>
  </si>
  <si>
    <t>64片+28片</t>
  </si>
  <si>
    <t>千林锌咀嚼片</t>
  </si>
  <si>
    <t>29.25g（0.65gx45片）</t>
  </si>
  <si>
    <t>广东千林</t>
  </si>
  <si>
    <t>善存千林多种维生素矿物质片（青少年）</t>
  </si>
  <si>
    <t>60片</t>
  </si>
  <si>
    <t>钙尔奇含钙软糖（酸奶味）</t>
  </si>
  <si>
    <t>48片</t>
  </si>
  <si>
    <t>善存小佳维咀嚼片</t>
  </si>
  <si>
    <t>1.95gx80片(香甜柠檬味)</t>
  </si>
  <si>
    <t>惠氏制药</t>
  </si>
  <si>
    <t>钙尔奇牌维生素D钙软胶囊</t>
  </si>
  <si>
    <t>166g(1gx110粒+1gx28粒x2瓶)</t>
  </si>
  <si>
    <t>善存维生素C咀嚼片(香橙口味)</t>
  </si>
  <si>
    <t>120g(1gx90片+1gx15片+1gx15片)</t>
  </si>
  <si>
    <t>惠氏制药有限公司</t>
  </si>
  <si>
    <t>善存维生素C加E软胶囊</t>
  </si>
  <si>
    <t>24g(0.4gx60粒)</t>
  </si>
  <si>
    <t>消化系统品种</t>
  </si>
  <si>
    <t>序号</t>
  </si>
  <si>
    <t>门店ID</t>
  </si>
  <si>
    <t>门店名称</t>
  </si>
  <si>
    <t>片区</t>
  </si>
  <si>
    <t>挑战1</t>
  </si>
  <si>
    <t>挑战2</t>
  </si>
  <si>
    <t>挑战等级</t>
  </si>
  <si>
    <t>挑战数量</t>
  </si>
  <si>
    <t>3月任务</t>
  </si>
  <si>
    <t>挑战金额</t>
  </si>
  <si>
    <t>大邑安仁店</t>
  </si>
  <si>
    <t>城郊1片</t>
  </si>
  <si>
    <t>大邑东壕店</t>
  </si>
  <si>
    <t>大邑内蒙店</t>
  </si>
  <si>
    <t>大邑沙渠店</t>
  </si>
  <si>
    <t>大邑通达店</t>
  </si>
  <si>
    <t>大邑新场店</t>
  </si>
  <si>
    <t>大邑子龙店</t>
  </si>
  <si>
    <t>邛崃洪川店</t>
  </si>
  <si>
    <t>邛崃羊安店</t>
  </si>
  <si>
    <t>邛崃长安店</t>
  </si>
  <si>
    <t>邛崃中心店</t>
  </si>
  <si>
    <t>五津西路店</t>
  </si>
  <si>
    <t>新津邓双店</t>
  </si>
  <si>
    <t>新津兴义店</t>
  </si>
  <si>
    <t>大邑东街店</t>
  </si>
  <si>
    <t>崇州中心店</t>
  </si>
  <si>
    <t>城郊2片</t>
  </si>
  <si>
    <t>怀远店</t>
  </si>
  <si>
    <t>三江店</t>
  </si>
  <si>
    <t>都江堰药店</t>
  </si>
  <si>
    <t>金带街药店</t>
  </si>
  <si>
    <t>都江堰景中路店</t>
  </si>
  <si>
    <t>都江堰奎光路中段药店</t>
  </si>
  <si>
    <t>都江堰幸福镇翔凤路药店</t>
  </si>
  <si>
    <t>都江堰市蒲阳镇堰问道西路药店</t>
  </si>
  <si>
    <t>都江堰聚源镇药店</t>
  </si>
  <si>
    <t>都江堰市蒲阳路药店</t>
  </si>
  <si>
    <t>温江店</t>
  </si>
  <si>
    <t>崇州尚贤坊街店</t>
  </si>
  <si>
    <t>鱼凫路店</t>
  </si>
  <si>
    <t>双林路药店</t>
  </si>
  <si>
    <t>城中片区</t>
  </si>
  <si>
    <t>通盈街药店</t>
  </si>
  <si>
    <t>成华杉板桥南一路店</t>
  </si>
  <si>
    <t>成华区崔家店路药店</t>
  </si>
  <si>
    <t>郫县郫筒镇东大街药店</t>
  </si>
  <si>
    <t>成华区华油路药店</t>
  </si>
  <si>
    <t>锦江区柳翠路药店</t>
  </si>
  <si>
    <t>龙泉驿生路店</t>
  </si>
  <si>
    <t>郫县一环路东南段药店</t>
  </si>
  <si>
    <t>浆洗街药店</t>
  </si>
  <si>
    <t>红星店</t>
  </si>
  <si>
    <t>人民中路店</t>
  </si>
  <si>
    <t>金丝街药店</t>
  </si>
  <si>
    <t>青羊区北东街店</t>
  </si>
  <si>
    <t>锦江区庆云南街药店</t>
  </si>
  <si>
    <t>科华店</t>
  </si>
  <si>
    <t>龙潭西路店</t>
  </si>
  <si>
    <t>东南片区</t>
  </si>
  <si>
    <t>锦江区水杉街药店</t>
  </si>
  <si>
    <t>成华区万科路药店</t>
  </si>
  <si>
    <t>成华区华泰路药店</t>
  </si>
  <si>
    <t>锦江区观音桥街药店</t>
  </si>
  <si>
    <t>成华区华康路药店</t>
  </si>
  <si>
    <t>成华区万宇路药店</t>
  </si>
  <si>
    <t>新园大道药店</t>
  </si>
  <si>
    <t>新乐中街药店</t>
  </si>
  <si>
    <t>高新天久北巷药店</t>
  </si>
  <si>
    <t>高新区府城大道西段店</t>
  </si>
  <si>
    <t>高新区民丰大道西段药店</t>
  </si>
  <si>
    <t>双流县西航港街道锦华路一段药店</t>
  </si>
  <si>
    <t>高新区中和街道柳荫街药店</t>
  </si>
  <si>
    <t>高新区大源北街药店</t>
  </si>
  <si>
    <t>榕声路店</t>
  </si>
  <si>
    <t>双流三强西路店</t>
  </si>
  <si>
    <t>成汉南路店</t>
  </si>
  <si>
    <t>合欢树街</t>
  </si>
  <si>
    <t>旗舰店</t>
  </si>
  <si>
    <t>旗舰片区</t>
  </si>
  <si>
    <t>光华药店</t>
  </si>
  <si>
    <t>西北片区</t>
  </si>
  <si>
    <t>清江东路药店</t>
  </si>
  <si>
    <t>枣子巷药店</t>
  </si>
  <si>
    <t>光华村街药店</t>
  </si>
  <si>
    <t>土龙路药店</t>
  </si>
  <si>
    <t>武侯区顺和街店</t>
  </si>
  <si>
    <t>青羊区浣花滨河路药店</t>
  </si>
  <si>
    <t>金沙店</t>
  </si>
  <si>
    <t>青羊区十二桥药店</t>
  </si>
  <si>
    <t>清江东路2店</t>
  </si>
  <si>
    <t>西部店</t>
  </si>
  <si>
    <t>沙河源药店</t>
  </si>
  <si>
    <t>成华区二环路北四段药店（汇融名城）</t>
  </si>
  <si>
    <t>成华区羊子山西路药店（兴元华盛）</t>
  </si>
  <si>
    <t>新都区马超东路店</t>
  </si>
  <si>
    <t>金牛区交大路第三药店</t>
  </si>
  <si>
    <t>金牛区黄苑东街药店</t>
  </si>
  <si>
    <t>新都区新繁镇繁江北路药店</t>
  </si>
  <si>
    <t>成华区新怡路店</t>
  </si>
  <si>
    <t>聚萃路店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</si>
</sst>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57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  <font>
      <sz val="9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3" applyNumberFormat="0" applyFill="0" applyAlignment="0" applyProtection="0"/>
    <xf numFmtId="9" fontId="0" fillId="0" borderId="0" applyFont="0" applyFill="0" applyBorder="0" applyAlignment="0" applyProtection="0"/>
    <xf numFmtId="0" fontId="41" fillId="0" borderId="3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4" applyNumberFormat="0" applyFill="0" applyAlignment="0" applyProtection="0"/>
    <xf numFmtId="9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45" fillId="0" borderId="7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center" wrapText="1"/>
    </xf>
    <xf numFmtId="0" fontId="49" fillId="33" borderId="0" xfId="0" applyFont="1" applyFill="1" applyBorder="1" applyAlignment="1">
      <alignment horizontal="left" vertical="top"/>
    </xf>
    <xf numFmtId="0" fontId="50" fillId="33" borderId="0" xfId="0" applyFont="1" applyFill="1" applyAlignment="1">
      <alignment horizontal="left" vertical="top"/>
    </xf>
    <xf numFmtId="0" fontId="50" fillId="33" borderId="0" xfId="0" applyFont="1" applyFill="1" applyBorder="1" applyAlignment="1">
      <alignment horizontal="left" vertical="top"/>
    </xf>
    <xf numFmtId="0" fontId="50" fillId="34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34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25" applyNumberFormat="1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25" applyNumberFormat="1" applyFont="1" applyFill="1" applyBorder="1" applyAlignment="1">
      <alignment horizontal="center" vertical="center" wrapText="1"/>
    </xf>
    <xf numFmtId="0" fontId="50" fillId="33" borderId="9" xfId="107" applyFont="1" applyFill="1" applyBorder="1" applyAlignment="1">
      <alignment horizontal="left" vertical="top"/>
      <protection/>
    </xf>
    <xf numFmtId="0" fontId="50" fillId="33" borderId="9" xfId="107" applyFont="1" applyFill="1" applyBorder="1" applyAlignment="1">
      <alignment horizontal="center" vertical="top"/>
      <protection/>
    </xf>
    <xf numFmtId="176" fontId="50" fillId="33" borderId="9" xfId="109" applyNumberFormat="1" applyFont="1" applyFill="1" applyBorder="1" applyAlignment="1">
      <alignment horizontal="center" vertical="top"/>
    </xf>
    <xf numFmtId="0" fontId="50" fillId="33" borderId="9" xfId="0" applyFont="1" applyFill="1" applyBorder="1" applyAlignment="1">
      <alignment horizontal="left" vertical="top"/>
    </xf>
    <xf numFmtId="0" fontId="50" fillId="33" borderId="9" xfId="0" applyFont="1" applyFill="1" applyBorder="1" applyAlignment="1">
      <alignment horizontal="center" vertical="top"/>
    </xf>
    <xf numFmtId="0" fontId="50" fillId="33" borderId="9" xfId="83" applyFont="1" applyFill="1" applyBorder="1" applyAlignment="1">
      <alignment horizontal="center" vertical="top"/>
      <protection/>
    </xf>
    <xf numFmtId="0" fontId="50" fillId="33" borderId="9" xfId="83" applyFont="1" applyFill="1" applyBorder="1" applyAlignment="1">
      <alignment horizontal="left" vertical="top"/>
      <protection/>
    </xf>
    <xf numFmtId="0" fontId="50" fillId="0" borderId="9" xfId="0" applyFont="1" applyFill="1" applyBorder="1" applyAlignment="1">
      <alignment horizontal="left" vertical="top"/>
    </xf>
    <xf numFmtId="0" fontId="50" fillId="0" borderId="9" xfId="0" applyFont="1" applyFill="1" applyBorder="1" applyAlignment="1">
      <alignment horizontal="center" vertical="top"/>
    </xf>
    <xf numFmtId="0" fontId="50" fillId="33" borderId="9" xfId="106" applyFont="1" applyFill="1" applyBorder="1" applyAlignment="1">
      <alignment horizontal="left" vertical="top"/>
      <protection/>
    </xf>
    <xf numFmtId="0" fontId="50" fillId="33" borderId="9" xfId="106" applyFont="1" applyFill="1" applyBorder="1" applyAlignment="1">
      <alignment horizontal="center" vertical="top"/>
      <protection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top"/>
    </xf>
    <xf numFmtId="176" fontId="1" fillId="0" borderId="9" xfId="25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top"/>
    </xf>
    <xf numFmtId="0" fontId="3" fillId="34" borderId="9" xfId="0" applyFont="1" applyFill="1" applyBorder="1" applyAlignment="1">
      <alignment horizontal="center" vertical="top"/>
    </xf>
    <xf numFmtId="0" fontId="3" fillId="34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3" fillId="33" borderId="9" xfId="0" applyFont="1" applyFill="1" applyBorder="1" applyAlignment="1">
      <alignment horizontal="center" vertical="top"/>
    </xf>
    <xf numFmtId="0" fontId="3" fillId="33" borderId="9" xfId="0" applyFont="1" applyFill="1" applyBorder="1" applyAlignment="1">
      <alignment horizontal="left" vertical="top"/>
    </xf>
    <xf numFmtId="0" fontId="3" fillId="0" borderId="9" xfId="80" applyFont="1" applyFill="1" applyBorder="1" applyAlignment="1">
      <alignment horizontal="center" vertical="top"/>
      <protection/>
    </xf>
    <xf numFmtId="0" fontId="3" fillId="0" borderId="9" xfId="80" applyFont="1" applyFill="1" applyBorder="1" applyAlignment="1">
      <alignment horizontal="left" vertical="top"/>
      <protection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9" xfId="25" applyNumberFormat="1" applyFont="1" applyFill="1" applyBorder="1" applyAlignment="1">
      <alignment horizontal="center" vertical="top"/>
    </xf>
    <xf numFmtId="176" fontId="1" fillId="0" borderId="9" xfId="25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50" fillId="33" borderId="9" xfId="109" applyNumberFormat="1" applyFont="1" applyFill="1" applyBorder="1" applyAlignment="1">
      <alignment horizontal="left" vertical="top"/>
    </xf>
    <xf numFmtId="0" fontId="50" fillId="33" borderId="9" xfId="109" applyNumberFormat="1" applyFont="1" applyFill="1" applyBorder="1" applyAlignment="1">
      <alignment horizontal="center" vertical="top"/>
    </xf>
    <xf numFmtId="176" fontId="50" fillId="33" borderId="9" xfId="25" applyNumberFormat="1" applyFont="1" applyFill="1" applyBorder="1" applyAlignment="1">
      <alignment horizontal="center" vertical="top"/>
    </xf>
    <xf numFmtId="176" fontId="50" fillId="35" borderId="9" xfId="25" applyNumberFormat="1" applyFont="1" applyFill="1" applyBorder="1" applyAlignment="1">
      <alignment horizontal="center" vertical="top"/>
    </xf>
    <xf numFmtId="176" fontId="50" fillId="33" borderId="9" xfId="110" applyNumberFormat="1" applyFont="1" applyFill="1" applyBorder="1" applyAlignment="1">
      <alignment horizontal="center" vertical="top"/>
    </xf>
    <xf numFmtId="176" fontId="3" fillId="0" borderId="9" xfId="25" applyNumberFormat="1" applyFont="1" applyFill="1" applyBorder="1" applyAlignment="1">
      <alignment horizontal="center" vertical="top"/>
    </xf>
    <xf numFmtId="0" fontId="52" fillId="33" borderId="9" xfId="107" applyFont="1" applyFill="1" applyBorder="1" applyAlignment="1">
      <alignment horizontal="center" vertical="top"/>
      <protection/>
    </xf>
    <xf numFmtId="176" fontId="3" fillId="33" borderId="9" xfId="25" applyNumberFormat="1" applyFont="1" applyFill="1" applyBorder="1" applyAlignment="1">
      <alignment horizontal="center" vertical="top"/>
    </xf>
    <xf numFmtId="176" fontId="3" fillId="34" borderId="9" xfId="25" applyNumberFormat="1" applyFont="1" applyFill="1" applyBorder="1" applyAlignment="1">
      <alignment horizontal="center" vertical="top"/>
    </xf>
    <xf numFmtId="176" fontId="3" fillId="35" borderId="9" xfId="25" applyNumberFormat="1" applyFont="1" applyFill="1" applyBorder="1" applyAlignment="1">
      <alignment horizontal="center" vertical="top"/>
    </xf>
    <xf numFmtId="0" fontId="3" fillId="33" borderId="9" xfId="25" applyNumberFormat="1" applyFont="1" applyFill="1" applyBorder="1" applyAlignment="1">
      <alignment horizontal="center" vertical="top"/>
    </xf>
    <xf numFmtId="176" fontId="50" fillId="0" borderId="9" xfId="25" applyNumberFormat="1" applyFont="1" applyFill="1" applyBorder="1" applyAlignment="1">
      <alignment horizontal="center" vertical="top"/>
    </xf>
    <xf numFmtId="0" fontId="1" fillId="0" borderId="9" xfId="25" applyNumberFormat="1" applyFont="1" applyFill="1" applyBorder="1" applyAlignment="1">
      <alignment horizontal="center" vertical="top"/>
    </xf>
    <xf numFmtId="0" fontId="49" fillId="33" borderId="9" xfId="107" applyFont="1" applyFill="1" applyBorder="1" applyAlignment="1">
      <alignment horizontal="center" vertical="top"/>
      <protection/>
    </xf>
    <xf numFmtId="0" fontId="49" fillId="33" borderId="9" xfId="0" applyFont="1" applyFill="1" applyBorder="1" applyAlignment="1">
      <alignment horizontal="center" vertical="top"/>
    </xf>
    <xf numFmtId="0" fontId="49" fillId="33" borderId="9" xfId="106" applyFont="1" applyFill="1" applyBorder="1" applyAlignment="1">
      <alignment horizontal="center" vertical="top"/>
      <protection/>
    </xf>
    <xf numFmtId="0" fontId="53" fillId="0" borderId="9" xfId="0" applyFont="1" applyFill="1" applyBorder="1" applyAlignment="1">
      <alignment horizontal="center" vertical="top"/>
    </xf>
    <xf numFmtId="0" fontId="49" fillId="0" borderId="9" xfId="0" applyFont="1" applyFill="1" applyBorder="1" applyAlignment="1">
      <alignment horizontal="center" vertical="top"/>
    </xf>
    <xf numFmtId="0" fontId="3" fillId="0" borderId="9" xfId="25" applyNumberFormat="1" applyFont="1" applyFill="1" applyBorder="1" applyAlignment="1">
      <alignment horizontal="center" vertical="top"/>
    </xf>
    <xf numFmtId="0" fontId="53" fillId="34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0" fillId="33" borderId="9" xfId="107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33" borderId="9" xfId="106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50" fillId="0" borderId="9" xfId="107" applyFont="1" applyFill="1" applyBorder="1" applyAlignment="1">
      <alignment horizontal="center" vertical="top"/>
      <protection/>
    </xf>
    <xf numFmtId="177" fontId="50" fillId="0" borderId="9" xfId="107" applyNumberFormat="1" applyFont="1" applyFill="1" applyBorder="1" applyAlignment="1">
      <alignment horizontal="center" vertical="top"/>
      <protection/>
    </xf>
    <xf numFmtId="0" fontId="50" fillId="33" borderId="9" xfId="25" applyNumberFormat="1" applyFont="1" applyFill="1" applyBorder="1" applyAlignment="1">
      <alignment horizontal="center" vertical="top"/>
    </xf>
    <xf numFmtId="0" fontId="50" fillId="33" borderId="9" xfId="82" applyNumberFormat="1" applyFont="1" applyFill="1" applyBorder="1" applyAlignment="1">
      <alignment horizontal="center" vertical="top"/>
    </xf>
    <xf numFmtId="0" fontId="50" fillId="35" borderId="9" xfId="25" applyNumberFormat="1" applyFont="1" applyFill="1" applyBorder="1" applyAlignment="1">
      <alignment horizontal="center" vertical="top"/>
    </xf>
    <xf numFmtId="0" fontId="50" fillId="35" borderId="9" xfId="0" applyFont="1" applyFill="1" applyBorder="1" applyAlignment="1">
      <alignment horizontal="center" vertical="top"/>
    </xf>
    <xf numFmtId="0" fontId="50" fillId="33" borderId="9" xfId="11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177" fontId="3" fillId="0" borderId="9" xfId="0" applyNumberFormat="1" applyFont="1" applyFill="1" applyBorder="1" applyAlignment="1">
      <alignment horizontal="center" vertical="top"/>
    </xf>
    <xf numFmtId="0" fontId="3" fillId="34" borderId="9" xfId="25" applyNumberFormat="1" applyFont="1" applyFill="1" applyBorder="1" applyAlignment="1">
      <alignment horizontal="center" vertical="top"/>
    </xf>
    <xf numFmtId="0" fontId="3" fillId="35" borderId="9" xfId="25" applyNumberFormat="1" applyFont="1" applyFill="1" applyBorder="1" applyAlignment="1">
      <alignment horizontal="center" vertical="top"/>
    </xf>
    <xf numFmtId="0" fontId="3" fillId="35" borderId="9" xfId="0" applyFont="1" applyFill="1" applyBorder="1" applyAlignment="1">
      <alignment horizontal="center" vertical="top"/>
    </xf>
    <xf numFmtId="0" fontId="50" fillId="0" borderId="9" xfId="25" applyNumberFormat="1" applyFont="1" applyFill="1" applyBorder="1" applyAlignment="1">
      <alignment horizontal="center" vertical="top"/>
    </xf>
    <xf numFmtId="0" fontId="50" fillId="0" borderId="9" xfId="29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 wrapText="1"/>
    </xf>
    <xf numFmtId="0" fontId="49" fillId="33" borderId="0" xfId="107" applyFont="1" applyFill="1" applyBorder="1" applyAlignment="1">
      <alignment horizontal="left" vertical="top"/>
      <protection/>
    </xf>
    <xf numFmtId="0" fontId="50" fillId="33" borderId="0" xfId="107" applyFont="1" applyFill="1" applyAlignment="1">
      <alignment horizontal="left" vertical="top"/>
      <protection/>
    </xf>
    <xf numFmtId="0" fontId="50" fillId="0" borderId="0" xfId="0" applyFont="1" applyFill="1" applyBorder="1" applyAlignment="1">
      <alignment horizontal="left" vertical="top"/>
    </xf>
    <xf numFmtId="0" fontId="50" fillId="33" borderId="0" xfId="106" applyFont="1" applyFill="1" applyAlignment="1">
      <alignment horizontal="left" vertical="top"/>
      <protection/>
    </xf>
    <xf numFmtId="0" fontId="50" fillId="0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/>
    </xf>
    <xf numFmtId="0" fontId="3" fillId="0" borderId="0" xfId="80" applyFont="1" applyFill="1" applyAlignment="1">
      <alignment horizontal="left" vertical="top"/>
      <protection/>
    </xf>
    <xf numFmtId="0" fontId="54" fillId="33" borderId="0" xfId="107" applyFont="1" applyFill="1">
      <alignment vertical="center"/>
      <protection/>
    </xf>
    <xf numFmtId="0" fontId="54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4" fillId="33" borderId="0" xfId="106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176" fontId="1" fillId="0" borderId="9" xfId="25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top"/>
    </xf>
    <xf numFmtId="177" fontId="50" fillId="0" borderId="9" xfId="25" applyNumberFormat="1" applyFont="1" applyFill="1" applyBorder="1" applyAlignment="1">
      <alignment horizontal="center" vertical="top"/>
    </xf>
    <xf numFmtId="176" fontId="1" fillId="0" borderId="9" xfId="0" applyNumberFormat="1" applyFont="1" applyFill="1" applyBorder="1" applyAlignment="1">
      <alignment horizontal="center" vertical="top"/>
    </xf>
    <xf numFmtId="0" fontId="55" fillId="33" borderId="9" xfId="25" applyNumberFormat="1" applyFont="1" applyFill="1" applyBorder="1" applyAlignment="1">
      <alignment horizontal="center" vertical="top"/>
    </xf>
    <xf numFmtId="0" fontId="3" fillId="0" borderId="9" xfId="25" applyNumberFormat="1" applyFont="1" applyFill="1" applyBorder="1" applyAlignment="1">
      <alignment horizontal="center" vertical="top"/>
    </xf>
    <xf numFmtId="0" fontId="5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left"/>
    </xf>
    <xf numFmtId="0" fontId="49" fillId="0" borderId="9" xfId="0" applyFont="1" applyFill="1" applyBorder="1" applyAlignment="1">
      <alignment horizontal="left" wrapText="1"/>
    </xf>
    <xf numFmtId="0" fontId="49" fillId="0" borderId="9" xfId="0" applyFont="1" applyFill="1" applyBorder="1" applyAlignment="1">
      <alignment horizontal="left" wrapText="1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176" fontId="1" fillId="0" borderId="1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9" fontId="3" fillId="0" borderId="13" xfId="25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9" fontId="3" fillId="0" borderId="14" xfId="25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5" xfId="25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9" fontId="3" fillId="0" borderId="9" xfId="25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9" xfId="25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9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百分比 2" xfId="29"/>
    <cellStyle name="标题 4" xfId="30"/>
    <cellStyle name="百分比 7" xfId="31"/>
    <cellStyle name="60% - 强调文字颜色 2" xfId="32"/>
    <cellStyle name="警告文本" xfId="33"/>
    <cellStyle name="标题" xfId="34"/>
    <cellStyle name="解释性文本" xfId="35"/>
    <cellStyle name="百分比 2 2" xfId="36"/>
    <cellStyle name="标题 1" xfId="37"/>
    <cellStyle name="百分比 4" xfId="38"/>
    <cellStyle name="标题 2" xfId="39"/>
    <cellStyle name="百分比 5" xfId="40"/>
    <cellStyle name="常规 9" xfId="41"/>
    <cellStyle name="标题 3" xfId="42"/>
    <cellStyle name="百分比 6" xfId="43"/>
    <cellStyle name="60% - 强调文字颜色 1" xfId="44"/>
    <cellStyle name="60% - 强调文字颜色 4" xfId="45"/>
    <cellStyle name="输出" xfId="46"/>
    <cellStyle name="计算" xfId="47"/>
    <cellStyle name="检查单元格" xfId="48"/>
    <cellStyle name="链接单元格" xfId="49"/>
    <cellStyle name="百分比 12" xfId="50"/>
    <cellStyle name="百分比 2 2 3" xfId="51"/>
    <cellStyle name="20% - 强调文字颜色 6" xfId="52"/>
    <cellStyle name="强调文字颜色 2" xfId="53"/>
    <cellStyle name="汇总" xfId="54"/>
    <cellStyle name="好" xfId="55"/>
    <cellStyle name="适中" xfId="56"/>
    <cellStyle name="百分比 2 2 2" xfId="57"/>
    <cellStyle name="百分比 11" xfId="58"/>
    <cellStyle name="20% - 强调文字颜色 5" xfId="59"/>
    <cellStyle name="强调文字颜色 1" xfId="60"/>
    <cellStyle name="常规 2 2 2" xfId="61"/>
    <cellStyle name="20% - 强调文字颜色 1" xfId="62"/>
    <cellStyle name="40% - 强调文字颜色 1" xfId="63"/>
    <cellStyle name="常规 2 2 3" xfId="64"/>
    <cellStyle name="20% - 强调文字颜色 2" xfId="65"/>
    <cellStyle name="百分比 3 2" xfId="66"/>
    <cellStyle name="40% - 强调文字颜色 2" xfId="67"/>
    <cellStyle name="强调文字颜色 3" xfId="68"/>
    <cellStyle name="常规 3 2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常规 2 2" xfId="79"/>
    <cellStyle name="常规 2" xfId="80"/>
    <cellStyle name="常规 4" xfId="81"/>
    <cellStyle name="百分比 3" xfId="82"/>
    <cellStyle name="常规 3" xfId="83"/>
    <cellStyle name="常规 11" xfId="84"/>
    <cellStyle name="常规 5" xfId="85"/>
    <cellStyle name="常规 13" xfId="86"/>
    <cellStyle name="百分比 8" xfId="87"/>
    <cellStyle name="百分比 10" xfId="88"/>
    <cellStyle name="常规 8" xfId="89"/>
    <cellStyle name="常规 2 11" xfId="90"/>
    <cellStyle name="百分比 9" xfId="91"/>
    <cellStyle name="常规 12" xfId="92"/>
    <cellStyle name="百分比 2 11" xfId="93"/>
    <cellStyle name="常规 7" xfId="94"/>
    <cellStyle name="常规 10" xfId="95"/>
    <cellStyle name="常规 2 2 8" xfId="96"/>
    <cellStyle name="常规 14" xfId="97"/>
    <cellStyle name="常规 12 3" xfId="98"/>
    <cellStyle name="常规 8 5" xfId="99"/>
    <cellStyle name="常规 2 11 4" xfId="100"/>
    <cellStyle name="常规 18" xfId="101"/>
    <cellStyle name="常规 2 5" xfId="102"/>
    <cellStyle name="常规 16" xfId="103"/>
    <cellStyle name="常规 15" xfId="104"/>
    <cellStyle name="常规 6 3" xfId="105"/>
    <cellStyle name="常规 17" xfId="106"/>
    <cellStyle name="常规 10 2" xfId="107"/>
    <cellStyle name="常规 2 2 2 2" xfId="108"/>
    <cellStyle name="百分比 10 2" xfId="109"/>
    <cellStyle name="百分比 13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3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7.75390625" style="204" customWidth="1"/>
    <col min="2" max="2" width="7.125" style="206" customWidth="1"/>
    <col min="3" max="3" width="14.375" style="207" customWidth="1"/>
    <col min="4" max="4" width="9.00390625" style="204" customWidth="1"/>
    <col min="5" max="5" width="8.125" style="204" customWidth="1"/>
    <col min="6" max="6" width="4.75390625" style="208" customWidth="1"/>
    <col min="7" max="7" width="6.875" style="208" customWidth="1"/>
    <col min="8" max="8" width="7.50390625" style="204" customWidth="1"/>
    <col min="9" max="9" width="7.875" style="204" customWidth="1"/>
    <col min="10" max="10" width="7.75390625" style="204" customWidth="1"/>
    <col min="11" max="11" width="6.00390625" style="204" customWidth="1"/>
    <col min="12" max="12" width="5.25390625" style="208" customWidth="1"/>
    <col min="13" max="13" width="5.125" style="208" customWidth="1"/>
    <col min="14" max="14" width="4.25390625" style="208" customWidth="1"/>
    <col min="15" max="15" width="8.125" style="204" hidden="1" customWidth="1"/>
    <col min="16" max="16" width="18.875" style="204" customWidth="1"/>
    <col min="17" max="16384" width="9.00390625" style="204" customWidth="1"/>
  </cols>
  <sheetData>
    <row r="1" spans="1:16" s="201" customFormat="1" ht="18.75" customHeight="1">
      <c r="A1" s="209"/>
      <c r="B1" s="210"/>
      <c r="C1" s="211"/>
      <c r="D1" s="211"/>
      <c r="E1" s="211"/>
      <c r="F1" s="211"/>
      <c r="G1" s="211"/>
      <c r="H1" s="212" t="s">
        <v>0</v>
      </c>
      <c r="I1" s="246"/>
      <c r="J1" s="246"/>
      <c r="K1" s="247"/>
      <c r="L1" s="248" t="s">
        <v>1</v>
      </c>
      <c r="M1" s="247"/>
      <c r="N1" s="247"/>
      <c r="O1" s="247"/>
      <c r="P1" s="249"/>
    </row>
    <row r="2" spans="1:16" s="202" customFormat="1" ht="30" customHeight="1">
      <c r="A2" s="213"/>
      <c r="B2" s="213" t="s">
        <v>2</v>
      </c>
      <c r="C2" s="213" t="s">
        <v>3</v>
      </c>
      <c r="D2" s="213" t="s">
        <v>4</v>
      </c>
      <c r="E2" s="213" t="s">
        <v>5</v>
      </c>
      <c r="F2" s="213" t="s">
        <v>6</v>
      </c>
      <c r="G2" s="213" t="s">
        <v>7</v>
      </c>
      <c r="H2" s="213" t="s">
        <v>8</v>
      </c>
      <c r="I2" s="213" t="s">
        <v>9</v>
      </c>
      <c r="J2" s="213" t="s">
        <v>10</v>
      </c>
      <c r="K2" s="213" t="s">
        <v>11</v>
      </c>
      <c r="L2" s="213" t="s">
        <v>8</v>
      </c>
      <c r="M2" s="213" t="s">
        <v>9</v>
      </c>
      <c r="N2" s="213" t="s">
        <v>12</v>
      </c>
      <c r="O2" s="213" t="s">
        <v>13</v>
      </c>
      <c r="P2" s="213" t="s">
        <v>14</v>
      </c>
    </row>
    <row r="3" spans="1:249" s="203" customFormat="1" ht="54" customHeight="1">
      <c r="A3" s="214" t="s">
        <v>15</v>
      </c>
      <c r="B3" s="215">
        <v>115733</v>
      </c>
      <c r="C3" s="215" t="s">
        <v>16</v>
      </c>
      <c r="D3" s="214" t="s">
        <v>17</v>
      </c>
      <c r="E3" s="214" t="s">
        <v>18</v>
      </c>
      <c r="F3" s="214" t="s">
        <v>19</v>
      </c>
      <c r="G3" s="214">
        <v>1099</v>
      </c>
      <c r="H3" s="214">
        <v>631</v>
      </c>
      <c r="I3" s="214">
        <v>729</v>
      </c>
      <c r="J3" s="214">
        <v>828</v>
      </c>
      <c r="K3" s="214" t="s">
        <v>20</v>
      </c>
      <c r="L3" s="214">
        <v>90</v>
      </c>
      <c r="M3" s="214">
        <v>105</v>
      </c>
      <c r="N3" s="214">
        <v>120</v>
      </c>
      <c r="O3" s="214"/>
      <c r="P3" s="214" t="s">
        <v>21</v>
      </c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  <c r="EA3" s="280"/>
      <c r="EB3" s="280"/>
      <c r="EC3" s="280"/>
      <c r="ED3" s="280"/>
      <c r="EE3" s="280"/>
      <c r="EF3" s="280"/>
      <c r="EG3" s="280"/>
      <c r="EH3" s="280"/>
      <c r="EI3" s="280"/>
      <c r="EJ3" s="280"/>
      <c r="EK3" s="280"/>
      <c r="EL3" s="280"/>
      <c r="EM3" s="280"/>
      <c r="EN3" s="280"/>
      <c r="EO3" s="280"/>
      <c r="EP3" s="280"/>
      <c r="EQ3" s="280"/>
      <c r="ER3" s="280"/>
      <c r="ES3" s="280"/>
      <c r="ET3" s="280"/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0"/>
      <c r="FK3" s="280"/>
      <c r="FL3" s="280"/>
      <c r="FM3" s="280"/>
      <c r="FN3" s="280"/>
      <c r="FO3" s="280"/>
      <c r="FP3" s="280"/>
      <c r="FQ3" s="280"/>
      <c r="FR3" s="280"/>
      <c r="FS3" s="280"/>
      <c r="FT3" s="280"/>
      <c r="FU3" s="280"/>
      <c r="FV3" s="280"/>
      <c r="FW3" s="280"/>
      <c r="FX3" s="280"/>
      <c r="FY3" s="280"/>
      <c r="FZ3" s="280"/>
      <c r="GA3" s="280"/>
      <c r="GB3" s="280"/>
      <c r="GC3" s="280"/>
      <c r="GD3" s="280"/>
      <c r="GE3" s="280"/>
      <c r="GF3" s="280"/>
      <c r="GG3" s="280"/>
      <c r="GH3" s="280"/>
      <c r="GI3" s="280"/>
      <c r="GJ3" s="280"/>
      <c r="GK3" s="280"/>
      <c r="GL3" s="280"/>
      <c r="GM3" s="280"/>
      <c r="GN3" s="280"/>
      <c r="GO3" s="280"/>
      <c r="GP3" s="280"/>
      <c r="GQ3" s="280"/>
      <c r="GR3" s="280"/>
      <c r="GS3" s="280"/>
      <c r="GT3" s="280"/>
      <c r="GU3" s="280"/>
      <c r="GV3" s="280"/>
      <c r="GW3" s="280"/>
      <c r="GX3" s="280"/>
      <c r="GY3" s="280"/>
      <c r="GZ3" s="280"/>
      <c r="HA3" s="280"/>
      <c r="HB3" s="280"/>
      <c r="HC3" s="280"/>
      <c r="HD3" s="280"/>
      <c r="HE3" s="280"/>
      <c r="HF3" s="280"/>
      <c r="HG3" s="280"/>
      <c r="HH3" s="280"/>
      <c r="HI3" s="280"/>
      <c r="HJ3" s="280"/>
      <c r="HK3" s="280"/>
      <c r="HL3" s="280"/>
      <c r="HM3" s="280"/>
      <c r="HN3" s="280"/>
      <c r="HO3" s="280"/>
      <c r="HP3" s="280"/>
      <c r="HQ3" s="280"/>
      <c r="HR3" s="280"/>
      <c r="HS3" s="280"/>
      <c r="HT3" s="280"/>
      <c r="HU3" s="280"/>
      <c r="HV3" s="280"/>
      <c r="HW3" s="280"/>
      <c r="HX3" s="280"/>
      <c r="HY3" s="280"/>
      <c r="HZ3" s="280"/>
      <c r="IA3" s="280"/>
      <c r="IB3" s="280"/>
      <c r="IC3" s="280"/>
      <c r="ID3" s="280"/>
      <c r="IE3" s="280"/>
      <c r="IF3" s="280"/>
      <c r="IG3" s="280"/>
      <c r="IH3" s="280"/>
      <c r="II3" s="280"/>
      <c r="IJ3" s="280"/>
      <c r="IK3" s="280"/>
      <c r="IL3" s="280"/>
      <c r="IM3" s="280"/>
      <c r="IN3" s="280"/>
      <c r="IO3" s="280"/>
    </row>
    <row r="4" spans="1:16" s="204" customFormat="1" ht="15.75" customHeight="1">
      <c r="A4" s="178" t="s">
        <v>22</v>
      </c>
      <c r="B4" s="49">
        <v>40226</v>
      </c>
      <c r="C4" s="49" t="s">
        <v>23</v>
      </c>
      <c r="D4" s="49" t="s">
        <v>24</v>
      </c>
      <c r="E4" s="49" t="s">
        <v>25</v>
      </c>
      <c r="F4" s="48" t="s">
        <v>26</v>
      </c>
      <c r="G4" s="216">
        <v>68</v>
      </c>
      <c r="H4" s="217">
        <v>363595</v>
      </c>
      <c r="I4" s="217">
        <v>399954.6000000001</v>
      </c>
      <c r="J4" s="217">
        <v>436314</v>
      </c>
      <c r="K4" s="250">
        <v>0.07</v>
      </c>
      <c r="L4" s="251">
        <v>0.07</v>
      </c>
      <c r="M4" s="251">
        <v>0.09</v>
      </c>
      <c r="N4" s="251">
        <v>0.11</v>
      </c>
      <c r="O4" s="252"/>
      <c r="P4" s="253"/>
    </row>
    <row r="5" spans="1:16" s="204" customFormat="1" ht="15.75" customHeight="1">
      <c r="A5" s="178"/>
      <c r="B5" s="49">
        <v>84174</v>
      </c>
      <c r="C5" s="49" t="s">
        <v>27</v>
      </c>
      <c r="D5" s="49" t="s">
        <v>28</v>
      </c>
      <c r="E5" s="49" t="s">
        <v>29</v>
      </c>
      <c r="F5" s="48" t="s">
        <v>19</v>
      </c>
      <c r="G5" s="216">
        <v>35</v>
      </c>
      <c r="H5" s="218"/>
      <c r="I5" s="218"/>
      <c r="J5" s="218"/>
      <c r="K5" s="254"/>
      <c r="L5" s="255"/>
      <c r="M5" s="255"/>
      <c r="N5" s="255"/>
      <c r="O5" s="252"/>
      <c r="P5" s="253"/>
    </row>
    <row r="6" spans="1:16" s="204" customFormat="1" ht="15.75" customHeight="1">
      <c r="A6" s="178"/>
      <c r="B6" s="219">
        <v>21580</v>
      </c>
      <c r="C6" s="219" t="s">
        <v>30</v>
      </c>
      <c r="D6" s="219" t="s">
        <v>31</v>
      </c>
      <c r="E6" s="219" t="s">
        <v>32</v>
      </c>
      <c r="F6" s="220" t="s">
        <v>19</v>
      </c>
      <c r="G6" s="216">
        <v>98</v>
      </c>
      <c r="H6" s="218"/>
      <c r="I6" s="218"/>
      <c r="J6" s="218"/>
      <c r="K6" s="254"/>
      <c r="L6" s="255"/>
      <c r="M6" s="255"/>
      <c r="N6" s="255"/>
      <c r="O6" s="252"/>
      <c r="P6" s="253"/>
    </row>
    <row r="7" spans="1:16" s="204" customFormat="1" ht="12.75" customHeight="1">
      <c r="A7" s="178"/>
      <c r="B7" s="49">
        <v>75138</v>
      </c>
      <c r="C7" s="49" t="s">
        <v>33</v>
      </c>
      <c r="D7" s="49" t="s">
        <v>34</v>
      </c>
      <c r="E7" s="49" t="s">
        <v>35</v>
      </c>
      <c r="F7" s="48" t="s">
        <v>19</v>
      </c>
      <c r="G7" s="216">
        <v>86</v>
      </c>
      <c r="H7" s="218"/>
      <c r="I7" s="218"/>
      <c r="J7" s="218"/>
      <c r="K7" s="254"/>
      <c r="L7" s="255"/>
      <c r="M7" s="255"/>
      <c r="N7" s="255"/>
      <c r="O7" s="252"/>
      <c r="P7" s="253"/>
    </row>
    <row r="8" spans="1:16" s="204" customFormat="1" ht="15.75" customHeight="1">
      <c r="A8" s="178"/>
      <c r="B8" s="176">
        <v>133360</v>
      </c>
      <c r="C8" s="168" t="s">
        <v>36</v>
      </c>
      <c r="D8" s="168" t="s">
        <v>37</v>
      </c>
      <c r="E8" s="168" t="s">
        <v>38</v>
      </c>
      <c r="F8" s="168" t="s">
        <v>19</v>
      </c>
      <c r="G8" s="166">
        <v>39.9</v>
      </c>
      <c r="H8" s="221"/>
      <c r="I8" s="221"/>
      <c r="J8" s="221"/>
      <c r="K8" s="256"/>
      <c r="L8" s="257"/>
      <c r="M8" s="257"/>
      <c r="N8" s="257"/>
      <c r="O8" s="252"/>
      <c r="P8" s="253"/>
    </row>
    <row r="9" spans="1:16" s="204" customFormat="1" ht="15.75" customHeight="1">
      <c r="A9" s="222"/>
      <c r="B9" s="49"/>
      <c r="C9" s="49"/>
      <c r="D9" s="49"/>
      <c r="E9" s="49"/>
      <c r="F9" s="48"/>
      <c r="G9" s="223" t="s">
        <v>39</v>
      </c>
      <c r="H9" s="224">
        <f>H4</f>
        <v>363595</v>
      </c>
      <c r="I9" s="224">
        <f>I4</f>
        <v>399954.6000000001</v>
      </c>
      <c r="J9" s="224">
        <f>J4</f>
        <v>436314</v>
      </c>
      <c r="K9" s="258"/>
      <c r="L9" s="259"/>
      <c r="M9" s="259"/>
      <c r="N9" s="259"/>
      <c r="O9" s="252"/>
      <c r="P9" s="253"/>
    </row>
    <row r="10" spans="1:16" s="204" customFormat="1" ht="12">
      <c r="A10" s="178" t="s">
        <v>40</v>
      </c>
      <c r="B10" s="49">
        <v>118954</v>
      </c>
      <c r="C10" s="49" t="s">
        <v>41</v>
      </c>
      <c r="D10" s="49" t="s">
        <v>42</v>
      </c>
      <c r="E10" s="49" t="s">
        <v>43</v>
      </c>
      <c r="F10" s="48" t="s">
        <v>19</v>
      </c>
      <c r="G10" s="216">
        <v>21.9</v>
      </c>
      <c r="H10" s="225">
        <v>28402</v>
      </c>
      <c r="I10" s="225">
        <v>31245</v>
      </c>
      <c r="J10" s="225">
        <v>34079</v>
      </c>
      <c r="K10" s="260">
        <v>2</v>
      </c>
      <c r="L10" s="93">
        <v>1</v>
      </c>
      <c r="M10" s="93">
        <v>1.5</v>
      </c>
      <c r="N10" s="93">
        <v>2.5</v>
      </c>
      <c r="O10" s="252"/>
      <c r="P10" s="252"/>
    </row>
    <row r="11" spans="1:16" s="204" customFormat="1" ht="12">
      <c r="A11" s="178"/>
      <c r="B11" s="49">
        <v>104690</v>
      </c>
      <c r="C11" s="49" t="s">
        <v>44</v>
      </c>
      <c r="D11" s="49" t="s">
        <v>45</v>
      </c>
      <c r="E11" s="49" t="s">
        <v>25</v>
      </c>
      <c r="F11" s="48" t="s">
        <v>19</v>
      </c>
      <c r="G11" s="216">
        <v>29</v>
      </c>
      <c r="H11" s="226"/>
      <c r="I11" s="226"/>
      <c r="J11" s="226"/>
      <c r="K11" s="261"/>
      <c r="L11" s="93">
        <v>2</v>
      </c>
      <c r="M11" s="93">
        <v>3</v>
      </c>
      <c r="N11" s="93">
        <v>4</v>
      </c>
      <c r="O11" s="252"/>
      <c r="P11" s="252"/>
    </row>
    <row r="12" spans="1:16" s="204" customFormat="1" ht="12">
      <c r="A12" s="178"/>
      <c r="B12" s="49">
        <v>136714</v>
      </c>
      <c r="C12" s="49" t="s">
        <v>46</v>
      </c>
      <c r="D12" s="49" t="s">
        <v>47</v>
      </c>
      <c r="E12" s="49" t="s">
        <v>48</v>
      </c>
      <c r="F12" s="48" t="s">
        <v>19</v>
      </c>
      <c r="G12" s="216">
        <v>29.8</v>
      </c>
      <c r="H12" s="226"/>
      <c r="I12" s="226"/>
      <c r="J12" s="226"/>
      <c r="K12" s="261"/>
      <c r="L12" s="93">
        <v>1</v>
      </c>
      <c r="M12" s="93">
        <v>1.5</v>
      </c>
      <c r="N12" s="93">
        <v>2.5</v>
      </c>
      <c r="O12" s="252"/>
      <c r="P12" s="252"/>
    </row>
    <row r="13" spans="1:16" s="204" customFormat="1" ht="12.75">
      <c r="A13" s="178"/>
      <c r="B13" s="227">
        <v>48831</v>
      </c>
      <c r="C13" s="49" t="s">
        <v>49</v>
      </c>
      <c r="D13" s="228" t="s">
        <v>50</v>
      </c>
      <c r="E13" s="49" t="s">
        <v>51</v>
      </c>
      <c r="F13" s="48" t="s">
        <v>19</v>
      </c>
      <c r="G13" s="216">
        <v>14.4</v>
      </c>
      <c r="H13" s="226"/>
      <c r="I13" s="226"/>
      <c r="J13" s="226"/>
      <c r="K13" s="261"/>
      <c r="L13" s="93">
        <v>0.5</v>
      </c>
      <c r="M13" s="93">
        <v>1</v>
      </c>
      <c r="N13" s="93">
        <v>1.5</v>
      </c>
      <c r="O13" s="252"/>
      <c r="P13" s="252"/>
    </row>
    <row r="14" spans="1:16" s="204" customFormat="1" ht="12">
      <c r="A14" s="178"/>
      <c r="B14" s="49">
        <v>139379</v>
      </c>
      <c r="C14" s="49" t="s">
        <v>52</v>
      </c>
      <c r="D14" s="49" t="s">
        <v>53</v>
      </c>
      <c r="E14" s="49" t="s">
        <v>29</v>
      </c>
      <c r="F14" s="48" t="s">
        <v>19</v>
      </c>
      <c r="G14" s="216">
        <v>24</v>
      </c>
      <c r="H14" s="226"/>
      <c r="I14" s="226"/>
      <c r="J14" s="226"/>
      <c r="K14" s="261"/>
      <c r="L14" s="93">
        <v>1</v>
      </c>
      <c r="M14" s="93">
        <v>1.5</v>
      </c>
      <c r="N14" s="93">
        <v>2.5</v>
      </c>
      <c r="O14" s="252"/>
      <c r="P14" s="252"/>
    </row>
    <row r="15" spans="1:16" s="204" customFormat="1" ht="12.75">
      <c r="A15" s="178"/>
      <c r="B15" s="227">
        <v>22509</v>
      </c>
      <c r="C15" s="49" t="s">
        <v>54</v>
      </c>
      <c r="D15" s="228" t="s">
        <v>55</v>
      </c>
      <c r="E15" s="49" t="s">
        <v>35</v>
      </c>
      <c r="F15" s="48" t="s">
        <v>19</v>
      </c>
      <c r="G15" s="216">
        <v>22</v>
      </c>
      <c r="H15" s="226"/>
      <c r="I15" s="226"/>
      <c r="J15" s="226"/>
      <c r="K15" s="261"/>
      <c r="L15" s="93">
        <v>1</v>
      </c>
      <c r="M15" s="93">
        <v>1.5</v>
      </c>
      <c r="N15" s="93">
        <v>2.5</v>
      </c>
      <c r="O15" s="252"/>
      <c r="P15" s="252"/>
    </row>
    <row r="16" spans="1:16" s="204" customFormat="1" ht="12.75">
      <c r="A16" s="178"/>
      <c r="B16" s="176">
        <v>42956</v>
      </c>
      <c r="C16" s="176" t="s">
        <v>56</v>
      </c>
      <c r="D16" s="176" t="s">
        <v>57</v>
      </c>
      <c r="E16" s="176" t="s">
        <v>58</v>
      </c>
      <c r="F16" s="176" t="s">
        <v>19</v>
      </c>
      <c r="G16" s="166">
        <v>21</v>
      </c>
      <c r="H16" s="226"/>
      <c r="I16" s="226"/>
      <c r="J16" s="226"/>
      <c r="K16" s="261"/>
      <c r="L16" s="93">
        <v>1</v>
      </c>
      <c r="M16" s="93">
        <v>1.5</v>
      </c>
      <c r="N16" s="93">
        <v>2.5</v>
      </c>
      <c r="O16" s="252"/>
      <c r="P16" s="252"/>
    </row>
    <row r="17" spans="1:16" s="204" customFormat="1" ht="18" customHeight="1">
      <c r="A17" s="178"/>
      <c r="B17" s="176">
        <v>121975</v>
      </c>
      <c r="C17" s="168" t="s">
        <v>59</v>
      </c>
      <c r="D17" s="168" t="s">
        <v>60</v>
      </c>
      <c r="E17" s="168" t="s">
        <v>61</v>
      </c>
      <c r="F17" s="168" t="s">
        <v>19</v>
      </c>
      <c r="G17" s="166">
        <v>25.8</v>
      </c>
      <c r="H17" s="229"/>
      <c r="I17" s="229"/>
      <c r="J17" s="229"/>
      <c r="K17" s="262"/>
      <c r="L17" s="93">
        <v>1</v>
      </c>
      <c r="M17" s="93">
        <v>1.5</v>
      </c>
      <c r="N17" s="93">
        <v>2.5</v>
      </c>
      <c r="O17" s="252"/>
      <c r="P17" s="252"/>
    </row>
    <row r="18" spans="1:16" s="204" customFormat="1" ht="15" customHeight="1">
      <c r="A18" s="178" t="s">
        <v>40</v>
      </c>
      <c r="B18" s="227"/>
      <c r="C18" s="49"/>
      <c r="D18" s="228"/>
      <c r="E18" s="49"/>
      <c r="F18" s="230"/>
      <c r="G18" s="231" t="s">
        <v>62</v>
      </c>
      <c r="H18" s="232">
        <f>H10</f>
        <v>28402</v>
      </c>
      <c r="I18" s="232">
        <f>I10</f>
        <v>31245</v>
      </c>
      <c r="J18" s="232">
        <f>J10</f>
        <v>34079</v>
      </c>
      <c r="K18" s="263"/>
      <c r="L18" s="220"/>
      <c r="M18" s="220"/>
      <c r="N18" s="220"/>
      <c r="O18" s="252"/>
      <c r="P18" s="252"/>
    </row>
    <row r="19" spans="1:16" s="204" customFormat="1" ht="15" customHeight="1">
      <c r="A19" s="178" t="s">
        <v>63</v>
      </c>
      <c r="B19" s="176">
        <v>1466</v>
      </c>
      <c r="C19" s="176" t="s">
        <v>64</v>
      </c>
      <c r="D19" s="168" t="s">
        <v>65</v>
      </c>
      <c r="E19" s="168" t="s">
        <v>66</v>
      </c>
      <c r="F19" s="166" t="s">
        <v>19</v>
      </c>
      <c r="G19" s="48">
        <v>13.6</v>
      </c>
      <c r="H19" s="233">
        <v>2800</v>
      </c>
      <c r="I19" s="233">
        <v>3221</v>
      </c>
      <c r="J19" s="233">
        <v>3643</v>
      </c>
      <c r="K19" s="264">
        <v>0.05</v>
      </c>
      <c r="L19" s="265">
        <v>0.05</v>
      </c>
      <c r="M19" s="265">
        <v>0.07</v>
      </c>
      <c r="N19" s="265">
        <v>0.09</v>
      </c>
      <c r="O19" s="252"/>
      <c r="P19" s="252"/>
    </row>
    <row r="20" spans="1:16" s="204" customFormat="1" ht="15" customHeight="1">
      <c r="A20" s="178"/>
      <c r="B20" s="176">
        <v>75028</v>
      </c>
      <c r="C20" s="176" t="s">
        <v>67</v>
      </c>
      <c r="D20" s="168" t="s">
        <v>68</v>
      </c>
      <c r="E20" s="168" t="s">
        <v>69</v>
      </c>
      <c r="F20" s="166" t="s">
        <v>19</v>
      </c>
      <c r="G20" s="48">
        <v>25.8</v>
      </c>
      <c r="H20" s="233"/>
      <c r="I20" s="233"/>
      <c r="J20" s="233"/>
      <c r="K20" s="266"/>
      <c r="L20" s="267"/>
      <c r="M20" s="267"/>
      <c r="N20" s="267"/>
      <c r="O20" s="252"/>
      <c r="P20" s="252"/>
    </row>
    <row r="21" spans="1:16" s="204" customFormat="1" ht="15" customHeight="1">
      <c r="A21" s="178"/>
      <c r="B21" s="176">
        <v>171872</v>
      </c>
      <c r="C21" s="49" t="s">
        <v>70</v>
      </c>
      <c r="D21" s="168" t="s">
        <v>71</v>
      </c>
      <c r="E21" s="167" t="s">
        <v>72</v>
      </c>
      <c r="F21" s="48" t="s">
        <v>19</v>
      </c>
      <c r="G21" s="48">
        <v>26.9</v>
      </c>
      <c r="H21" s="233"/>
      <c r="I21" s="233"/>
      <c r="J21" s="233"/>
      <c r="K21" s="268"/>
      <c r="L21" s="269"/>
      <c r="M21" s="269"/>
      <c r="N21" s="269"/>
      <c r="O21" s="252"/>
      <c r="P21" s="252"/>
    </row>
    <row r="22" spans="1:16" s="204" customFormat="1" ht="15" customHeight="1">
      <c r="A22" s="178"/>
      <c r="B22" s="176"/>
      <c r="C22" s="49"/>
      <c r="D22" s="168"/>
      <c r="E22" s="167"/>
      <c r="F22" s="230"/>
      <c r="G22" s="231" t="s">
        <v>62</v>
      </c>
      <c r="H22" s="232">
        <f>H19</f>
        <v>2800</v>
      </c>
      <c r="I22" s="232">
        <f>I19</f>
        <v>3221</v>
      </c>
      <c r="J22" s="232">
        <f>J19</f>
        <v>3643</v>
      </c>
      <c r="K22" s="263"/>
      <c r="L22" s="220"/>
      <c r="M22" s="220"/>
      <c r="N22" s="220"/>
      <c r="O22" s="252"/>
      <c r="P22" s="252"/>
    </row>
    <row r="23" spans="1:16" s="204" customFormat="1" ht="12.75">
      <c r="A23" s="178" t="s">
        <v>73</v>
      </c>
      <c r="B23" s="234">
        <v>47683</v>
      </c>
      <c r="C23" s="219" t="s">
        <v>74</v>
      </c>
      <c r="D23" s="219" t="s">
        <v>38</v>
      </c>
      <c r="E23" s="219" t="s">
        <v>32</v>
      </c>
      <c r="F23" s="220" t="s">
        <v>19</v>
      </c>
      <c r="G23" s="220">
        <v>17.8</v>
      </c>
      <c r="H23" s="235">
        <v>137126</v>
      </c>
      <c r="I23" s="235"/>
      <c r="J23" s="235"/>
      <c r="K23" s="270">
        <v>0.1</v>
      </c>
      <c r="L23" s="271">
        <v>0.1</v>
      </c>
      <c r="M23" s="220"/>
      <c r="N23" s="220"/>
      <c r="O23" s="252"/>
      <c r="P23" s="252"/>
    </row>
    <row r="24" spans="1:16" s="204" customFormat="1" ht="12">
      <c r="A24" s="178" t="s">
        <v>75</v>
      </c>
      <c r="B24" s="219">
        <v>134798</v>
      </c>
      <c r="C24" s="219" t="s">
        <v>76</v>
      </c>
      <c r="D24" s="219" t="s">
        <v>77</v>
      </c>
      <c r="E24" s="219" t="s">
        <v>78</v>
      </c>
      <c r="F24" s="220" t="s">
        <v>19</v>
      </c>
      <c r="G24" s="188">
        <v>42</v>
      </c>
      <c r="H24" s="233">
        <v>111869</v>
      </c>
      <c r="I24" s="233">
        <v>123055.90000000002</v>
      </c>
      <c r="J24" s="233">
        <v>135361.49000000002</v>
      </c>
      <c r="K24" s="272">
        <v>0.04</v>
      </c>
      <c r="L24" s="273">
        <v>0.03</v>
      </c>
      <c r="M24" s="271">
        <v>0.04</v>
      </c>
      <c r="N24" s="271">
        <v>0.05</v>
      </c>
      <c r="O24" s="252"/>
      <c r="P24" s="252"/>
    </row>
    <row r="25" spans="1:16" s="204" customFormat="1" ht="12.75">
      <c r="A25" s="178"/>
      <c r="B25" s="236">
        <v>161198</v>
      </c>
      <c r="C25" s="180" t="s">
        <v>79</v>
      </c>
      <c r="D25" s="180" t="s">
        <v>80</v>
      </c>
      <c r="E25" s="180" t="s">
        <v>81</v>
      </c>
      <c r="F25" s="179" t="s">
        <v>19</v>
      </c>
      <c r="G25" s="237">
        <v>32</v>
      </c>
      <c r="H25" s="233"/>
      <c r="I25" s="233"/>
      <c r="J25" s="233"/>
      <c r="K25" s="272"/>
      <c r="L25" s="273"/>
      <c r="M25" s="271"/>
      <c r="N25" s="271"/>
      <c r="O25" s="252"/>
      <c r="P25" s="252"/>
    </row>
    <row r="26" spans="1:16" s="204" customFormat="1" ht="12.75">
      <c r="A26" s="178"/>
      <c r="B26" s="236">
        <v>144423</v>
      </c>
      <c r="C26" s="180" t="s">
        <v>82</v>
      </c>
      <c r="D26" s="180" t="s">
        <v>83</v>
      </c>
      <c r="E26" s="180" t="s">
        <v>81</v>
      </c>
      <c r="F26" s="179" t="s">
        <v>19</v>
      </c>
      <c r="G26" s="48">
        <v>18</v>
      </c>
      <c r="H26" s="233"/>
      <c r="I26" s="233"/>
      <c r="J26" s="233"/>
      <c r="K26" s="272"/>
      <c r="L26" s="273"/>
      <c r="M26" s="271"/>
      <c r="N26" s="271"/>
      <c r="O26" s="252"/>
      <c r="P26" s="252"/>
    </row>
    <row r="27" spans="1:16" s="204" customFormat="1" ht="12.75">
      <c r="A27" s="178"/>
      <c r="B27" s="236">
        <v>140294</v>
      </c>
      <c r="C27" s="236" t="s">
        <v>84</v>
      </c>
      <c r="D27" s="180" t="s">
        <v>85</v>
      </c>
      <c r="E27" s="180" t="s">
        <v>37</v>
      </c>
      <c r="F27" s="179" t="s">
        <v>19</v>
      </c>
      <c r="G27" s="237">
        <v>28</v>
      </c>
      <c r="H27" s="233"/>
      <c r="I27" s="233"/>
      <c r="J27" s="233"/>
      <c r="K27" s="272"/>
      <c r="L27" s="274">
        <v>0.07</v>
      </c>
      <c r="M27" s="274">
        <v>0.09</v>
      </c>
      <c r="N27" s="274">
        <v>0.11</v>
      </c>
      <c r="O27" s="252"/>
      <c r="P27" s="252"/>
    </row>
    <row r="28" spans="1:16" s="204" customFormat="1" ht="12.75">
      <c r="A28" s="178"/>
      <c r="B28" s="176">
        <v>58522</v>
      </c>
      <c r="C28" s="49" t="s">
        <v>86</v>
      </c>
      <c r="D28" s="168" t="s">
        <v>65</v>
      </c>
      <c r="E28" s="168" t="s">
        <v>87</v>
      </c>
      <c r="F28" s="168" t="s">
        <v>19</v>
      </c>
      <c r="G28" s="166">
        <v>29.8</v>
      </c>
      <c r="H28" s="233"/>
      <c r="I28" s="233"/>
      <c r="J28" s="233"/>
      <c r="K28" s="272"/>
      <c r="L28" s="275"/>
      <c r="M28" s="275">
        <v>0.09</v>
      </c>
      <c r="N28" s="275">
        <v>0.11</v>
      </c>
      <c r="O28" s="252"/>
      <c r="P28" s="252"/>
    </row>
    <row r="29" spans="1:16" s="204" customFormat="1" ht="12.75">
      <c r="A29" s="178"/>
      <c r="B29" s="236"/>
      <c r="C29" s="180"/>
      <c r="D29" s="180"/>
      <c r="E29" s="180"/>
      <c r="F29" s="179"/>
      <c r="G29" s="231" t="s">
        <v>62</v>
      </c>
      <c r="H29" s="232">
        <f>H24</f>
        <v>111869</v>
      </c>
      <c r="I29" s="232">
        <f>I24</f>
        <v>123055.90000000002</v>
      </c>
      <c r="J29" s="232">
        <f>J24</f>
        <v>135361.49000000002</v>
      </c>
      <c r="K29" s="276"/>
      <c r="L29" s="273"/>
      <c r="M29" s="271"/>
      <c r="N29" s="271"/>
      <c r="O29" s="252"/>
      <c r="P29" s="252"/>
    </row>
    <row r="30" spans="1:16" s="204" customFormat="1" ht="12.75">
      <c r="A30" s="238" t="s">
        <v>88</v>
      </c>
      <c r="B30" s="239"/>
      <c r="C30" s="49" t="s">
        <v>88</v>
      </c>
      <c r="D30" s="239"/>
      <c r="E30" s="239"/>
      <c r="F30" s="240"/>
      <c r="G30" s="240"/>
      <c r="H30" s="233">
        <v>254156.4</v>
      </c>
      <c r="I30" s="233">
        <v>292279.86</v>
      </c>
      <c r="J30" s="233">
        <v>330403.32</v>
      </c>
      <c r="K30" s="277">
        <v>0.06</v>
      </c>
      <c r="L30" s="277">
        <v>0.15</v>
      </c>
      <c r="M30" s="277">
        <v>0.2</v>
      </c>
      <c r="N30" s="277">
        <v>0.25</v>
      </c>
      <c r="O30" s="252"/>
      <c r="P30" s="278" t="s">
        <v>89</v>
      </c>
    </row>
    <row r="31" spans="1:16" s="205" customFormat="1" ht="48.75" customHeight="1">
      <c r="A31" s="241" t="s">
        <v>90</v>
      </c>
      <c r="B31" s="242"/>
      <c r="C31" s="243" t="s">
        <v>91</v>
      </c>
      <c r="D31" s="242"/>
      <c r="E31" s="242"/>
      <c r="F31" s="244"/>
      <c r="G31" s="244"/>
      <c r="H31" s="245">
        <v>1671438</v>
      </c>
      <c r="I31" s="245">
        <v>1805154.12</v>
      </c>
      <c r="J31" s="245">
        <v>1949566.4496000004</v>
      </c>
      <c r="K31" s="279">
        <v>0.05</v>
      </c>
      <c r="L31" s="279">
        <v>0.08</v>
      </c>
      <c r="M31" s="279">
        <v>0.1</v>
      </c>
      <c r="N31" s="279">
        <v>0.12</v>
      </c>
      <c r="O31" s="252"/>
      <c r="P31" s="253" t="s">
        <v>92</v>
      </c>
    </row>
    <row r="32" spans="2:14" s="204" customFormat="1" ht="12">
      <c r="B32" s="206"/>
      <c r="C32" s="207"/>
      <c r="F32" s="208"/>
      <c r="G32" s="208"/>
      <c r="L32" s="208"/>
      <c r="M32" s="208"/>
      <c r="N32" s="208"/>
    </row>
    <row r="33" spans="10:16" ht="12">
      <c r="J33" s="204" t="s">
        <v>93</v>
      </c>
      <c r="P33" s="204" t="s">
        <v>94</v>
      </c>
    </row>
  </sheetData>
  <sheetProtection/>
  <mergeCells count="35">
    <mergeCell ref="A1:G1"/>
    <mergeCell ref="H1:J1"/>
    <mergeCell ref="L1:N1"/>
    <mergeCell ref="A4:A8"/>
    <mergeCell ref="A10:A17"/>
    <mergeCell ref="A19:A21"/>
    <mergeCell ref="A24:A28"/>
    <mergeCell ref="H4:H8"/>
    <mergeCell ref="H10:H17"/>
    <mergeCell ref="H19:H21"/>
    <mergeCell ref="H24:H28"/>
    <mergeCell ref="I4:I8"/>
    <mergeCell ref="I10:I17"/>
    <mergeCell ref="I19:I21"/>
    <mergeCell ref="I24:I28"/>
    <mergeCell ref="J4:J8"/>
    <mergeCell ref="J10:J17"/>
    <mergeCell ref="J19:J21"/>
    <mergeCell ref="J24:J28"/>
    <mergeCell ref="K4:K8"/>
    <mergeCell ref="K10:K17"/>
    <mergeCell ref="K19:K21"/>
    <mergeCell ref="K24:K28"/>
    <mergeCell ref="L4:L8"/>
    <mergeCell ref="L19:L21"/>
    <mergeCell ref="L24:L26"/>
    <mergeCell ref="L27:L28"/>
    <mergeCell ref="M4:M8"/>
    <mergeCell ref="M19:M21"/>
    <mergeCell ref="M24:M26"/>
    <mergeCell ref="M27:M28"/>
    <mergeCell ref="N4:N8"/>
    <mergeCell ref="N19:N21"/>
    <mergeCell ref="N24:N26"/>
    <mergeCell ref="N27:N28"/>
  </mergeCells>
  <printOptions/>
  <pageMargins left="0.12" right="0.04" top="0.28" bottom="0.28" header="0.24" footer="0.1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4"/>
  <sheetViews>
    <sheetView zoomScaleSheetLayoutView="100" workbookViewId="0" topLeftCell="A120">
      <selection activeCell="F45" sqref="F45:F214"/>
    </sheetView>
  </sheetViews>
  <sheetFormatPr defaultColWidth="9.00390625" defaultRowHeight="15" customHeight="1"/>
  <cols>
    <col min="1" max="1" width="9.00390625" style="151" customWidth="1"/>
    <col min="2" max="3" width="9.00390625" style="152" customWidth="1"/>
    <col min="4" max="6" width="24.50390625" style="148" customWidth="1"/>
    <col min="7" max="7" width="21.25390625" style="148" customWidth="1"/>
    <col min="8" max="8" width="23.375" style="148" customWidth="1"/>
    <col min="9" max="9" width="5.75390625" style="152" customWidth="1"/>
    <col min="10" max="10" width="4.375" style="153" customWidth="1"/>
    <col min="11" max="11" width="7.125" style="154" customWidth="1"/>
    <col min="12" max="12" width="10.00390625" style="154" customWidth="1"/>
    <col min="13" max="13" width="7.00390625" style="152" customWidth="1"/>
    <col min="14" max="14" width="12.75390625" style="154" customWidth="1"/>
    <col min="15" max="15" width="8.75390625" style="152" customWidth="1"/>
    <col min="16" max="16384" width="9.00390625" style="148" customWidth="1"/>
  </cols>
  <sheetData>
    <row r="1" spans="1:15" s="147" customFormat="1" ht="42.75" customHeight="1">
      <c r="A1" s="155" t="s">
        <v>95</v>
      </c>
      <c r="B1" s="155" t="s">
        <v>14</v>
      </c>
      <c r="C1" s="155" t="s">
        <v>2</v>
      </c>
      <c r="D1" s="155" t="s">
        <v>3</v>
      </c>
      <c r="E1" s="155"/>
      <c r="F1" s="155"/>
      <c r="G1" s="155" t="s">
        <v>4</v>
      </c>
      <c r="H1" s="155" t="s">
        <v>5</v>
      </c>
      <c r="I1" s="155" t="s">
        <v>6</v>
      </c>
      <c r="J1" s="184" t="s">
        <v>14</v>
      </c>
      <c r="K1" s="184" t="s">
        <v>96</v>
      </c>
      <c r="L1" s="184" t="s">
        <v>97</v>
      </c>
      <c r="M1" s="185" t="s">
        <v>98</v>
      </c>
      <c r="N1" s="184" t="s">
        <v>99</v>
      </c>
      <c r="O1" s="185" t="s">
        <v>7</v>
      </c>
    </row>
    <row r="2" spans="1:15" ht="15" customHeight="1">
      <c r="A2" s="156" t="s">
        <v>15</v>
      </c>
      <c r="B2" s="157" t="s">
        <v>100</v>
      </c>
      <c r="C2" s="131">
        <v>115733</v>
      </c>
      <c r="D2" s="132" t="s">
        <v>16</v>
      </c>
      <c r="E2" s="132">
        <v>664.192</v>
      </c>
      <c r="F2" s="132">
        <v>530739.42</v>
      </c>
      <c r="G2" s="132" t="s">
        <v>17</v>
      </c>
      <c r="H2" s="132" t="s">
        <v>18</v>
      </c>
      <c r="I2" s="131" t="s">
        <v>19</v>
      </c>
      <c r="J2" s="186" t="s">
        <v>101</v>
      </c>
      <c r="K2" s="187" t="s">
        <v>102</v>
      </c>
      <c r="L2" s="187" t="s">
        <v>103</v>
      </c>
      <c r="M2" s="188">
        <v>11501</v>
      </c>
      <c r="N2" s="187" t="s">
        <v>104</v>
      </c>
      <c r="O2" s="188">
        <v>1099</v>
      </c>
    </row>
    <row r="3" spans="1:15" s="148" customFormat="1" ht="15" customHeight="1">
      <c r="A3" s="158" t="s">
        <v>22</v>
      </c>
      <c r="B3" s="159" t="s">
        <v>105</v>
      </c>
      <c r="C3" s="131">
        <v>40226</v>
      </c>
      <c r="D3" s="132" t="s">
        <v>23</v>
      </c>
      <c r="E3" s="132">
        <v>866</v>
      </c>
      <c r="F3" s="132">
        <v>51708.87</v>
      </c>
      <c r="G3" s="132" t="s">
        <v>24</v>
      </c>
      <c r="H3" s="132" t="s">
        <v>25</v>
      </c>
      <c r="I3" s="131" t="s">
        <v>26</v>
      </c>
      <c r="J3" s="186" t="s">
        <v>101</v>
      </c>
      <c r="K3" s="187" t="s">
        <v>102</v>
      </c>
      <c r="L3" s="187" t="s">
        <v>103</v>
      </c>
      <c r="M3" s="188">
        <v>11509</v>
      </c>
      <c r="N3" s="187" t="s">
        <v>106</v>
      </c>
      <c r="O3" s="188">
        <v>68</v>
      </c>
    </row>
    <row r="4" spans="1:15" s="149" customFormat="1" ht="15" customHeight="1">
      <c r="A4" s="160"/>
      <c r="B4" s="161"/>
      <c r="C4" s="162">
        <v>84174</v>
      </c>
      <c r="D4" s="163" t="s">
        <v>27</v>
      </c>
      <c r="E4" s="132">
        <v>2281</v>
      </c>
      <c r="F4" s="163">
        <v>69115.67</v>
      </c>
      <c r="G4" s="163" t="s">
        <v>107</v>
      </c>
      <c r="H4" s="163"/>
      <c r="I4" s="162"/>
      <c r="J4" s="186"/>
      <c r="K4" s="187"/>
      <c r="L4" s="187"/>
      <c r="M4" s="188"/>
      <c r="N4" s="187"/>
      <c r="O4" s="188"/>
    </row>
    <row r="5" spans="1:15" s="148" customFormat="1" ht="15" customHeight="1">
      <c r="A5" s="160"/>
      <c r="B5" s="161"/>
      <c r="C5" s="131">
        <v>21580</v>
      </c>
      <c r="D5" s="132" t="s">
        <v>30</v>
      </c>
      <c r="E5" s="132">
        <v>2676</v>
      </c>
      <c r="F5" s="132">
        <v>210112.76</v>
      </c>
      <c r="G5" s="132" t="s">
        <v>31</v>
      </c>
      <c r="H5" s="132" t="s">
        <v>32</v>
      </c>
      <c r="I5" s="131" t="s">
        <v>19</v>
      </c>
      <c r="J5" s="186" t="s">
        <v>101</v>
      </c>
      <c r="K5" s="187" t="s">
        <v>102</v>
      </c>
      <c r="L5" s="187" t="s">
        <v>103</v>
      </c>
      <c r="M5" s="188">
        <v>11512</v>
      </c>
      <c r="N5" s="187" t="s">
        <v>108</v>
      </c>
      <c r="O5" s="188">
        <v>98</v>
      </c>
    </row>
    <row r="6" spans="1:15" s="148" customFormat="1" ht="15" customHeight="1">
      <c r="A6" s="160"/>
      <c r="B6" s="161"/>
      <c r="C6" s="48">
        <v>75138</v>
      </c>
      <c r="D6" s="49" t="s">
        <v>33</v>
      </c>
      <c r="E6" s="132">
        <v>622</v>
      </c>
      <c r="F6" s="49">
        <v>41128.93</v>
      </c>
      <c r="G6" s="49" t="s">
        <v>34</v>
      </c>
      <c r="H6" s="49" t="s">
        <v>65</v>
      </c>
      <c r="I6" s="48" t="s">
        <v>19</v>
      </c>
      <c r="J6" s="186"/>
      <c r="K6" s="187"/>
      <c r="L6" s="187"/>
      <c r="M6" s="188"/>
      <c r="N6" s="187"/>
      <c r="O6" s="188"/>
    </row>
    <row r="7" spans="1:15" s="150" customFormat="1" ht="15" customHeight="1">
      <c r="A7" s="164"/>
      <c r="B7" s="165"/>
      <c r="C7" s="166">
        <v>133360</v>
      </c>
      <c r="D7" s="167" t="s">
        <v>36</v>
      </c>
      <c r="E7" s="132">
        <v>4</v>
      </c>
      <c r="F7" s="49">
        <v>159.6</v>
      </c>
      <c r="G7" s="168"/>
      <c r="H7" s="168"/>
      <c r="I7" s="166"/>
      <c r="J7" s="172"/>
      <c r="K7" s="168"/>
      <c r="L7" s="168"/>
      <c r="M7" s="166"/>
      <c r="N7" s="168"/>
      <c r="O7" s="188"/>
    </row>
    <row r="8" spans="1:15" ht="15" customHeight="1">
      <c r="A8" s="169" t="s">
        <v>40</v>
      </c>
      <c r="B8" s="170" t="s">
        <v>100</v>
      </c>
      <c r="C8" s="131">
        <v>118954</v>
      </c>
      <c r="D8" s="132" t="s">
        <v>41</v>
      </c>
      <c r="E8" s="132">
        <v>5958</v>
      </c>
      <c r="F8" s="132">
        <v>113393.24</v>
      </c>
      <c r="G8" s="132" t="s">
        <v>42</v>
      </c>
      <c r="H8" s="132" t="s">
        <v>43</v>
      </c>
      <c r="I8" s="131" t="s">
        <v>19</v>
      </c>
      <c r="J8" s="186" t="s">
        <v>101</v>
      </c>
      <c r="K8" s="187" t="s">
        <v>102</v>
      </c>
      <c r="L8" s="187" t="s">
        <v>109</v>
      </c>
      <c r="M8" s="188">
        <v>10504</v>
      </c>
      <c r="N8" s="187" t="s">
        <v>110</v>
      </c>
      <c r="O8" s="188">
        <v>21.9</v>
      </c>
    </row>
    <row r="9" spans="1:15" ht="15" customHeight="1">
      <c r="A9" s="169"/>
      <c r="B9" s="170"/>
      <c r="C9" s="131">
        <v>104690</v>
      </c>
      <c r="D9" s="132" t="s">
        <v>44</v>
      </c>
      <c r="E9" s="132">
        <v>6519</v>
      </c>
      <c r="F9" s="132">
        <v>179094.24</v>
      </c>
      <c r="G9" s="132" t="s">
        <v>45</v>
      </c>
      <c r="H9" s="132" t="s">
        <v>25</v>
      </c>
      <c r="I9" s="131" t="s">
        <v>19</v>
      </c>
      <c r="J9" s="186" t="s">
        <v>101</v>
      </c>
      <c r="K9" s="187" t="s">
        <v>102</v>
      </c>
      <c r="L9" s="187" t="s">
        <v>111</v>
      </c>
      <c r="M9" s="188">
        <v>10110</v>
      </c>
      <c r="N9" s="187" t="s">
        <v>112</v>
      </c>
      <c r="O9" s="188">
        <v>29</v>
      </c>
    </row>
    <row r="10" spans="1:15" ht="15" customHeight="1">
      <c r="A10" s="169"/>
      <c r="B10" s="170"/>
      <c r="C10" s="131">
        <v>136714</v>
      </c>
      <c r="D10" s="132" t="s">
        <v>46</v>
      </c>
      <c r="E10" s="132">
        <v>3282</v>
      </c>
      <c r="F10" s="132">
        <v>91974.29</v>
      </c>
      <c r="G10" s="132" t="s">
        <v>47</v>
      </c>
      <c r="H10" s="132" t="s">
        <v>48</v>
      </c>
      <c r="I10" s="131" t="s">
        <v>19</v>
      </c>
      <c r="J10" s="186" t="s">
        <v>101</v>
      </c>
      <c r="K10" s="187" t="s">
        <v>102</v>
      </c>
      <c r="L10" s="187" t="s">
        <v>109</v>
      </c>
      <c r="M10" s="188">
        <v>10502</v>
      </c>
      <c r="N10" s="187" t="s">
        <v>113</v>
      </c>
      <c r="O10" s="188">
        <v>29.8</v>
      </c>
    </row>
    <row r="11" spans="1:15" ht="15" customHeight="1">
      <c r="A11" s="169"/>
      <c r="B11" s="170"/>
      <c r="C11" s="171">
        <v>48831</v>
      </c>
      <c r="D11" s="172" t="s">
        <v>114</v>
      </c>
      <c r="E11" s="132">
        <v>1713.5</v>
      </c>
      <c r="F11" s="163">
        <v>31712</v>
      </c>
      <c r="G11" s="173" t="s">
        <v>115</v>
      </c>
      <c r="H11" s="172" t="s">
        <v>51</v>
      </c>
      <c r="I11" s="162" t="s">
        <v>19</v>
      </c>
      <c r="J11" s="186" t="s">
        <v>101</v>
      </c>
      <c r="K11" s="187" t="s">
        <v>102</v>
      </c>
      <c r="L11" s="187" t="s">
        <v>116</v>
      </c>
      <c r="M11" s="188">
        <v>11401</v>
      </c>
      <c r="N11" s="187" t="s">
        <v>117</v>
      </c>
      <c r="O11" s="188">
        <v>19.5</v>
      </c>
    </row>
    <row r="12" spans="1:15" ht="15" customHeight="1">
      <c r="A12" s="169"/>
      <c r="B12" s="170"/>
      <c r="C12" s="131">
        <v>139379</v>
      </c>
      <c r="D12" s="132" t="s">
        <v>52</v>
      </c>
      <c r="E12" s="132">
        <v>7894</v>
      </c>
      <c r="F12" s="132">
        <v>177693.23</v>
      </c>
      <c r="G12" s="132" t="s">
        <v>53</v>
      </c>
      <c r="H12" s="132" t="s">
        <v>29</v>
      </c>
      <c r="I12" s="131" t="s">
        <v>19</v>
      </c>
      <c r="J12" s="186" t="s">
        <v>101</v>
      </c>
      <c r="K12" s="187" t="s">
        <v>102</v>
      </c>
      <c r="L12" s="187" t="s">
        <v>109</v>
      </c>
      <c r="M12" s="188">
        <v>10503</v>
      </c>
      <c r="N12" s="187" t="s">
        <v>118</v>
      </c>
      <c r="O12" s="188">
        <v>24</v>
      </c>
    </row>
    <row r="13" spans="1:15" ht="15" customHeight="1">
      <c r="A13" s="169"/>
      <c r="B13" s="170"/>
      <c r="C13" s="174">
        <v>22509</v>
      </c>
      <c r="D13" s="132" t="s">
        <v>54</v>
      </c>
      <c r="E13" s="132">
        <v>572</v>
      </c>
      <c r="F13" s="132">
        <v>11673.07</v>
      </c>
      <c r="G13" s="175" t="s">
        <v>55</v>
      </c>
      <c r="H13" s="132" t="s">
        <v>35</v>
      </c>
      <c r="I13" s="131" t="s">
        <v>19</v>
      </c>
      <c r="J13" s="186" t="s">
        <v>101</v>
      </c>
      <c r="K13" s="187" t="s">
        <v>102</v>
      </c>
      <c r="L13" s="187" t="s">
        <v>119</v>
      </c>
      <c r="M13" s="188">
        <v>12607</v>
      </c>
      <c r="N13" s="187" t="s">
        <v>120</v>
      </c>
      <c r="O13" s="188">
        <v>22</v>
      </c>
    </row>
    <row r="14" spans="1:15" ht="15" customHeight="1">
      <c r="A14" s="169"/>
      <c r="B14" s="170"/>
      <c r="C14" s="176">
        <v>42956</v>
      </c>
      <c r="D14" s="176" t="s">
        <v>56</v>
      </c>
      <c r="E14" s="177"/>
      <c r="F14" s="177"/>
      <c r="G14" s="176" t="s">
        <v>57</v>
      </c>
      <c r="H14" s="176" t="s">
        <v>58</v>
      </c>
      <c r="I14" s="176" t="s">
        <v>19</v>
      </c>
      <c r="J14" s="189"/>
      <c r="K14" s="187"/>
      <c r="L14" s="187"/>
      <c r="M14" s="188"/>
      <c r="N14" s="187"/>
      <c r="O14" s="188"/>
    </row>
    <row r="15" spans="1:15" ht="15" customHeight="1">
      <c r="A15" s="169"/>
      <c r="B15" s="170"/>
      <c r="C15" s="176">
        <v>121975</v>
      </c>
      <c r="D15" s="168" t="s">
        <v>59</v>
      </c>
      <c r="E15" s="177"/>
      <c r="F15" s="177"/>
      <c r="G15" s="168" t="s">
        <v>60</v>
      </c>
      <c r="H15" s="168" t="s">
        <v>61</v>
      </c>
      <c r="I15" s="168" t="s">
        <v>19</v>
      </c>
      <c r="J15" s="189"/>
      <c r="K15" s="187"/>
      <c r="L15" s="187"/>
      <c r="M15" s="188"/>
      <c r="N15" s="187"/>
      <c r="O15" s="188"/>
    </row>
    <row r="16" spans="1:16" ht="15" customHeight="1">
      <c r="A16" s="178" t="s">
        <v>63</v>
      </c>
      <c r="B16" s="178" t="s">
        <v>100</v>
      </c>
      <c r="C16" s="166">
        <v>1466</v>
      </c>
      <c r="D16" s="176" t="s">
        <v>64</v>
      </c>
      <c r="E16" s="132">
        <v>1191</v>
      </c>
      <c r="F16" s="49">
        <v>13904.41</v>
      </c>
      <c r="G16" s="168" t="s">
        <v>66</v>
      </c>
      <c r="H16" s="168" t="s">
        <v>65</v>
      </c>
      <c r="I16" s="166" t="s">
        <v>19</v>
      </c>
      <c r="J16" s="166"/>
      <c r="K16" s="186"/>
      <c r="L16" s="187"/>
      <c r="M16" s="187"/>
      <c r="N16" s="188"/>
      <c r="O16" s="187"/>
      <c r="P16" s="188"/>
    </row>
    <row r="17" spans="1:16" ht="15" customHeight="1">
      <c r="A17" s="178"/>
      <c r="B17" s="178"/>
      <c r="C17" s="166">
        <v>75028</v>
      </c>
      <c r="D17" s="176" t="s">
        <v>67</v>
      </c>
      <c r="E17" s="132">
        <v>692</v>
      </c>
      <c r="F17" s="49">
        <v>14872.78</v>
      </c>
      <c r="G17" s="168" t="s">
        <v>69</v>
      </c>
      <c r="H17" s="168" t="s">
        <v>68</v>
      </c>
      <c r="I17" s="166" t="s">
        <v>19</v>
      </c>
      <c r="J17" s="166"/>
      <c r="K17" s="186"/>
      <c r="L17" s="187"/>
      <c r="M17" s="187"/>
      <c r="N17" s="188"/>
      <c r="O17" s="187"/>
      <c r="P17" s="188"/>
    </row>
    <row r="18" spans="1:16" ht="15" customHeight="1">
      <c r="A18" s="178"/>
      <c r="B18" s="178"/>
      <c r="C18" s="166">
        <v>171872</v>
      </c>
      <c r="D18" s="49" t="s">
        <v>70</v>
      </c>
      <c r="E18" s="132"/>
      <c r="F18" s="49"/>
      <c r="G18" s="168" t="s">
        <v>71</v>
      </c>
      <c r="H18" s="167" t="s">
        <v>72</v>
      </c>
      <c r="I18" s="48" t="s">
        <v>19</v>
      </c>
      <c r="J18" s="166"/>
      <c r="K18" s="186"/>
      <c r="L18" s="187"/>
      <c r="M18" s="187"/>
      <c r="N18" s="188"/>
      <c r="O18" s="187"/>
      <c r="P18" s="190"/>
    </row>
    <row r="19" spans="1:15" ht="15" customHeight="1">
      <c r="A19" s="169" t="s">
        <v>73</v>
      </c>
      <c r="B19" s="170" t="s">
        <v>105</v>
      </c>
      <c r="C19" s="162">
        <v>47683</v>
      </c>
      <c r="D19" s="163" t="s">
        <v>74</v>
      </c>
      <c r="E19" s="132">
        <v>3123.5</v>
      </c>
      <c r="F19" s="163">
        <v>54519.41</v>
      </c>
      <c r="G19" s="163" t="s">
        <v>38</v>
      </c>
      <c r="H19" s="162" t="s">
        <v>32</v>
      </c>
      <c r="I19" s="162" t="s">
        <v>19</v>
      </c>
      <c r="J19" s="163"/>
      <c r="K19" s="187" t="s">
        <v>102</v>
      </c>
      <c r="L19" s="163" t="s">
        <v>109</v>
      </c>
      <c r="M19" s="188">
        <v>10505</v>
      </c>
      <c r="N19" s="163" t="s">
        <v>121</v>
      </c>
      <c r="O19" s="188">
        <v>17.8</v>
      </c>
    </row>
    <row r="20" spans="1:15" s="150" customFormat="1" ht="15" customHeight="1">
      <c r="A20" s="169" t="s">
        <v>75</v>
      </c>
      <c r="B20" s="170" t="s">
        <v>105</v>
      </c>
      <c r="C20" s="166">
        <v>134798</v>
      </c>
      <c r="D20" s="168" t="s">
        <v>76</v>
      </c>
      <c r="E20" s="132">
        <v>494</v>
      </c>
      <c r="F20" s="49">
        <v>19407.56</v>
      </c>
      <c r="G20" s="168" t="s">
        <v>77</v>
      </c>
      <c r="H20" s="168" t="s">
        <v>78</v>
      </c>
      <c r="I20" s="166" t="s">
        <v>19</v>
      </c>
      <c r="J20" s="172" t="s">
        <v>101</v>
      </c>
      <c r="K20" s="168" t="s">
        <v>122</v>
      </c>
      <c r="L20" s="168" t="s">
        <v>123</v>
      </c>
      <c r="M20" s="166">
        <v>10403</v>
      </c>
      <c r="N20" s="168" t="s">
        <v>124</v>
      </c>
      <c r="O20" s="188">
        <v>42</v>
      </c>
    </row>
    <row r="21" spans="1:15" s="150" customFormat="1" ht="15" customHeight="1">
      <c r="A21" s="169"/>
      <c r="B21" s="170"/>
      <c r="C21" s="179">
        <v>140294</v>
      </c>
      <c r="D21" s="180" t="s">
        <v>84</v>
      </c>
      <c r="E21" s="132">
        <v>1007</v>
      </c>
      <c r="F21" s="49">
        <v>26844.69</v>
      </c>
      <c r="G21" s="180" t="s">
        <v>85</v>
      </c>
      <c r="H21" s="180" t="s">
        <v>37</v>
      </c>
      <c r="I21" s="179" t="s">
        <v>19</v>
      </c>
      <c r="J21" s="172"/>
      <c r="K21" s="168"/>
      <c r="L21" s="168"/>
      <c r="M21" s="166"/>
      <c r="N21" s="168"/>
      <c r="O21" s="188"/>
    </row>
    <row r="22" spans="1:15" s="150" customFormat="1" ht="15" customHeight="1">
      <c r="A22" s="169"/>
      <c r="B22" s="170"/>
      <c r="C22" s="179">
        <v>161198</v>
      </c>
      <c r="D22" s="180" t="s">
        <v>79</v>
      </c>
      <c r="E22" s="132">
        <v>447</v>
      </c>
      <c r="F22" s="49">
        <v>12597.65</v>
      </c>
      <c r="G22" s="180" t="s">
        <v>80</v>
      </c>
      <c r="H22" s="180" t="s">
        <v>81</v>
      </c>
      <c r="I22" s="179" t="s">
        <v>19</v>
      </c>
      <c r="J22" s="172"/>
      <c r="K22" s="168"/>
      <c r="L22" s="168"/>
      <c r="M22" s="166"/>
      <c r="N22" s="168"/>
      <c r="O22" s="188"/>
    </row>
    <row r="23" spans="1:15" s="150" customFormat="1" ht="15" customHeight="1">
      <c r="A23" s="169"/>
      <c r="B23" s="170"/>
      <c r="C23" s="179">
        <v>144423</v>
      </c>
      <c r="D23" s="180" t="s">
        <v>82</v>
      </c>
      <c r="E23" s="132">
        <v>466</v>
      </c>
      <c r="F23" s="49">
        <v>7373.51</v>
      </c>
      <c r="G23" s="180" t="s">
        <v>83</v>
      </c>
      <c r="H23" s="180" t="s">
        <v>81</v>
      </c>
      <c r="I23" s="179" t="s">
        <v>19</v>
      </c>
      <c r="J23" s="172"/>
      <c r="K23" s="168"/>
      <c r="L23" s="168"/>
      <c r="M23" s="166"/>
      <c r="N23" s="168"/>
      <c r="O23" s="188"/>
    </row>
    <row r="24" spans="1:15" s="150" customFormat="1" ht="15" customHeight="1">
      <c r="A24" s="169"/>
      <c r="B24" s="170"/>
      <c r="C24" s="176">
        <v>58522</v>
      </c>
      <c r="D24" s="176" t="s">
        <v>86</v>
      </c>
      <c r="E24" s="181"/>
      <c r="F24" s="181"/>
      <c r="G24" s="168" t="s">
        <v>65</v>
      </c>
      <c r="H24" s="168" t="s">
        <v>87</v>
      </c>
      <c r="I24" s="168" t="s">
        <v>19</v>
      </c>
      <c r="J24" s="172"/>
      <c r="K24" s="168"/>
      <c r="L24" s="168"/>
      <c r="M24" s="166"/>
      <c r="N24" s="168"/>
      <c r="O24" s="188"/>
    </row>
    <row r="25" spans="1:15" ht="15" customHeight="1">
      <c r="A25" s="169" t="s">
        <v>125</v>
      </c>
      <c r="B25" s="170" t="s">
        <v>105</v>
      </c>
      <c r="C25" s="182">
        <v>105219</v>
      </c>
      <c r="D25" s="172" t="s">
        <v>126</v>
      </c>
      <c r="E25" s="132"/>
      <c r="F25" s="163"/>
      <c r="G25" s="173" t="s">
        <v>127</v>
      </c>
      <c r="H25" s="172" t="s">
        <v>128</v>
      </c>
      <c r="I25" s="162"/>
      <c r="J25" s="163"/>
      <c r="K25" s="187"/>
      <c r="L25" s="163"/>
      <c r="M25" s="188"/>
      <c r="N25" s="163"/>
      <c r="O25" s="188"/>
    </row>
    <row r="26" spans="1:15" ht="15" customHeight="1">
      <c r="A26" s="169"/>
      <c r="B26" s="170"/>
      <c r="C26" s="182">
        <v>117372</v>
      </c>
      <c r="D26" s="172" t="s">
        <v>129</v>
      </c>
      <c r="E26" s="132">
        <v>1</v>
      </c>
      <c r="F26" s="163">
        <v>22.02</v>
      </c>
      <c r="G26" s="173" t="s">
        <v>130</v>
      </c>
      <c r="H26" s="172" t="s">
        <v>128</v>
      </c>
      <c r="I26" s="162"/>
      <c r="J26" s="163"/>
      <c r="K26" s="187"/>
      <c r="L26" s="163"/>
      <c r="M26" s="188"/>
      <c r="N26" s="163"/>
      <c r="O26" s="188"/>
    </row>
    <row r="27" spans="1:15" ht="15" customHeight="1">
      <c r="A27" s="169"/>
      <c r="B27" s="170"/>
      <c r="C27" s="182">
        <v>105293</v>
      </c>
      <c r="D27" s="172" t="s">
        <v>131</v>
      </c>
      <c r="E27" s="132">
        <v>192</v>
      </c>
      <c r="F27" s="163">
        <v>14984.04</v>
      </c>
      <c r="G27" s="173" t="s">
        <v>132</v>
      </c>
      <c r="H27" s="172" t="s">
        <v>128</v>
      </c>
      <c r="I27" s="162" t="s">
        <v>26</v>
      </c>
      <c r="J27" s="163" t="s">
        <v>101</v>
      </c>
      <c r="K27" s="163"/>
      <c r="L27" s="163" t="s">
        <v>133</v>
      </c>
      <c r="M27" s="188">
        <v>10806</v>
      </c>
      <c r="N27" s="163" t="s">
        <v>134</v>
      </c>
      <c r="O27" s="188">
        <v>97</v>
      </c>
    </row>
    <row r="28" spans="1:15" ht="15" customHeight="1">
      <c r="A28" s="169"/>
      <c r="B28" s="170"/>
      <c r="C28" s="182">
        <v>105315</v>
      </c>
      <c r="D28" s="172" t="s">
        <v>135</v>
      </c>
      <c r="E28" s="132">
        <v>10</v>
      </c>
      <c r="F28" s="163">
        <v>831</v>
      </c>
      <c r="G28" s="173" t="s">
        <v>136</v>
      </c>
      <c r="H28" s="172" t="s">
        <v>128</v>
      </c>
      <c r="I28" s="162" t="s">
        <v>19</v>
      </c>
      <c r="J28" s="163" t="s">
        <v>101</v>
      </c>
      <c r="K28" s="163"/>
      <c r="L28" s="163" t="s">
        <v>137</v>
      </c>
      <c r="M28" s="188">
        <v>10703</v>
      </c>
      <c r="N28" s="163" t="s">
        <v>138</v>
      </c>
      <c r="O28" s="188">
        <v>115</v>
      </c>
    </row>
    <row r="29" spans="1:15" ht="15" customHeight="1">
      <c r="A29" s="169"/>
      <c r="B29" s="170"/>
      <c r="C29" s="182">
        <v>105233</v>
      </c>
      <c r="D29" s="172" t="s">
        <v>139</v>
      </c>
      <c r="E29" s="132">
        <v>3</v>
      </c>
      <c r="F29" s="163">
        <v>234</v>
      </c>
      <c r="G29" s="173" t="s">
        <v>140</v>
      </c>
      <c r="H29" s="172" t="s">
        <v>128</v>
      </c>
      <c r="I29" s="162" t="s">
        <v>26</v>
      </c>
      <c r="J29" s="163" t="s">
        <v>101</v>
      </c>
      <c r="K29" s="163"/>
      <c r="L29" s="163" t="s">
        <v>123</v>
      </c>
      <c r="M29" s="188">
        <v>10401</v>
      </c>
      <c r="N29" s="163" t="s">
        <v>141</v>
      </c>
      <c r="O29" s="188">
        <v>78</v>
      </c>
    </row>
    <row r="30" spans="1:15" ht="15" customHeight="1">
      <c r="A30" s="169"/>
      <c r="B30" s="170"/>
      <c r="C30" s="182">
        <v>105229</v>
      </c>
      <c r="D30" s="172" t="s">
        <v>142</v>
      </c>
      <c r="E30" s="132"/>
      <c r="F30" s="163"/>
      <c r="G30" s="173" t="s">
        <v>143</v>
      </c>
      <c r="H30" s="172" t="s">
        <v>128</v>
      </c>
      <c r="I30" s="162" t="s">
        <v>26</v>
      </c>
      <c r="J30" s="163" t="s">
        <v>101</v>
      </c>
      <c r="K30" s="163"/>
      <c r="L30" s="163" t="s">
        <v>123</v>
      </c>
      <c r="M30" s="188">
        <v>10401</v>
      </c>
      <c r="N30" s="163" t="s">
        <v>141</v>
      </c>
      <c r="O30" s="188">
        <v>74</v>
      </c>
    </row>
    <row r="31" spans="1:15" ht="15" customHeight="1">
      <c r="A31" s="169"/>
      <c r="B31" s="170"/>
      <c r="C31" s="182">
        <v>106918</v>
      </c>
      <c r="D31" s="172" t="s">
        <v>144</v>
      </c>
      <c r="E31" s="132">
        <v>30</v>
      </c>
      <c r="F31" s="163">
        <v>2226.5</v>
      </c>
      <c r="G31" s="173" t="s">
        <v>145</v>
      </c>
      <c r="H31" s="172" t="s">
        <v>128</v>
      </c>
      <c r="I31" s="162" t="s">
        <v>19</v>
      </c>
      <c r="J31" s="163" t="s">
        <v>101</v>
      </c>
      <c r="K31" s="163"/>
      <c r="L31" s="163" t="s">
        <v>146</v>
      </c>
      <c r="M31" s="188">
        <v>11004</v>
      </c>
      <c r="N31" s="163" t="s">
        <v>147</v>
      </c>
      <c r="O31" s="188">
        <v>75</v>
      </c>
    </row>
    <row r="32" spans="1:15" ht="15" customHeight="1">
      <c r="A32" s="169"/>
      <c r="B32" s="170"/>
      <c r="C32" s="182">
        <v>105226</v>
      </c>
      <c r="D32" s="172" t="s">
        <v>148</v>
      </c>
      <c r="E32" s="132">
        <v>12</v>
      </c>
      <c r="F32" s="163">
        <v>1296</v>
      </c>
      <c r="G32" s="173" t="s">
        <v>149</v>
      </c>
      <c r="H32" s="172" t="s">
        <v>128</v>
      </c>
      <c r="I32" s="162" t="s">
        <v>19</v>
      </c>
      <c r="J32" s="163" t="s">
        <v>101</v>
      </c>
      <c r="K32" s="163"/>
      <c r="L32" s="163" t="s">
        <v>137</v>
      </c>
      <c r="M32" s="188">
        <v>10708</v>
      </c>
      <c r="N32" s="163" t="s">
        <v>150</v>
      </c>
      <c r="O32" s="188">
        <v>140</v>
      </c>
    </row>
    <row r="33" spans="1:15" ht="15" customHeight="1">
      <c r="A33" s="169"/>
      <c r="B33" s="170"/>
      <c r="C33" s="182">
        <v>117370</v>
      </c>
      <c r="D33" s="172" t="s">
        <v>151</v>
      </c>
      <c r="E33" s="132">
        <v>732</v>
      </c>
      <c r="F33" s="163">
        <v>27259.5</v>
      </c>
      <c r="G33" s="173" t="s">
        <v>152</v>
      </c>
      <c r="H33" s="172" t="s">
        <v>128</v>
      </c>
      <c r="I33" s="162" t="s">
        <v>19</v>
      </c>
      <c r="J33" s="163" t="s">
        <v>101</v>
      </c>
      <c r="K33" s="163"/>
      <c r="L33" s="163" t="s">
        <v>123</v>
      </c>
      <c r="M33" s="188">
        <v>10401</v>
      </c>
      <c r="N33" s="163" t="s">
        <v>141</v>
      </c>
      <c r="O33" s="188">
        <v>45</v>
      </c>
    </row>
    <row r="34" spans="1:15" ht="15" customHeight="1">
      <c r="A34" s="169"/>
      <c r="B34" s="170"/>
      <c r="C34" s="182">
        <v>117371</v>
      </c>
      <c r="D34" s="172" t="s">
        <v>153</v>
      </c>
      <c r="E34" s="132">
        <v>700</v>
      </c>
      <c r="F34" s="163">
        <v>26863.52</v>
      </c>
      <c r="G34" s="173" t="s">
        <v>149</v>
      </c>
      <c r="H34" s="172" t="s">
        <v>128</v>
      </c>
      <c r="I34" s="162" t="s">
        <v>19</v>
      </c>
      <c r="J34" s="163" t="s">
        <v>101</v>
      </c>
      <c r="K34" s="163"/>
      <c r="L34" s="163" t="s">
        <v>133</v>
      </c>
      <c r="M34" s="188">
        <v>10801</v>
      </c>
      <c r="N34" s="163" t="s">
        <v>154</v>
      </c>
      <c r="O34" s="188">
        <v>48</v>
      </c>
    </row>
    <row r="35" spans="1:15" ht="15" customHeight="1">
      <c r="A35" s="169"/>
      <c r="B35" s="170"/>
      <c r="C35" s="182">
        <v>105276</v>
      </c>
      <c r="D35" s="172" t="s">
        <v>155</v>
      </c>
      <c r="E35" s="132">
        <v>8</v>
      </c>
      <c r="F35" s="163">
        <v>301</v>
      </c>
      <c r="G35" s="173" t="s">
        <v>156</v>
      </c>
      <c r="H35" s="172" t="s">
        <v>128</v>
      </c>
      <c r="I35" s="162" t="s">
        <v>19</v>
      </c>
      <c r="J35" s="163" t="s">
        <v>101</v>
      </c>
      <c r="K35" s="163"/>
      <c r="L35" s="163" t="s">
        <v>157</v>
      </c>
      <c r="M35" s="188">
        <v>11601</v>
      </c>
      <c r="N35" s="163" t="s">
        <v>158</v>
      </c>
      <c r="O35" s="188">
        <v>50</v>
      </c>
    </row>
    <row r="36" spans="1:15" ht="15" customHeight="1">
      <c r="A36" s="169"/>
      <c r="B36" s="170"/>
      <c r="C36" s="182">
        <v>105227</v>
      </c>
      <c r="D36" s="172" t="s">
        <v>159</v>
      </c>
      <c r="E36" s="132">
        <v>4</v>
      </c>
      <c r="F36" s="163">
        <v>220</v>
      </c>
      <c r="G36" s="173" t="s">
        <v>160</v>
      </c>
      <c r="H36" s="172" t="s">
        <v>128</v>
      </c>
      <c r="I36" s="162" t="s">
        <v>19</v>
      </c>
      <c r="J36" s="163" t="s">
        <v>101</v>
      </c>
      <c r="K36" s="163"/>
      <c r="L36" s="163" t="s">
        <v>123</v>
      </c>
      <c r="M36" s="188">
        <v>10405</v>
      </c>
      <c r="N36" s="163" t="s">
        <v>161</v>
      </c>
      <c r="O36" s="188">
        <v>55</v>
      </c>
    </row>
    <row r="37" spans="1:15" ht="15" customHeight="1">
      <c r="A37" s="169"/>
      <c r="B37" s="170"/>
      <c r="C37" s="182">
        <v>105231</v>
      </c>
      <c r="D37" s="172" t="s">
        <v>162</v>
      </c>
      <c r="E37" s="132">
        <v>39</v>
      </c>
      <c r="F37" s="163">
        <v>4009.7</v>
      </c>
      <c r="G37" s="173" t="s">
        <v>149</v>
      </c>
      <c r="H37" s="172" t="s">
        <v>128</v>
      </c>
      <c r="I37" s="162" t="s">
        <v>19</v>
      </c>
      <c r="J37" s="163" t="s">
        <v>101</v>
      </c>
      <c r="K37" s="163"/>
      <c r="L37" s="163" t="s">
        <v>137</v>
      </c>
      <c r="M37" s="188">
        <v>10703</v>
      </c>
      <c r="N37" s="163" t="s">
        <v>138</v>
      </c>
      <c r="O37" s="188">
        <v>140</v>
      </c>
    </row>
    <row r="38" spans="1:15" ht="15" customHeight="1">
      <c r="A38" s="169"/>
      <c r="B38" s="170"/>
      <c r="C38" s="182">
        <v>105224</v>
      </c>
      <c r="D38" s="172" t="s">
        <v>163</v>
      </c>
      <c r="E38" s="132">
        <v>107</v>
      </c>
      <c r="F38" s="163">
        <v>7568.49</v>
      </c>
      <c r="G38" s="173" t="s">
        <v>164</v>
      </c>
      <c r="H38" s="172" t="s">
        <v>128</v>
      </c>
      <c r="I38" s="162" t="s">
        <v>19</v>
      </c>
      <c r="J38" s="163" t="s">
        <v>101</v>
      </c>
      <c r="K38" s="163"/>
      <c r="L38" s="163" t="s">
        <v>157</v>
      </c>
      <c r="M38" s="188">
        <v>11602</v>
      </c>
      <c r="N38" s="163" t="s">
        <v>165</v>
      </c>
      <c r="O38" s="188">
        <v>83</v>
      </c>
    </row>
    <row r="39" spans="1:15" ht="15" customHeight="1">
      <c r="A39" s="169"/>
      <c r="B39" s="170"/>
      <c r="C39" s="182">
        <v>105279</v>
      </c>
      <c r="D39" s="172" t="s">
        <v>166</v>
      </c>
      <c r="E39" s="132">
        <v>49</v>
      </c>
      <c r="F39" s="163">
        <v>5023.76</v>
      </c>
      <c r="G39" s="173" t="s">
        <v>149</v>
      </c>
      <c r="H39" s="172" t="s">
        <v>128</v>
      </c>
      <c r="I39" s="162" t="s">
        <v>19</v>
      </c>
      <c r="J39" s="163" t="s">
        <v>101</v>
      </c>
      <c r="K39" s="163"/>
      <c r="L39" s="163" t="s">
        <v>157</v>
      </c>
      <c r="M39" s="188">
        <v>11601</v>
      </c>
      <c r="N39" s="163" t="s">
        <v>158</v>
      </c>
      <c r="O39" s="188">
        <v>140</v>
      </c>
    </row>
    <row r="40" spans="1:15" ht="15" customHeight="1">
      <c r="A40" s="169"/>
      <c r="B40" s="170"/>
      <c r="C40" s="182">
        <v>105221</v>
      </c>
      <c r="D40" s="172" t="s">
        <v>167</v>
      </c>
      <c r="E40" s="132"/>
      <c r="F40" s="163"/>
      <c r="G40" s="173" t="s">
        <v>168</v>
      </c>
      <c r="H40" s="172" t="s">
        <v>128</v>
      </c>
      <c r="I40" s="162" t="s">
        <v>19</v>
      </c>
      <c r="J40" s="163" t="s">
        <v>101</v>
      </c>
      <c r="K40" s="163"/>
      <c r="L40" s="163" t="s">
        <v>137</v>
      </c>
      <c r="M40" s="188">
        <v>10703</v>
      </c>
      <c r="N40" s="163" t="s">
        <v>138</v>
      </c>
      <c r="O40" s="188">
        <v>32</v>
      </c>
    </row>
    <row r="41" spans="1:15" ht="15" customHeight="1">
      <c r="A41" s="169"/>
      <c r="B41" s="170"/>
      <c r="C41" s="182">
        <v>130350</v>
      </c>
      <c r="D41" s="172" t="s">
        <v>169</v>
      </c>
      <c r="E41" s="132">
        <v>17</v>
      </c>
      <c r="F41" s="163">
        <v>846</v>
      </c>
      <c r="G41" s="173" t="s">
        <v>170</v>
      </c>
      <c r="H41" s="172" t="s">
        <v>128</v>
      </c>
      <c r="I41" s="162" t="s">
        <v>19</v>
      </c>
      <c r="J41" s="163" t="s">
        <v>101</v>
      </c>
      <c r="K41" s="163"/>
      <c r="L41" s="163" t="s">
        <v>157</v>
      </c>
      <c r="M41" s="188">
        <v>11601</v>
      </c>
      <c r="N41" s="163" t="s">
        <v>158</v>
      </c>
      <c r="O41" s="188">
        <v>65</v>
      </c>
    </row>
    <row r="42" spans="1:15" ht="15" customHeight="1">
      <c r="A42" s="169"/>
      <c r="B42" s="170"/>
      <c r="C42" s="182">
        <v>134407</v>
      </c>
      <c r="D42" s="172" t="s">
        <v>171</v>
      </c>
      <c r="E42" s="132"/>
      <c r="F42" s="163"/>
      <c r="G42" s="173" t="s">
        <v>172</v>
      </c>
      <c r="H42" s="172" t="s">
        <v>128</v>
      </c>
      <c r="I42" s="162" t="s">
        <v>19</v>
      </c>
      <c r="J42" s="163" t="s">
        <v>101</v>
      </c>
      <c r="K42" s="163"/>
      <c r="L42" s="163" t="s">
        <v>123</v>
      </c>
      <c r="M42" s="188">
        <v>10401</v>
      </c>
      <c r="N42" s="163" t="s">
        <v>141</v>
      </c>
      <c r="O42" s="188">
        <v>80</v>
      </c>
    </row>
    <row r="43" spans="1:15" ht="15" customHeight="1">
      <c r="A43" s="169"/>
      <c r="B43" s="170"/>
      <c r="C43" s="182">
        <v>105230</v>
      </c>
      <c r="D43" s="172" t="s">
        <v>173</v>
      </c>
      <c r="E43" s="132">
        <v>542</v>
      </c>
      <c r="F43" s="163">
        <v>31557.38</v>
      </c>
      <c r="G43" s="173" t="s">
        <v>174</v>
      </c>
      <c r="H43" s="172" t="s">
        <v>128</v>
      </c>
      <c r="I43" s="162" t="s">
        <v>26</v>
      </c>
      <c r="J43" s="163" t="s">
        <v>101</v>
      </c>
      <c r="K43" s="163"/>
      <c r="L43" s="163" t="s">
        <v>116</v>
      </c>
      <c r="M43" s="188">
        <v>11403</v>
      </c>
      <c r="N43" s="163" t="s">
        <v>175</v>
      </c>
      <c r="O43" s="188">
        <v>75</v>
      </c>
    </row>
    <row r="44" spans="1:15" ht="15" customHeight="1">
      <c r="A44" s="169"/>
      <c r="B44" s="170"/>
      <c r="C44" s="182">
        <v>153885</v>
      </c>
      <c r="D44" s="172" t="s">
        <v>129</v>
      </c>
      <c r="E44" s="132">
        <v>4202</v>
      </c>
      <c r="F44" s="163">
        <v>115844.68</v>
      </c>
      <c r="G44" s="173" t="s">
        <v>176</v>
      </c>
      <c r="H44" s="172" t="s">
        <v>128</v>
      </c>
      <c r="I44" s="162" t="s">
        <v>19</v>
      </c>
      <c r="J44" s="163" t="s">
        <v>101</v>
      </c>
      <c r="K44" s="163"/>
      <c r="L44" s="163" t="s">
        <v>177</v>
      </c>
      <c r="M44" s="188">
        <v>10301</v>
      </c>
      <c r="N44" s="163" t="s">
        <v>178</v>
      </c>
      <c r="O44" s="188">
        <v>32</v>
      </c>
    </row>
    <row r="45" spans="1:15" ht="15" customHeight="1">
      <c r="A45" s="169" t="s">
        <v>90</v>
      </c>
      <c r="B45" s="170" t="s">
        <v>105</v>
      </c>
      <c r="C45" s="182">
        <v>138325</v>
      </c>
      <c r="D45" s="172" t="s">
        <v>179</v>
      </c>
      <c r="E45" s="132">
        <v>436</v>
      </c>
      <c r="F45" s="163">
        <v>54177.2</v>
      </c>
      <c r="G45" s="173" t="s">
        <v>180</v>
      </c>
      <c r="H45" s="172" t="s">
        <v>181</v>
      </c>
      <c r="I45" s="162" t="s">
        <v>26</v>
      </c>
      <c r="J45" s="163" t="s">
        <v>101</v>
      </c>
      <c r="K45" s="163"/>
      <c r="L45" s="163" t="s">
        <v>182</v>
      </c>
      <c r="M45" s="188">
        <v>30601</v>
      </c>
      <c r="N45" s="163" t="s">
        <v>183</v>
      </c>
      <c r="O45" s="188">
        <v>168</v>
      </c>
    </row>
    <row r="46" spans="1:15" ht="15" customHeight="1">
      <c r="A46" s="169"/>
      <c r="B46" s="170"/>
      <c r="C46" s="182">
        <v>138584</v>
      </c>
      <c r="D46" s="172" t="s">
        <v>184</v>
      </c>
      <c r="E46" s="132">
        <v>327</v>
      </c>
      <c r="F46" s="163">
        <v>40357.24</v>
      </c>
      <c r="G46" s="173" t="s">
        <v>185</v>
      </c>
      <c r="H46" s="172" t="s">
        <v>186</v>
      </c>
      <c r="I46" s="162" t="s">
        <v>26</v>
      </c>
      <c r="J46" s="163" t="s">
        <v>101</v>
      </c>
      <c r="K46" s="163"/>
      <c r="L46" s="163" t="s">
        <v>182</v>
      </c>
      <c r="M46" s="188">
        <v>30601</v>
      </c>
      <c r="N46" s="163" t="s">
        <v>183</v>
      </c>
      <c r="O46" s="188">
        <v>168</v>
      </c>
    </row>
    <row r="47" spans="1:15" ht="15" customHeight="1">
      <c r="A47" s="169"/>
      <c r="B47" s="170"/>
      <c r="C47" s="182">
        <v>161996</v>
      </c>
      <c r="D47" s="172" t="s">
        <v>187</v>
      </c>
      <c r="E47" s="132">
        <v>2</v>
      </c>
      <c r="F47" s="163">
        <v>155.35</v>
      </c>
      <c r="G47" s="173" t="s">
        <v>188</v>
      </c>
      <c r="H47" s="172" t="s">
        <v>189</v>
      </c>
      <c r="I47" s="162" t="s">
        <v>26</v>
      </c>
      <c r="J47" s="163" t="s">
        <v>101</v>
      </c>
      <c r="K47" s="163"/>
      <c r="L47" s="163" t="s">
        <v>190</v>
      </c>
      <c r="M47" s="188">
        <v>31401</v>
      </c>
      <c r="N47" s="163" t="s">
        <v>190</v>
      </c>
      <c r="O47" s="188">
        <v>108</v>
      </c>
    </row>
    <row r="48" spans="1:15" ht="15" customHeight="1">
      <c r="A48" s="169"/>
      <c r="B48" s="170"/>
      <c r="C48" s="182">
        <v>162003</v>
      </c>
      <c r="D48" s="173" t="s">
        <v>191</v>
      </c>
      <c r="E48" s="132">
        <v>7</v>
      </c>
      <c r="F48" s="163">
        <v>591.34</v>
      </c>
      <c r="G48" s="173" t="s">
        <v>192</v>
      </c>
      <c r="H48" s="172" t="s">
        <v>189</v>
      </c>
      <c r="I48" s="162" t="s">
        <v>26</v>
      </c>
      <c r="J48" s="163" t="s">
        <v>101</v>
      </c>
      <c r="K48" s="163"/>
      <c r="L48" s="163" t="s">
        <v>182</v>
      </c>
      <c r="M48" s="188">
        <v>30601</v>
      </c>
      <c r="N48" s="163" t="s">
        <v>183</v>
      </c>
      <c r="O48" s="188">
        <v>98</v>
      </c>
    </row>
    <row r="49" spans="1:15" ht="15" customHeight="1">
      <c r="A49" s="169"/>
      <c r="B49" s="170"/>
      <c r="C49" s="182">
        <v>162006</v>
      </c>
      <c r="D49" s="172" t="s">
        <v>193</v>
      </c>
      <c r="E49" s="132">
        <v>5</v>
      </c>
      <c r="F49" s="163">
        <v>393.4</v>
      </c>
      <c r="G49" s="173" t="s">
        <v>194</v>
      </c>
      <c r="H49" s="172" t="s">
        <v>189</v>
      </c>
      <c r="I49" s="162" t="s">
        <v>19</v>
      </c>
      <c r="J49" s="163" t="s">
        <v>101</v>
      </c>
      <c r="K49" s="163"/>
      <c r="L49" s="163" t="s">
        <v>190</v>
      </c>
      <c r="M49" s="188">
        <v>31401</v>
      </c>
      <c r="N49" s="163" t="s">
        <v>190</v>
      </c>
      <c r="O49" s="188">
        <v>98</v>
      </c>
    </row>
    <row r="50" spans="1:15" ht="15" customHeight="1">
      <c r="A50" s="169"/>
      <c r="B50" s="170"/>
      <c r="C50" s="182">
        <v>143054</v>
      </c>
      <c r="D50" s="172" t="s">
        <v>195</v>
      </c>
      <c r="E50" s="132"/>
      <c r="F50" s="163"/>
      <c r="G50" s="173" t="s">
        <v>196</v>
      </c>
      <c r="H50" s="172" t="s">
        <v>197</v>
      </c>
      <c r="I50" s="162" t="s">
        <v>26</v>
      </c>
      <c r="J50" s="163" t="s">
        <v>101</v>
      </c>
      <c r="K50" s="163"/>
      <c r="L50" s="163" t="s">
        <v>198</v>
      </c>
      <c r="M50" s="188">
        <v>30402</v>
      </c>
      <c r="N50" s="163" t="s">
        <v>199</v>
      </c>
      <c r="O50" s="188">
        <v>315</v>
      </c>
    </row>
    <row r="51" spans="1:15" ht="15" customHeight="1">
      <c r="A51" s="169"/>
      <c r="B51" s="170"/>
      <c r="C51" s="182">
        <v>143089</v>
      </c>
      <c r="D51" s="172" t="s">
        <v>200</v>
      </c>
      <c r="E51" s="132"/>
      <c r="F51" s="163"/>
      <c r="G51" s="173" t="s">
        <v>201</v>
      </c>
      <c r="H51" s="172" t="s">
        <v>197</v>
      </c>
      <c r="I51" s="162" t="s">
        <v>26</v>
      </c>
      <c r="J51" s="163" t="s">
        <v>101</v>
      </c>
      <c r="K51" s="163"/>
      <c r="L51" s="163" t="s">
        <v>198</v>
      </c>
      <c r="M51" s="188">
        <v>30401</v>
      </c>
      <c r="N51" s="163" t="s">
        <v>202</v>
      </c>
      <c r="O51" s="188">
        <v>315</v>
      </c>
    </row>
    <row r="52" spans="1:15" ht="15" customHeight="1">
      <c r="A52" s="169"/>
      <c r="B52" s="170"/>
      <c r="C52" s="182">
        <v>143095</v>
      </c>
      <c r="D52" s="172" t="s">
        <v>203</v>
      </c>
      <c r="E52" s="132"/>
      <c r="F52" s="163"/>
      <c r="G52" s="173" t="s">
        <v>204</v>
      </c>
      <c r="H52" s="172" t="s">
        <v>197</v>
      </c>
      <c r="I52" s="162" t="s">
        <v>26</v>
      </c>
      <c r="J52" s="163" t="s">
        <v>101</v>
      </c>
      <c r="K52" s="163"/>
      <c r="L52" s="163" t="s">
        <v>182</v>
      </c>
      <c r="M52" s="188">
        <v>30602</v>
      </c>
      <c r="N52" s="163" t="s">
        <v>205</v>
      </c>
      <c r="O52" s="188">
        <v>319</v>
      </c>
    </row>
    <row r="53" spans="1:15" ht="15" customHeight="1">
      <c r="A53" s="169"/>
      <c r="B53" s="170"/>
      <c r="C53" s="182">
        <v>143093</v>
      </c>
      <c r="D53" s="172" t="s">
        <v>206</v>
      </c>
      <c r="E53" s="132"/>
      <c r="F53" s="163"/>
      <c r="G53" s="173" t="s">
        <v>207</v>
      </c>
      <c r="H53" s="172" t="s">
        <v>197</v>
      </c>
      <c r="I53" s="162" t="s">
        <v>26</v>
      </c>
      <c r="J53" s="163" t="s">
        <v>101</v>
      </c>
      <c r="K53" s="163"/>
      <c r="L53" s="163" t="s">
        <v>198</v>
      </c>
      <c r="M53" s="188">
        <v>30407</v>
      </c>
      <c r="N53" s="163" t="s">
        <v>208</v>
      </c>
      <c r="O53" s="188">
        <v>318</v>
      </c>
    </row>
    <row r="54" spans="1:15" ht="15" customHeight="1">
      <c r="A54" s="169"/>
      <c r="B54" s="170"/>
      <c r="C54" s="182">
        <v>143074</v>
      </c>
      <c r="D54" s="172" t="s">
        <v>209</v>
      </c>
      <c r="E54" s="132"/>
      <c r="F54" s="163"/>
      <c r="G54" s="173" t="s">
        <v>210</v>
      </c>
      <c r="H54" s="172" t="s">
        <v>197</v>
      </c>
      <c r="I54" s="162" t="s">
        <v>26</v>
      </c>
      <c r="J54" s="163" t="s">
        <v>101</v>
      </c>
      <c r="K54" s="163"/>
      <c r="L54" s="163" t="s">
        <v>211</v>
      </c>
      <c r="M54" s="188">
        <v>30701</v>
      </c>
      <c r="N54" s="163" t="s">
        <v>212</v>
      </c>
      <c r="O54" s="188">
        <v>238</v>
      </c>
    </row>
    <row r="55" spans="1:15" ht="15" customHeight="1">
      <c r="A55" s="169"/>
      <c r="B55" s="170"/>
      <c r="C55" s="182">
        <v>115425</v>
      </c>
      <c r="D55" s="172" t="s">
        <v>213</v>
      </c>
      <c r="E55" s="132">
        <v>143</v>
      </c>
      <c r="F55" s="163">
        <v>35741.26</v>
      </c>
      <c r="G55" s="173" t="s">
        <v>214</v>
      </c>
      <c r="H55" s="172" t="s">
        <v>215</v>
      </c>
      <c r="I55" s="162" t="s">
        <v>26</v>
      </c>
      <c r="J55" s="163" t="s">
        <v>101</v>
      </c>
      <c r="K55" s="163"/>
      <c r="L55" s="163" t="s">
        <v>198</v>
      </c>
      <c r="M55" s="188">
        <v>30401</v>
      </c>
      <c r="N55" s="163" t="s">
        <v>202</v>
      </c>
      <c r="O55" s="188">
        <v>358</v>
      </c>
    </row>
    <row r="56" spans="1:15" ht="15" customHeight="1">
      <c r="A56" s="169"/>
      <c r="B56" s="170"/>
      <c r="C56" s="182">
        <v>115433</v>
      </c>
      <c r="D56" s="172" t="s">
        <v>216</v>
      </c>
      <c r="E56" s="132">
        <v>144</v>
      </c>
      <c r="F56" s="163">
        <v>35239.37</v>
      </c>
      <c r="G56" s="173" t="s">
        <v>217</v>
      </c>
      <c r="H56" s="172" t="s">
        <v>215</v>
      </c>
      <c r="I56" s="162" t="s">
        <v>26</v>
      </c>
      <c r="J56" s="163" t="s">
        <v>101</v>
      </c>
      <c r="K56" s="163"/>
      <c r="L56" s="163" t="s">
        <v>198</v>
      </c>
      <c r="M56" s="188">
        <v>30401</v>
      </c>
      <c r="N56" s="163" t="s">
        <v>202</v>
      </c>
      <c r="O56" s="188">
        <v>358</v>
      </c>
    </row>
    <row r="57" spans="1:15" ht="15" customHeight="1">
      <c r="A57" s="169"/>
      <c r="B57" s="170"/>
      <c r="C57" s="182">
        <v>16644</v>
      </c>
      <c r="D57" s="172" t="s">
        <v>218</v>
      </c>
      <c r="E57" s="132">
        <v>82</v>
      </c>
      <c r="F57" s="163">
        <v>12019.08</v>
      </c>
      <c r="G57" s="173" t="s">
        <v>219</v>
      </c>
      <c r="H57" s="172" t="s">
        <v>220</v>
      </c>
      <c r="I57" s="162" t="s">
        <v>26</v>
      </c>
      <c r="J57" s="163" t="s">
        <v>101</v>
      </c>
      <c r="K57" s="163"/>
      <c r="L57" s="163" t="s">
        <v>198</v>
      </c>
      <c r="M57" s="188">
        <v>30404</v>
      </c>
      <c r="N57" s="163" t="s">
        <v>221</v>
      </c>
      <c r="O57" s="188">
        <v>158</v>
      </c>
    </row>
    <row r="58" spans="1:15" ht="15" customHeight="1">
      <c r="A58" s="169"/>
      <c r="B58" s="170"/>
      <c r="C58" s="182">
        <v>66994</v>
      </c>
      <c r="D58" s="172" t="s">
        <v>222</v>
      </c>
      <c r="E58" s="132"/>
      <c r="F58" s="163"/>
      <c r="G58" s="173" t="s">
        <v>223</v>
      </c>
      <c r="H58" s="172" t="s">
        <v>224</v>
      </c>
      <c r="I58" s="162" t="s">
        <v>225</v>
      </c>
      <c r="J58" s="163" t="s">
        <v>101</v>
      </c>
      <c r="K58" s="163"/>
      <c r="L58" s="163" t="s">
        <v>226</v>
      </c>
      <c r="M58" s="188">
        <v>30208</v>
      </c>
      <c r="N58" s="163" t="s">
        <v>227</v>
      </c>
      <c r="O58" s="188">
        <v>399</v>
      </c>
    </row>
    <row r="59" spans="1:15" ht="15" customHeight="1">
      <c r="A59" s="169"/>
      <c r="B59" s="170"/>
      <c r="C59" s="171">
        <v>166599</v>
      </c>
      <c r="D59" s="163" t="s">
        <v>228</v>
      </c>
      <c r="E59" s="132">
        <v>264</v>
      </c>
      <c r="F59" s="163">
        <v>42142.97</v>
      </c>
      <c r="G59" s="163" t="s">
        <v>229</v>
      </c>
      <c r="H59" s="183" t="s">
        <v>230</v>
      </c>
      <c r="I59" s="162" t="s">
        <v>26</v>
      </c>
      <c r="J59" s="163"/>
      <c r="K59" s="163"/>
      <c r="L59" s="163" t="s">
        <v>182</v>
      </c>
      <c r="M59" s="188">
        <v>30602</v>
      </c>
      <c r="N59" s="163" t="s">
        <v>205</v>
      </c>
      <c r="O59" s="188">
        <v>218</v>
      </c>
    </row>
    <row r="60" spans="1:15" ht="15" customHeight="1">
      <c r="A60" s="169"/>
      <c r="B60" s="170"/>
      <c r="C60" s="182">
        <v>62051</v>
      </c>
      <c r="D60" s="172" t="s">
        <v>231</v>
      </c>
      <c r="E60" s="132">
        <v>47</v>
      </c>
      <c r="F60" s="163">
        <v>9470.12</v>
      </c>
      <c r="G60" s="173" t="s">
        <v>232</v>
      </c>
      <c r="H60" s="172" t="s">
        <v>233</v>
      </c>
      <c r="I60" s="162" t="s">
        <v>26</v>
      </c>
      <c r="J60" s="163" t="s">
        <v>101</v>
      </c>
      <c r="K60" s="163"/>
      <c r="L60" s="163" t="s">
        <v>234</v>
      </c>
      <c r="M60" s="188">
        <v>31304</v>
      </c>
      <c r="N60" s="163" t="s">
        <v>235</v>
      </c>
      <c r="O60" s="188">
        <v>238</v>
      </c>
    </row>
    <row r="61" spans="1:15" ht="15" customHeight="1">
      <c r="A61" s="169"/>
      <c r="B61" s="170"/>
      <c r="C61" s="182">
        <v>62049</v>
      </c>
      <c r="D61" s="172" t="s">
        <v>236</v>
      </c>
      <c r="E61" s="132">
        <v>58</v>
      </c>
      <c r="F61" s="163">
        <v>12193.66</v>
      </c>
      <c r="G61" s="173" t="s">
        <v>237</v>
      </c>
      <c r="H61" s="172" t="s">
        <v>233</v>
      </c>
      <c r="I61" s="162" t="s">
        <v>26</v>
      </c>
      <c r="J61" s="163" t="s">
        <v>101</v>
      </c>
      <c r="K61" s="163"/>
      <c r="L61" s="163" t="s">
        <v>234</v>
      </c>
      <c r="M61" s="188">
        <v>31304</v>
      </c>
      <c r="N61" s="163" t="s">
        <v>235</v>
      </c>
      <c r="O61" s="188">
        <v>299</v>
      </c>
    </row>
    <row r="62" spans="1:15" ht="15" customHeight="1">
      <c r="A62" s="169"/>
      <c r="B62" s="170"/>
      <c r="C62" s="182">
        <v>152404</v>
      </c>
      <c r="D62" s="172" t="s">
        <v>238</v>
      </c>
      <c r="E62" s="132">
        <v>168</v>
      </c>
      <c r="F62" s="163">
        <v>24580.39</v>
      </c>
      <c r="G62" s="173" t="s">
        <v>239</v>
      </c>
      <c r="H62" s="172" t="s">
        <v>233</v>
      </c>
      <c r="I62" s="162" t="s">
        <v>26</v>
      </c>
      <c r="J62" s="163" t="s">
        <v>101</v>
      </c>
      <c r="K62" s="163"/>
      <c r="L62" s="163" t="s">
        <v>182</v>
      </c>
      <c r="M62" s="188">
        <v>30603</v>
      </c>
      <c r="N62" s="163" t="s">
        <v>240</v>
      </c>
      <c r="O62" s="188">
        <v>198</v>
      </c>
    </row>
    <row r="63" spans="1:15" ht="15" customHeight="1">
      <c r="A63" s="169"/>
      <c r="B63" s="170"/>
      <c r="C63" s="182">
        <v>62986</v>
      </c>
      <c r="D63" s="172" t="s">
        <v>241</v>
      </c>
      <c r="E63" s="132">
        <v>26</v>
      </c>
      <c r="F63" s="163">
        <v>5280.3</v>
      </c>
      <c r="G63" s="173" t="s">
        <v>242</v>
      </c>
      <c r="H63" s="172" t="s">
        <v>233</v>
      </c>
      <c r="I63" s="162" t="s">
        <v>26</v>
      </c>
      <c r="J63" s="163" t="s">
        <v>101</v>
      </c>
      <c r="K63" s="163"/>
      <c r="L63" s="163" t="s">
        <v>198</v>
      </c>
      <c r="M63" s="188">
        <v>30403</v>
      </c>
      <c r="N63" s="163" t="s">
        <v>243</v>
      </c>
      <c r="O63" s="188">
        <v>258</v>
      </c>
    </row>
    <row r="64" spans="1:15" ht="15" customHeight="1">
      <c r="A64" s="169"/>
      <c r="B64" s="170"/>
      <c r="C64" s="182">
        <v>74934</v>
      </c>
      <c r="D64" s="172" t="s">
        <v>244</v>
      </c>
      <c r="E64" s="132">
        <v>82</v>
      </c>
      <c r="F64" s="163">
        <v>12846.2</v>
      </c>
      <c r="G64" s="173" t="s">
        <v>245</v>
      </c>
      <c r="H64" s="172" t="s">
        <v>233</v>
      </c>
      <c r="I64" s="162" t="s">
        <v>26</v>
      </c>
      <c r="J64" s="163" t="s">
        <v>101</v>
      </c>
      <c r="K64" s="163"/>
      <c r="L64" s="163" t="s">
        <v>182</v>
      </c>
      <c r="M64" s="188">
        <v>30601</v>
      </c>
      <c r="N64" s="163" t="s">
        <v>183</v>
      </c>
      <c r="O64" s="188">
        <v>168</v>
      </c>
    </row>
    <row r="65" spans="1:15" ht="15" customHeight="1">
      <c r="A65" s="169"/>
      <c r="B65" s="170"/>
      <c r="C65" s="182">
        <v>74933</v>
      </c>
      <c r="D65" s="172" t="s">
        <v>246</v>
      </c>
      <c r="E65" s="132">
        <v>57</v>
      </c>
      <c r="F65" s="163">
        <v>6910.21</v>
      </c>
      <c r="G65" s="173" t="s">
        <v>247</v>
      </c>
      <c r="H65" s="172" t="s">
        <v>233</v>
      </c>
      <c r="I65" s="162" t="s">
        <v>26</v>
      </c>
      <c r="J65" s="163" t="s">
        <v>101</v>
      </c>
      <c r="K65" s="163"/>
      <c r="L65" s="163" t="s">
        <v>182</v>
      </c>
      <c r="M65" s="188">
        <v>30603</v>
      </c>
      <c r="N65" s="163" t="s">
        <v>240</v>
      </c>
      <c r="O65" s="188">
        <v>168</v>
      </c>
    </row>
    <row r="66" spans="1:15" ht="15" customHeight="1">
      <c r="A66" s="169"/>
      <c r="B66" s="170"/>
      <c r="C66" s="182">
        <v>123944</v>
      </c>
      <c r="D66" s="172" t="s">
        <v>248</v>
      </c>
      <c r="E66" s="132">
        <v>71</v>
      </c>
      <c r="F66" s="163">
        <v>10601.72</v>
      </c>
      <c r="G66" s="173" t="s">
        <v>249</v>
      </c>
      <c r="H66" s="172" t="s">
        <v>233</v>
      </c>
      <c r="I66" s="162" t="s">
        <v>26</v>
      </c>
      <c r="J66" s="163" t="s">
        <v>101</v>
      </c>
      <c r="K66" s="163"/>
      <c r="L66" s="163" t="s">
        <v>250</v>
      </c>
      <c r="M66" s="188">
        <v>30501</v>
      </c>
      <c r="N66" s="163" t="s">
        <v>251</v>
      </c>
      <c r="O66" s="188">
        <v>188</v>
      </c>
    </row>
    <row r="67" spans="1:15" ht="15" customHeight="1">
      <c r="A67" s="169"/>
      <c r="B67" s="170"/>
      <c r="C67" s="182">
        <v>115435</v>
      </c>
      <c r="D67" s="172" t="s">
        <v>252</v>
      </c>
      <c r="E67" s="132">
        <v>131</v>
      </c>
      <c r="F67" s="163">
        <v>18163.36</v>
      </c>
      <c r="G67" s="173" t="s">
        <v>253</v>
      </c>
      <c r="H67" s="172" t="s">
        <v>254</v>
      </c>
      <c r="I67" s="162" t="s">
        <v>26</v>
      </c>
      <c r="J67" s="163" t="s">
        <v>101</v>
      </c>
      <c r="K67" s="163"/>
      <c r="L67" s="163" t="s">
        <v>198</v>
      </c>
      <c r="M67" s="188">
        <v>30401</v>
      </c>
      <c r="N67" s="163" t="s">
        <v>202</v>
      </c>
      <c r="O67" s="188">
        <v>189</v>
      </c>
    </row>
    <row r="68" spans="1:15" ht="15" customHeight="1">
      <c r="A68" s="169"/>
      <c r="B68" s="170"/>
      <c r="C68" s="182">
        <v>16645</v>
      </c>
      <c r="D68" s="172" t="s">
        <v>255</v>
      </c>
      <c r="E68" s="132">
        <v>40</v>
      </c>
      <c r="F68" s="163">
        <v>5069.75</v>
      </c>
      <c r="G68" s="173" t="s">
        <v>256</v>
      </c>
      <c r="H68" s="172" t="s">
        <v>254</v>
      </c>
      <c r="I68" s="162" t="s">
        <v>26</v>
      </c>
      <c r="J68" s="163" t="s">
        <v>101</v>
      </c>
      <c r="K68" s="163"/>
      <c r="L68" s="163" t="s">
        <v>234</v>
      </c>
      <c r="M68" s="188">
        <v>31304</v>
      </c>
      <c r="N68" s="163" t="s">
        <v>235</v>
      </c>
      <c r="O68" s="188">
        <v>168</v>
      </c>
    </row>
    <row r="69" spans="1:15" ht="15" customHeight="1">
      <c r="A69" s="169"/>
      <c r="B69" s="170"/>
      <c r="C69" s="182">
        <v>62982</v>
      </c>
      <c r="D69" s="172" t="s">
        <v>257</v>
      </c>
      <c r="E69" s="132">
        <v>184</v>
      </c>
      <c r="F69" s="163">
        <v>23580.09</v>
      </c>
      <c r="G69" s="173" t="s">
        <v>258</v>
      </c>
      <c r="H69" s="172" t="s">
        <v>254</v>
      </c>
      <c r="I69" s="162" t="s">
        <v>26</v>
      </c>
      <c r="J69" s="163" t="s">
        <v>101</v>
      </c>
      <c r="K69" s="163"/>
      <c r="L69" s="163" t="s">
        <v>182</v>
      </c>
      <c r="M69" s="188">
        <v>30601</v>
      </c>
      <c r="N69" s="163" t="s">
        <v>183</v>
      </c>
      <c r="O69" s="188">
        <v>168</v>
      </c>
    </row>
    <row r="70" spans="1:15" ht="15" customHeight="1">
      <c r="A70" s="169"/>
      <c r="B70" s="170"/>
      <c r="C70" s="182">
        <v>115434</v>
      </c>
      <c r="D70" s="172" t="s">
        <v>259</v>
      </c>
      <c r="E70" s="132">
        <v>102</v>
      </c>
      <c r="F70" s="163">
        <v>13109.97</v>
      </c>
      <c r="G70" s="173" t="s">
        <v>260</v>
      </c>
      <c r="H70" s="172" t="s">
        <v>254</v>
      </c>
      <c r="I70" s="162" t="s">
        <v>19</v>
      </c>
      <c r="J70" s="163" t="s">
        <v>101</v>
      </c>
      <c r="K70" s="163"/>
      <c r="L70" s="163" t="s">
        <v>198</v>
      </c>
      <c r="M70" s="188">
        <v>30401</v>
      </c>
      <c r="N70" s="163" t="s">
        <v>202</v>
      </c>
      <c r="O70" s="188">
        <v>189</v>
      </c>
    </row>
    <row r="71" spans="1:15" ht="15" customHeight="1">
      <c r="A71" s="169"/>
      <c r="B71" s="170"/>
      <c r="C71" s="182">
        <v>69187</v>
      </c>
      <c r="D71" s="172" t="s">
        <v>261</v>
      </c>
      <c r="E71" s="132">
        <v>55</v>
      </c>
      <c r="F71" s="163">
        <v>4833.63</v>
      </c>
      <c r="G71" s="173" t="s">
        <v>262</v>
      </c>
      <c r="H71" s="172" t="s">
        <v>263</v>
      </c>
      <c r="I71" s="162" t="s">
        <v>26</v>
      </c>
      <c r="J71" s="163" t="s">
        <v>101</v>
      </c>
      <c r="K71" s="163"/>
      <c r="L71" s="163" t="s">
        <v>182</v>
      </c>
      <c r="M71" s="188">
        <v>30603</v>
      </c>
      <c r="N71" s="163" t="s">
        <v>240</v>
      </c>
      <c r="O71" s="188">
        <v>118</v>
      </c>
    </row>
    <row r="72" spans="1:15" ht="15" customHeight="1">
      <c r="A72" s="169"/>
      <c r="B72" s="170"/>
      <c r="C72" s="182">
        <v>84295</v>
      </c>
      <c r="D72" s="172" t="s">
        <v>264</v>
      </c>
      <c r="E72" s="132">
        <v>69</v>
      </c>
      <c r="F72" s="163">
        <v>8404.27</v>
      </c>
      <c r="G72" s="173" t="s">
        <v>265</v>
      </c>
      <c r="H72" s="172" t="s">
        <v>263</v>
      </c>
      <c r="I72" s="162" t="s">
        <v>26</v>
      </c>
      <c r="J72" s="163" t="s">
        <v>101</v>
      </c>
      <c r="K72" s="163"/>
      <c r="L72" s="163" t="s">
        <v>198</v>
      </c>
      <c r="M72" s="188">
        <v>30407</v>
      </c>
      <c r="N72" s="163" t="s">
        <v>208</v>
      </c>
      <c r="O72" s="188">
        <v>168</v>
      </c>
    </row>
    <row r="73" spans="1:15" ht="15" customHeight="1">
      <c r="A73" s="169"/>
      <c r="B73" s="170"/>
      <c r="C73" s="182">
        <v>52532</v>
      </c>
      <c r="D73" s="172" t="s">
        <v>266</v>
      </c>
      <c r="E73" s="132">
        <v>70</v>
      </c>
      <c r="F73" s="163">
        <v>6035.07</v>
      </c>
      <c r="G73" s="173" t="s">
        <v>267</v>
      </c>
      <c r="H73" s="172" t="s">
        <v>268</v>
      </c>
      <c r="I73" s="162" t="s">
        <v>26</v>
      </c>
      <c r="J73" s="163" t="s">
        <v>101</v>
      </c>
      <c r="K73" s="163"/>
      <c r="L73" s="163" t="s">
        <v>198</v>
      </c>
      <c r="M73" s="188">
        <v>30407</v>
      </c>
      <c r="N73" s="163" t="s">
        <v>208</v>
      </c>
      <c r="O73" s="188">
        <v>118</v>
      </c>
    </row>
    <row r="74" spans="1:15" ht="15" customHeight="1">
      <c r="A74" s="169"/>
      <c r="B74" s="170"/>
      <c r="C74" s="182">
        <v>52440</v>
      </c>
      <c r="D74" s="172" t="s">
        <v>269</v>
      </c>
      <c r="E74" s="132">
        <v>47</v>
      </c>
      <c r="F74" s="163">
        <v>7371.82</v>
      </c>
      <c r="G74" s="173" t="s">
        <v>270</v>
      </c>
      <c r="H74" s="172" t="s">
        <v>268</v>
      </c>
      <c r="I74" s="162" t="s">
        <v>26</v>
      </c>
      <c r="J74" s="163" t="s">
        <v>101</v>
      </c>
      <c r="K74" s="163"/>
      <c r="L74" s="163" t="s">
        <v>198</v>
      </c>
      <c r="M74" s="188">
        <v>30401</v>
      </c>
      <c r="N74" s="163" t="s">
        <v>202</v>
      </c>
      <c r="O74" s="188">
        <v>228</v>
      </c>
    </row>
    <row r="75" spans="1:15" ht="15" customHeight="1">
      <c r="A75" s="169"/>
      <c r="B75" s="170"/>
      <c r="C75" s="182">
        <v>52429</v>
      </c>
      <c r="D75" s="172" t="s">
        <v>271</v>
      </c>
      <c r="E75" s="132"/>
      <c r="F75" s="163"/>
      <c r="G75" s="173" t="s">
        <v>272</v>
      </c>
      <c r="H75" s="172" t="s">
        <v>268</v>
      </c>
      <c r="I75" s="162" t="s">
        <v>26</v>
      </c>
      <c r="J75" s="163" t="s">
        <v>101</v>
      </c>
      <c r="K75" s="163"/>
      <c r="L75" s="163" t="s">
        <v>198</v>
      </c>
      <c r="M75" s="188">
        <v>30401</v>
      </c>
      <c r="N75" s="163" t="s">
        <v>202</v>
      </c>
      <c r="O75" s="188">
        <v>298</v>
      </c>
    </row>
    <row r="76" spans="1:15" ht="15" customHeight="1">
      <c r="A76" s="169"/>
      <c r="B76" s="170"/>
      <c r="C76" s="182">
        <v>52451</v>
      </c>
      <c r="D76" s="172" t="s">
        <v>273</v>
      </c>
      <c r="E76" s="132">
        <v>344</v>
      </c>
      <c r="F76" s="163">
        <v>46387.49</v>
      </c>
      <c r="G76" s="173" t="s">
        <v>274</v>
      </c>
      <c r="H76" s="172" t="s">
        <v>268</v>
      </c>
      <c r="I76" s="162" t="s">
        <v>26</v>
      </c>
      <c r="J76" s="163" t="s">
        <v>101</v>
      </c>
      <c r="K76" s="163"/>
      <c r="L76" s="163" t="s">
        <v>182</v>
      </c>
      <c r="M76" s="188">
        <v>30601</v>
      </c>
      <c r="N76" s="163" t="s">
        <v>183</v>
      </c>
      <c r="O76" s="188">
        <v>168</v>
      </c>
    </row>
    <row r="77" spans="1:15" ht="15" customHeight="1">
      <c r="A77" s="169"/>
      <c r="B77" s="170"/>
      <c r="C77" s="182">
        <v>68184</v>
      </c>
      <c r="D77" s="172" t="s">
        <v>275</v>
      </c>
      <c r="E77" s="132">
        <v>113</v>
      </c>
      <c r="F77" s="163">
        <v>22612.86</v>
      </c>
      <c r="G77" s="173" t="s">
        <v>276</v>
      </c>
      <c r="H77" s="172" t="s">
        <v>268</v>
      </c>
      <c r="I77" s="162" t="s">
        <v>26</v>
      </c>
      <c r="J77" s="163" t="s">
        <v>101</v>
      </c>
      <c r="K77" s="163"/>
      <c r="L77" s="163" t="s">
        <v>234</v>
      </c>
      <c r="M77" s="188">
        <v>31304</v>
      </c>
      <c r="N77" s="163" t="s">
        <v>235</v>
      </c>
      <c r="O77" s="188">
        <v>298</v>
      </c>
    </row>
    <row r="78" spans="1:15" ht="15" customHeight="1">
      <c r="A78" s="169"/>
      <c r="B78" s="170"/>
      <c r="C78" s="182">
        <v>52446</v>
      </c>
      <c r="D78" s="172" t="s">
        <v>277</v>
      </c>
      <c r="E78" s="132">
        <v>55</v>
      </c>
      <c r="F78" s="163">
        <v>9330.86</v>
      </c>
      <c r="G78" s="173" t="s">
        <v>278</v>
      </c>
      <c r="H78" s="172" t="s">
        <v>268</v>
      </c>
      <c r="I78" s="162" t="s">
        <v>26</v>
      </c>
      <c r="J78" s="163" t="s">
        <v>101</v>
      </c>
      <c r="K78" s="163"/>
      <c r="L78" s="163" t="s">
        <v>279</v>
      </c>
      <c r="M78" s="188">
        <v>31101</v>
      </c>
      <c r="N78" s="163" t="s">
        <v>280</v>
      </c>
      <c r="O78" s="188">
        <v>238</v>
      </c>
    </row>
    <row r="79" spans="1:15" ht="15" customHeight="1">
      <c r="A79" s="169"/>
      <c r="B79" s="170"/>
      <c r="C79" s="182">
        <v>52447</v>
      </c>
      <c r="D79" s="172" t="s">
        <v>281</v>
      </c>
      <c r="E79" s="132">
        <v>261</v>
      </c>
      <c r="F79" s="163">
        <v>29057.1</v>
      </c>
      <c r="G79" s="173" t="s">
        <v>282</v>
      </c>
      <c r="H79" s="172" t="s">
        <v>268</v>
      </c>
      <c r="I79" s="162" t="s">
        <v>26</v>
      </c>
      <c r="J79" s="163" t="s">
        <v>101</v>
      </c>
      <c r="K79" s="163"/>
      <c r="L79" s="163" t="s">
        <v>250</v>
      </c>
      <c r="M79" s="188">
        <v>30501</v>
      </c>
      <c r="N79" s="163" t="s">
        <v>251</v>
      </c>
      <c r="O79" s="188">
        <v>148</v>
      </c>
    </row>
    <row r="80" spans="1:15" ht="15" customHeight="1">
      <c r="A80" s="169"/>
      <c r="B80" s="170"/>
      <c r="C80" s="182">
        <v>52531</v>
      </c>
      <c r="D80" s="172" t="s">
        <v>269</v>
      </c>
      <c r="E80" s="132">
        <v>43</v>
      </c>
      <c r="F80" s="163">
        <v>3987.52</v>
      </c>
      <c r="G80" s="173" t="s">
        <v>283</v>
      </c>
      <c r="H80" s="172" t="s">
        <v>268</v>
      </c>
      <c r="I80" s="162" t="s">
        <v>26</v>
      </c>
      <c r="J80" s="163" t="s">
        <v>101</v>
      </c>
      <c r="K80" s="163"/>
      <c r="L80" s="163" t="s">
        <v>198</v>
      </c>
      <c r="M80" s="188">
        <v>30401</v>
      </c>
      <c r="N80" s="163" t="s">
        <v>202</v>
      </c>
      <c r="O80" s="188">
        <v>118</v>
      </c>
    </row>
    <row r="81" spans="1:15" ht="15" customHeight="1">
      <c r="A81" s="169"/>
      <c r="B81" s="170"/>
      <c r="C81" s="182">
        <v>52453</v>
      </c>
      <c r="D81" s="172" t="s">
        <v>284</v>
      </c>
      <c r="E81" s="132">
        <v>6</v>
      </c>
      <c r="F81" s="163">
        <v>927.7</v>
      </c>
      <c r="G81" s="173" t="s">
        <v>285</v>
      </c>
      <c r="H81" s="172" t="s">
        <v>286</v>
      </c>
      <c r="I81" s="162" t="s">
        <v>26</v>
      </c>
      <c r="J81" s="163" t="s">
        <v>101</v>
      </c>
      <c r="K81" s="163"/>
      <c r="L81" s="163" t="s">
        <v>279</v>
      </c>
      <c r="M81" s="188">
        <v>31101</v>
      </c>
      <c r="N81" s="163" t="s">
        <v>280</v>
      </c>
      <c r="O81" s="188">
        <v>198</v>
      </c>
    </row>
    <row r="82" spans="1:15" ht="15" customHeight="1">
      <c r="A82" s="169"/>
      <c r="B82" s="170"/>
      <c r="C82" s="182">
        <v>69178</v>
      </c>
      <c r="D82" s="172" t="s">
        <v>287</v>
      </c>
      <c r="E82" s="132">
        <v>95</v>
      </c>
      <c r="F82" s="163">
        <v>12148.91</v>
      </c>
      <c r="G82" s="173" t="s">
        <v>288</v>
      </c>
      <c r="H82" s="172" t="s">
        <v>286</v>
      </c>
      <c r="I82" s="162" t="s">
        <v>26</v>
      </c>
      <c r="J82" s="163" t="s">
        <v>101</v>
      </c>
      <c r="K82" s="163"/>
      <c r="L82" s="163" t="s">
        <v>226</v>
      </c>
      <c r="M82" s="188">
        <v>30204</v>
      </c>
      <c r="N82" s="163" t="s">
        <v>289</v>
      </c>
      <c r="O82" s="188">
        <v>168</v>
      </c>
    </row>
    <row r="83" spans="1:15" ht="15" customHeight="1">
      <c r="A83" s="169"/>
      <c r="B83" s="170"/>
      <c r="C83" s="182">
        <v>52444</v>
      </c>
      <c r="D83" s="172" t="s">
        <v>290</v>
      </c>
      <c r="E83" s="132">
        <v>55</v>
      </c>
      <c r="F83" s="163">
        <v>8315.64</v>
      </c>
      <c r="G83" s="173" t="s">
        <v>291</v>
      </c>
      <c r="H83" s="172" t="s">
        <v>286</v>
      </c>
      <c r="I83" s="162" t="s">
        <v>26</v>
      </c>
      <c r="J83" s="163" t="s">
        <v>101</v>
      </c>
      <c r="K83" s="163"/>
      <c r="L83" s="163" t="s">
        <v>182</v>
      </c>
      <c r="M83" s="188">
        <v>30601</v>
      </c>
      <c r="N83" s="163" t="s">
        <v>183</v>
      </c>
      <c r="O83" s="188">
        <v>208</v>
      </c>
    </row>
    <row r="84" spans="1:15" ht="15" customHeight="1">
      <c r="A84" s="169"/>
      <c r="B84" s="170"/>
      <c r="C84" s="182">
        <v>69199</v>
      </c>
      <c r="D84" s="172" t="s">
        <v>292</v>
      </c>
      <c r="E84" s="132">
        <v>220</v>
      </c>
      <c r="F84" s="163">
        <v>21587.62</v>
      </c>
      <c r="G84" s="173" t="s">
        <v>293</v>
      </c>
      <c r="H84" s="172" t="s">
        <v>286</v>
      </c>
      <c r="I84" s="162" t="s">
        <v>26</v>
      </c>
      <c r="J84" s="163" t="s">
        <v>101</v>
      </c>
      <c r="K84" s="163"/>
      <c r="L84" s="163" t="s">
        <v>182</v>
      </c>
      <c r="M84" s="188">
        <v>30601</v>
      </c>
      <c r="N84" s="163" t="s">
        <v>183</v>
      </c>
      <c r="O84" s="188">
        <v>128</v>
      </c>
    </row>
    <row r="85" spans="1:15" ht="15" customHeight="1">
      <c r="A85" s="169"/>
      <c r="B85" s="170"/>
      <c r="C85" s="182">
        <v>88782</v>
      </c>
      <c r="D85" s="172" t="s">
        <v>294</v>
      </c>
      <c r="E85" s="132">
        <v>134</v>
      </c>
      <c r="F85" s="163">
        <v>11029.45</v>
      </c>
      <c r="G85" s="173" t="s">
        <v>267</v>
      </c>
      <c r="H85" s="172" t="s">
        <v>286</v>
      </c>
      <c r="I85" s="162" t="s">
        <v>26</v>
      </c>
      <c r="J85" s="163" t="s">
        <v>101</v>
      </c>
      <c r="K85" s="163"/>
      <c r="L85" s="163" t="s">
        <v>182</v>
      </c>
      <c r="M85" s="188">
        <v>30602</v>
      </c>
      <c r="N85" s="163" t="s">
        <v>205</v>
      </c>
      <c r="O85" s="188">
        <v>108</v>
      </c>
    </row>
    <row r="86" spans="1:15" ht="15" customHeight="1">
      <c r="A86" s="169"/>
      <c r="B86" s="170"/>
      <c r="C86" s="182">
        <v>84287</v>
      </c>
      <c r="D86" s="172" t="s">
        <v>295</v>
      </c>
      <c r="E86" s="132">
        <v>154</v>
      </c>
      <c r="F86" s="163">
        <v>13904.67</v>
      </c>
      <c r="G86" s="173" t="s">
        <v>296</v>
      </c>
      <c r="H86" s="172" t="s">
        <v>286</v>
      </c>
      <c r="I86" s="162" t="s">
        <v>26</v>
      </c>
      <c r="J86" s="163" t="s">
        <v>101</v>
      </c>
      <c r="K86" s="163"/>
      <c r="L86" s="163" t="s">
        <v>182</v>
      </c>
      <c r="M86" s="188">
        <v>30602</v>
      </c>
      <c r="N86" s="163" t="s">
        <v>205</v>
      </c>
      <c r="O86" s="188">
        <v>128</v>
      </c>
    </row>
    <row r="87" spans="1:15" ht="15" customHeight="1">
      <c r="A87" s="169"/>
      <c r="B87" s="170"/>
      <c r="C87" s="182">
        <v>69143</v>
      </c>
      <c r="D87" s="172" t="s">
        <v>187</v>
      </c>
      <c r="E87" s="132">
        <v>83</v>
      </c>
      <c r="F87" s="163">
        <v>6681.61</v>
      </c>
      <c r="G87" s="173" t="s">
        <v>296</v>
      </c>
      <c r="H87" s="172" t="s">
        <v>286</v>
      </c>
      <c r="I87" s="162" t="s">
        <v>26</v>
      </c>
      <c r="J87" s="163" t="s">
        <v>101</v>
      </c>
      <c r="K87" s="163"/>
      <c r="L87" s="163" t="s">
        <v>182</v>
      </c>
      <c r="M87" s="188">
        <v>30603</v>
      </c>
      <c r="N87" s="163" t="s">
        <v>240</v>
      </c>
      <c r="O87" s="188">
        <v>108</v>
      </c>
    </row>
    <row r="88" spans="1:15" ht="15" customHeight="1">
      <c r="A88" s="169"/>
      <c r="B88" s="170"/>
      <c r="C88" s="182">
        <v>52533</v>
      </c>
      <c r="D88" s="172" t="s">
        <v>297</v>
      </c>
      <c r="E88" s="132">
        <v>468</v>
      </c>
      <c r="F88" s="163">
        <v>48441.14</v>
      </c>
      <c r="G88" s="173" t="s">
        <v>298</v>
      </c>
      <c r="H88" s="172" t="s">
        <v>286</v>
      </c>
      <c r="I88" s="162" t="s">
        <v>26</v>
      </c>
      <c r="J88" s="163" t="s">
        <v>101</v>
      </c>
      <c r="K88" s="163"/>
      <c r="L88" s="163" t="s">
        <v>182</v>
      </c>
      <c r="M88" s="188">
        <v>30601</v>
      </c>
      <c r="N88" s="163" t="s">
        <v>183</v>
      </c>
      <c r="O88" s="188">
        <v>128</v>
      </c>
    </row>
    <row r="89" spans="1:15" ht="15" customHeight="1">
      <c r="A89" s="169"/>
      <c r="B89" s="170"/>
      <c r="C89" s="182">
        <v>115320</v>
      </c>
      <c r="D89" s="172" t="s">
        <v>299</v>
      </c>
      <c r="E89" s="132">
        <v>42</v>
      </c>
      <c r="F89" s="163">
        <v>11572.4</v>
      </c>
      <c r="G89" s="173" t="s">
        <v>300</v>
      </c>
      <c r="H89" s="172" t="s">
        <v>286</v>
      </c>
      <c r="I89" s="162" t="s">
        <v>26</v>
      </c>
      <c r="J89" s="163" t="s">
        <v>101</v>
      </c>
      <c r="K89" s="163"/>
      <c r="L89" s="163" t="s">
        <v>226</v>
      </c>
      <c r="M89" s="188">
        <v>30207</v>
      </c>
      <c r="N89" s="163" t="s">
        <v>301</v>
      </c>
      <c r="O89" s="188">
        <v>398</v>
      </c>
    </row>
    <row r="90" spans="1:15" ht="15" customHeight="1">
      <c r="A90" s="169"/>
      <c r="B90" s="170"/>
      <c r="C90" s="182">
        <v>52439</v>
      </c>
      <c r="D90" s="172" t="s">
        <v>302</v>
      </c>
      <c r="E90" s="132">
        <v>59</v>
      </c>
      <c r="F90" s="163">
        <v>9562.68</v>
      </c>
      <c r="G90" s="173" t="s">
        <v>303</v>
      </c>
      <c r="H90" s="172" t="s">
        <v>286</v>
      </c>
      <c r="I90" s="162" t="s">
        <v>26</v>
      </c>
      <c r="J90" s="163" t="s">
        <v>101</v>
      </c>
      <c r="K90" s="163"/>
      <c r="L90" s="163" t="s">
        <v>198</v>
      </c>
      <c r="M90" s="188">
        <v>30407</v>
      </c>
      <c r="N90" s="163" t="s">
        <v>208</v>
      </c>
      <c r="O90" s="188">
        <v>228</v>
      </c>
    </row>
    <row r="91" spans="1:15" ht="15" customHeight="1">
      <c r="A91" s="169"/>
      <c r="B91" s="170"/>
      <c r="C91" s="182">
        <v>123211</v>
      </c>
      <c r="D91" s="172" t="s">
        <v>304</v>
      </c>
      <c r="E91" s="132"/>
      <c r="F91" s="163"/>
      <c r="G91" s="173" t="s">
        <v>305</v>
      </c>
      <c r="H91" s="172" t="s">
        <v>286</v>
      </c>
      <c r="I91" s="162" t="s">
        <v>26</v>
      </c>
      <c r="J91" s="163" t="s">
        <v>101</v>
      </c>
      <c r="K91" s="163"/>
      <c r="L91" s="163" t="s">
        <v>182</v>
      </c>
      <c r="M91" s="188">
        <v>30602</v>
      </c>
      <c r="N91" s="163" t="s">
        <v>205</v>
      </c>
      <c r="O91" s="188">
        <v>98</v>
      </c>
    </row>
    <row r="92" spans="1:15" ht="15" customHeight="1">
      <c r="A92" s="169"/>
      <c r="B92" s="170"/>
      <c r="C92" s="182">
        <v>121314</v>
      </c>
      <c r="D92" s="172" t="s">
        <v>306</v>
      </c>
      <c r="E92" s="132">
        <v>52</v>
      </c>
      <c r="F92" s="163">
        <v>8169.69</v>
      </c>
      <c r="G92" s="173" t="s">
        <v>307</v>
      </c>
      <c r="H92" s="172" t="s">
        <v>286</v>
      </c>
      <c r="I92" s="162" t="s">
        <v>26</v>
      </c>
      <c r="J92" s="163" t="s">
        <v>101</v>
      </c>
      <c r="K92" s="163"/>
      <c r="L92" s="163" t="s">
        <v>182</v>
      </c>
      <c r="M92" s="188">
        <v>30602</v>
      </c>
      <c r="N92" s="163" t="s">
        <v>205</v>
      </c>
      <c r="O92" s="188">
        <v>228</v>
      </c>
    </row>
    <row r="93" spans="1:15" ht="15" customHeight="1">
      <c r="A93" s="169"/>
      <c r="B93" s="170"/>
      <c r="C93" s="182">
        <v>122654</v>
      </c>
      <c r="D93" s="172" t="s">
        <v>308</v>
      </c>
      <c r="E93" s="132">
        <v>15</v>
      </c>
      <c r="F93" s="163">
        <v>4306.12</v>
      </c>
      <c r="G93" s="173" t="s">
        <v>309</v>
      </c>
      <c r="H93" s="172" t="s">
        <v>286</v>
      </c>
      <c r="I93" s="162" t="s">
        <v>310</v>
      </c>
      <c r="J93" s="163" t="s">
        <v>101</v>
      </c>
      <c r="K93" s="163"/>
      <c r="L93" s="163" t="s">
        <v>226</v>
      </c>
      <c r="M93" s="188">
        <v>30208</v>
      </c>
      <c r="N93" s="163" t="s">
        <v>227</v>
      </c>
      <c r="O93" s="188">
        <v>348</v>
      </c>
    </row>
    <row r="94" spans="1:15" ht="15" customHeight="1">
      <c r="A94" s="169"/>
      <c r="B94" s="170"/>
      <c r="C94" s="182">
        <v>126313</v>
      </c>
      <c r="D94" s="172" t="s">
        <v>311</v>
      </c>
      <c r="E94" s="132">
        <v>56</v>
      </c>
      <c r="F94" s="163">
        <v>11621.58</v>
      </c>
      <c r="G94" s="173" t="s">
        <v>312</v>
      </c>
      <c r="H94" s="172" t="s">
        <v>286</v>
      </c>
      <c r="I94" s="162" t="s">
        <v>19</v>
      </c>
      <c r="J94" s="163" t="s">
        <v>101</v>
      </c>
      <c r="K94" s="163"/>
      <c r="L94" s="163" t="s">
        <v>182</v>
      </c>
      <c r="M94" s="188">
        <v>30602</v>
      </c>
      <c r="N94" s="163" t="s">
        <v>205</v>
      </c>
      <c r="O94" s="188">
        <v>258</v>
      </c>
    </row>
    <row r="95" spans="1:15" ht="15" customHeight="1">
      <c r="A95" s="169"/>
      <c r="B95" s="170"/>
      <c r="C95" s="182">
        <v>126314</v>
      </c>
      <c r="D95" s="172" t="s">
        <v>313</v>
      </c>
      <c r="E95" s="132">
        <v>37</v>
      </c>
      <c r="F95" s="163">
        <v>5939.36</v>
      </c>
      <c r="G95" s="173" t="s">
        <v>314</v>
      </c>
      <c r="H95" s="172" t="s">
        <v>286</v>
      </c>
      <c r="I95" s="162" t="s">
        <v>26</v>
      </c>
      <c r="J95" s="163" t="s">
        <v>101</v>
      </c>
      <c r="K95" s="163"/>
      <c r="L95" s="163" t="s">
        <v>182</v>
      </c>
      <c r="M95" s="188">
        <v>30603</v>
      </c>
      <c r="N95" s="163" t="s">
        <v>240</v>
      </c>
      <c r="O95" s="188">
        <v>218</v>
      </c>
    </row>
    <row r="96" spans="1:15" ht="15" customHeight="1">
      <c r="A96" s="169"/>
      <c r="B96" s="170"/>
      <c r="C96" s="182">
        <v>130202</v>
      </c>
      <c r="D96" s="172" t="s">
        <v>315</v>
      </c>
      <c r="E96" s="132">
        <v>90</v>
      </c>
      <c r="F96" s="163">
        <v>13303.42</v>
      </c>
      <c r="G96" s="173" t="s">
        <v>316</v>
      </c>
      <c r="H96" s="172" t="s">
        <v>286</v>
      </c>
      <c r="I96" s="162" t="s">
        <v>26</v>
      </c>
      <c r="J96" s="163" t="s">
        <v>101</v>
      </c>
      <c r="K96" s="163"/>
      <c r="L96" s="163" t="s">
        <v>182</v>
      </c>
      <c r="M96" s="188">
        <v>30601</v>
      </c>
      <c r="N96" s="163" t="s">
        <v>183</v>
      </c>
      <c r="O96" s="188">
        <v>198</v>
      </c>
    </row>
    <row r="97" spans="1:15" ht="15" customHeight="1">
      <c r="A97" s="169"/>
      <c r="B97" s="170"/>
      <c r="C97" s="182">
        <v>60603</v>
      </c>
      <c r="D97" s="172" t="s">
        <v>317</v>
      </c>
      <c r="E97" s="132"/>
      <c r="F97" s="163"/>
      <c r="G97" s="173" t="s">
        <v>318</v>
      </c>
      <c r="H97" s="172" t="s">
        <v>286</v>
      </c>
      <c r="I97" s="162" t="s">
        <v>26</v>
      </c>
      <c r="J97" s="163" t="s">
        <v>101</v>
      </c>
      <c r="K97" s="163"/>
      <c r="L97" s="163" t="s">
        <v>279</v>
      </c>
      <c r="M97" s="188">
        <v>31101</v>
      </c>
      <c r="N97" s="163" t="s">
        <v>280</v>
      </c>
      <c r="O97" s="188">
        <v>228</v>
      </c>
    </row>
    <row r="98" spans="1:15" ht="15" customHeight="1">
      <c r="A98" s="169"/>
      <c r="B98" s="170"/>
      <c r="C98" s="182">
        <v>104461</v>
      </c>
      <c r="D98" s="172" t="s">
        <v>294</v>
      </c>
      <c r="E98" s="132">
        <v>82</v>
      </c>
      <c r="F98" s="163">
        <v>13675.92</v>
      </c>
      <c r="G98" s="173" t="s">
        <v>303</v>
      </c>
      <c r="H98" s="172" t="s">
        <v>286</v>
      </c>
      <c r="I98" s="162" t="s">
        <v>26</v>
      </c>
      <c r="J98" s="163" t="s">
        <v>101</v>
      </c>
      <c r="K98" s="163"/>
      <c r="L98" s="163" t="s">
        <v>182</v>
      </c>
      <c r="M98" s="188">
        <v>30602</v>
      </c>
      <c r="N98" s="163" t="s">
        <v>205</v>
      </c>
      <c r="O98" s="188">
        <v>216</v>
      </c>
    </row>
    <row r="99" spans="1:15" ht="15" customHeight="1">
      <c r="A99" s="169"/>
      <c r="B99" s="170"/>
      <c r="C99" s="182">
        <v>123210</v>
      </c>
      <c r="D99" s="172" t="s">
        <v>319</v>
      </c>
      <c r="E99" s="132">
        <v>1</v>
      </c>
      <c r="F99" s="163">
        <v>142.8</v>
      </c>
      <c r="G99" s="173" t="s">
        <v>320</v>
      </c>
      <c r="H99" s="172" t="s">
        <v>286</v>
      </c>
      <c r="I99" s="162" t="s">
        <v>26</v>
      </c>
      <c r="J99" s="163" t="s">
        <v>101</v>
      </c>
      <c r="K99" s="163"/>
      <c r="L99" s="163" t="s">
        <v>190</v>
      </c>
      <c r="M99" s="188">
        <v>31403</v>
      </c>
      <c r="N99" s="163" t="s">
        <v>321</v>
      </c>
      <c r="O99" s="188">
        <v>168</v>
      </c>
    </row>
    <row r="100" spans="1:15" ht="15" customHeight="1">
      <c r="A100" s="169"/>
      <c r="B100" s="170"/>
      <c r="C100" s="182">
        <v>122653</v>
      </c>
      <c r="D100" s="172" t="s">
        <v>322</v>
      </c>
      <c r="E100" s="132">
        <v>25</v>
      </c>
      <c r="F100" s="163">
        <v>6439.21</v>
      </c>
      <c r="G100" s="173" t="s">
        <v>323</v>
      </c>
      <c r="H100" s="172" t="s">
        <v>286</v>
      </c>
      <c r="I100" s="162" t="s">
        <v>310</v>
      </c>
      <c r="J100" s="163" t="s">
        <v>101</v>
      </c>
      <c r="K100" s="163"/>
      <c r="L100" s="163" t="s">
        <v>226</v>
      </c>
      <c r="M100" s="188">
        <v>30208</v>
      </c>
      <c r="N100" s="163" t="s">
        <v>227</v>
      </c>
      <c r="O100" s="188">
        <v>348</v>
      </c>
    </row>
    <row r="101" spans="1:15" ht="15" customHeight="1">
      <c r="A101" s="169"/>
      <c r="B101" s="170"/>
      <c r="C101" s="182">
        <v>99795</v>
      </c>
      <c r="D101" s="172" t="s">
        <v>324</v>
      </c>
      <c r="E101" s="132">
        <v>72</v>
      </c>
      <c r="F101" s="163">
        <v>5241.91</v>
      </c>
      <c r="G101" s="173" t="s">
        <v>325</v>
      </c>
      <c r="H101" s="172" t="s">
        <v>286</v>
      </c>
      <c r="I101" s="162" t="s">
        <v>26</v>
      </c>
      <c r="J101" s="163" t="s">
        <v>101</v>
      </c>
      <c r="K101" s="163"/>
      <c r="L101" s="163" t="s">
        <v>182</v>
      </c>
      <c r="M101" s="188">
        <v>30602</v>
      </c>
      <c r="N101" s="163" t="s">
        <v>205</v>
      </c>
      <c r="O101" s="188">
        <v>98</v>
      </c>
    </row>
    <row r="102" spans="1:15" ht="15" customHeight="1">
      <c r="A102" s="169"/>
      <c r="B102" s="170"/>
      <c r="C102" s="182">
        <v>134169</v>
      </c>
      <c r="D102" s="172" t="s">
        <v>326</v>
      </c>
      <c r="E102" s="132">
        <v>58</v>
      </c>
      <c r="F102" s="163">
        <v>7083.02</v>
      </c>
      <c r="G102" s="173" t="s">
        <v>296</v>
      </c>
      <c r="H102" s="172" t="s">
        <v>286</v>
      </c>
      <c r="I102" s="162" t="s">
        <v>26</v>
      </c>
      <c r="J102" s="163" t="s">
        <v>101</v>
      </c>
      <c r="K102" s="163"/>
      <c r="L102" s="163" t="s">
        <v>182</v>
      </c>
      <c r="M102" s="188">
        <v>30601</v>
      </c>
      <c r="N102" s="163" t="s">
        <v>183</v>
      </c>
      <c r="O102" s="188">
        <v>148</v>
      </c>
    </row>
    <row r="103" spans="1:15" ht="15" customHeight="1">
      <c r="A103" s="169"/>
      <c r="B103" s="170"/>
      <c r="C103" s="182">
        <v>134171</v>
      </c>
      <c r="D103" s="172" t="s">
        <v>327</v>
      </c>
      <c r="E103" s="132">
        <v>38</v>
      </c>
      <c r="F103" s="163">
        <v>7329.83</v>
      </c>
      <c r="G103" s="173" t="s">
        <v>328</v>
      </c>
      <c r="H103" s="172" t="s">
        <v>286</v>
      </c>
      <c r="I103" s="162" t="s">
        <v>26</v>
      </c>
      <c r="J103" s="163" t="s">
        <v>101</v>
      </c>
      <c r="K103" s="163"/>
      <c r="L103" s="163" t="s">
        <v>190</v>
      </c>
      <c r="M103" s="188">
        <v>31403</v>
      </c>
      <c r="N103" s="163" t="s">
        <v>321</v>
      </c>
      <c r="O103" s="188">
        <v>268</v>
      </c>
    </row>
    <row r="104" spans="1:15" ht="15" customHeight="1">
      <c r="A104" s="169"/>
      <c r="B104" s="170"/>
      <c r="C104" s="182">
        <v>131921</v>
      </c>
      <c r="D104" s="172" t="s">
        <v>329</v>
      </c>
      <c r="E104" s="132">
        <v>45</v>
      </c>
      <c r="F104" s="163">
        <v>14821</v>
      </c>
      <c r="G104" s="173" t="s">
        <v>300</v>
      </c>
      <c r="H104" s="172" t="s">
        <v>286</v>
      </c>
      <c r="I104" s="162" t="s">
        <v>26</v>
      </c>
      <c r="J104" s="163" t="s">
        <v>101</v>
      </c>
      <c r="K104" s="163"/>
      <c r="L104" s="163" t="s">
        <v>198</v>
      </c>
      <c r="M104" s="188">
        <v>30403</v>
      </c>
      <c r="N104" s="163" t="s">
        <v>243</v>
      </c>
      <c r="O104" s="188">
        <v>468</v>
      </c>
    </row>
    <row r="105" spans="1:15" ht="15" customHeight="1">
      <c r="A105" s="169"/>
      <c r="B105" s="170"/>
      <c r="C105" s="182">
        <v>137325</v>
      </c>
      <c r="D105" s="172" t="s">
        <v>330</v>
      </c>
      <c r="E105" s="132">
        <v>116</v>
      </c>
      <c r="F105" s="163">
        <v>13391.23</v>
      </c>
      <c r="G105" s="173" t="s">
        <v>331</v>
      </c>
      <c r="H105" s="172" t="s">
        <v>286</v>
      </c>
      <c r="I105" s="162" t="s">
        <v>26</v>
      </c>
      <c r="J105" s="163" t="s">
        <v>101</v>
      </c>
      <c r="K105" s="163"/>
      <c r="L105" s="163" t="s">
        <v>182</v>
      </c>
      <c r="M105" s="188">
        <v>30603</v>
      </c>
      <c r="N105" s="163" t="s">
        <v>240</v>
      </c>
      <c r="O105" s="188">
        <v>148</v>
      </c>
    </row>
    <row r="106" spans="1:15" ht="15" customHeight="1">
      <c r="A106" s="169"/>
      <c r="B106" s="170"/>
      <c r="C106" s="182">
        <v>137359</v>
      </c>
      <c r="D106" s="172" t="s">
        <v>332</v>
      </c>
      <c r="E106" s="132">
        <v>83</v>
      </c>
      <c r="F106" s="163">
        <v>8789.67</v>
      </c>
      <c r="G106" s="173" t="s">
        <v>333</v>
      </c>
      <c r="H106" s="172" t="s">
        <v>286</v>
      </c>
      <c r="I106" s="162" t="s">
        <v>26</v>
      </c>
      <c r="J106" s="163" t="s">
        <v>101</v>
      </c>
      <c r="K106" s="163"/>
      <c r="L106" s="163" t="s">
        <v>182</v>
      </c>
      <c r="M106" s="188">
        <v>30603</v>
      </c>
      <c r="N106" s="163" t="s">
        <v>240</v>
      </c>
      <c r="O106" s="188">
        <v>148</v>
      </c>
    </row>
    <row r="107" spans="1:15" ht="15" customHeight="1">
      <c r="A107" s="169"/>
      <c r="B107" s="170"/>
      <c r="C107" s="182">
        <v>137339</v>
      </c>
      <c r="D107" s="172" t="s">
        <v>334</v>
      </c>
      <c r="E107" s="132">
        <v>11</v>
      </c>
      <c r="F107" s="163">
        <v>1952.25</v>
      </c>
      <c r="G107" s="173" t="s">
        <v>335</v>
      </c>
      <c r="H107" s="172" t="s">
        <v>286</v>
      </c>
      <c r="I107" s="162" t="s">
        <v>26</v>
      </c>
      <c r="J107" s="163" t="s">
        <v>101</v>
      </c>
      <c r="K107" s="163"/>
      <c r="L107" s="163" t="s">
        <v>182</v>
      </c>
      <c r="M107" s="188">
        <v>30603</v>
      </c>
      <c r="N107" s="163" t="s">
        <v>240</v>
      </c>
      <c r="O107" s="188">
        <v>218</v>
      </c>
    </row>
    <row r="108" spans="1:15" ht="15" customHeight="1">
      <c r="A108" s="169"/>
      <c r="B108" s="170"/>
      <c r="C108" s="182">
        <v>134170</v>
      </c>
      <c r="D108" s="172" t="s">
        <v>336</v>
      </c>
      <c r="E108" s="132">
        <v>35</v>
      </c>
      <c r="F108" s="163">
        <v>7030.87</v>
      </c>
      <c r="G108" s="173" t="s">
        <v>276</v>
      </c>
      <c r="H108" s="172" t="s">
        <v>286</v>
      </c>
      <c r="I108" s="162" t="s">
        <v>26</v>
      </c>
      <c r="J108" s="163" t="s">
        <v>101</v>
      </c>
      <c r="K108" s="163"/>
      <c r="L108" s="163" t="s">
        <v>337</v>
      </c>
      <c r="M108" s="188">
        <v>31001</v>
      </c>
      <c r="N108" s="163" t="s">
        <v>337</v>
      </c>
      <c r="O108" s="188">
        <v>268</v>
      </c>
    </row>
    <row r="109" spans="1:15" ht="15" customHeight="1">
      <c r="A109" s="169"/>
      <c r="B109" s="170"/>
      <c r="C109" s="182">
        <v>138699</v>
      </c>
      <c r="D109" s="172" t="s">
        <v>338</v>
      </c>
      <c r="E109" s="132">
        <v>119</v>
      </c>
      <c r="F109" s="163">
        <v>14256.92</v>
      </c>
      <c r="G109" s="173" t="s">
        <v>339</v>
      </c>
      <c r="H109" s="172" t="s">
        <v>286</v>
      </c>
      <c r="I109" s="162" t="s">
        <v>26</v>
      </c>
      <c r="J109" s="163" t="s">
        <v>101</v>
      </c>
      <c r="K109" s="163"/>
      <c r="L109" s="163" t="s">
        <v>182</v>
      </c>
      <c r="M109" s="188">
        <v>30602</v>
      </c>
      <c r="N109" s="163" t="s">
        <v>205</v>
      </c>
      <c r="O109" s="188">
        <v>148</v>
      </c>
    </row>
    <row r="110" spans="1:15" ht="15" customHeight="1">
      <c r="A110" s="169"/>
      <c r="B110" s="170"/>
      <c r="C110" s="182">
        <v>138710</v>
      </c>
      <c r="D110" s="172" t="s">
        <v>340</v>
      </c>
      <c r="E110" s="132">
        <v>58</v>
      </c>
      <c r="F110" s="163">
        <v>6354.91</v>
      </c>
      <c r="G110" s="173" t="s">
        <v>341</v>
      </c>
      <c r="H110" s="172" t="s">
        <v>286</v>
      </c>
      <c r="I110" s="162" t="s">
        <v>26</v>
      </c>
      <c r="J110" s="163" t="s">
        <v>101</v>
      </c>
      <c r="K110" s="163"/>
      <c r="L110" s="163" t="s">
        <v>182</v>
      </c>
      <c r="M110" s="188">
        <v>30602</v>
      </c>
      <c r="N110" s="163" t="s">
        <v>205</v>
      </c>
      <c r="O110" s="188">
        <v>138</v>
      </c>
    </row>
    <row r="111" spans="1:15" ht="15" customHeight="1">
      <c r="A111" s="169"/>
      <c r="B111" s="170"/>
      <c r="C111" s="182">
        <v>140499</v>
      </c>
      <c r="D111" s="172" t="s">
        <v>342</v>
      </c>
      <c r="E111" s="132">
        <v>28</v>
      </c>
      <c r="F111" s="163">
        <v>2460.26</v>
      </c>
      <c r="G111" s="173" t="s">
        <v>343</v>
      </c>
      <c r="H111" s="172" t="s">
        <v>286</v>
      </c>
      <c r="I111" s="162" t="s">
        <v>26</v>
      </c>
      <c r="J111" s="163" t="s">
        <v>101</v>
      </c>
      <c r="K111" s="163"/>
      <c r="L111" s="163" t="s">
        <v>234</v>
      </c>
      <c r="M111" s="188">
        <v>31304</v>
      </c>
      <c r="N111" s="163" t="s">
        <v>235</v>
      </c>
      <c r="O111" s="188">
        <v>108</v>
      </c>
    </row>
    <row r="112" spans="1:15" ht="15" customHeight="1">
      <c r="A112" s="169"/>
      <c r="B112" s="170"/>
      <c r="C112" s="182">
        <v>140517</v>
      </c>
      <c r="D112" s="172" t="s">
        <v>342</v>
      </c>
      <c r="E112" s="132">
        <v>7</v>
      </c>
      <c r="F112" s="163">
        <v>1064.27</v>
      </c>
      <c r="G112" s="173" t="s">
        <v>344</v>
      </c>
      <c r="H112" s="172" t="s">
        <v>286</v>
      </c>
      <c r="I112" s="162" t="s">
        <v>310</v>
      </c>
      <c r="J112" s="163" t="s">
        <v>101</v>
      </c>
      <c r="K112" s="163"/>
      <c r="L112" s="163" t="s">
        <v>234</v>
      </c>
      <c r="M112" s="188">
        <v>31304</v>
      </c>
      <c r="N112" s="163" t="s">
        <v>235</v>
      </c>
      <c r="O112" s="188">
        <v>238</v>
      </c>
    </row>
    <row r="113" spans="1:15" ht="15" customHeight="1">
      <c r="A113" s="169"/>
      <c r="B113" s="170"/>
      <c r="C113" s="182">
        <v>140507</v>
      </c>
      <c r="D113" s="172" t="s">
        <v>345</v>
      </c>
      <c r="E113" s="132">
        <v>936</v>
      </c>
      <c r="F113" s="163">
        <v>265712.62</v>
      </c>
      <c r="G113" s="173" t="s">
        <v>346</v>
      </c>
      <c r="H113" s="172" t="s">
        <v>286</v>
      </c>
      <c r="I113" s="162" t="s">
        <v>310</v>
      </c>
      <c r="J113" s="163" t="s">
        <v>101</v>
      </c>
      <c r="K113" s="163"/>
      <c r="L113" s="163" t="s">
        <v>226</v>
      </c>
      <c r="M113" s="188">
        <v>30208</v>
      </c>
      <c r="N113" s="163" t="s">
        <v>227</v>
      </c>
      <c r="O113" s="188">
        <v>368</v>
      </c>
    </row>
    <row r="114" spans="1:15" ht="15" customHeight="1">
      <c r="A114" s="169"/>
      <c r="B114" s="170"/>
      <c r="C114" s="182">
        <v>84294</v>
      </c>
      <c r="D114" s="172" t="s">
        <v>347</v>
      </c>
      <c r="E114" s="132">
        <v>39</v>
      </c>
      <c r="F114" s="163">
        <v>3430.83</v>
      </c>
      <c r="G114" s="173" t="s">
        <v>348</v>
      </c>
      <c r="H114" s="172" t="s">
        <v>286</v>
      </c>
      <c r="I114" s="162" t="s">
        <v>26</v>
      </c>
      <c r="J114" s="163" t="s">
        <v>101</v>
      </c>
      <c r="K114" s="163"/>
      <c r="L114" s="163" t="s">
        <v>182</v>
      </c>
      <c r="M114" s="188">
        <v>30603</v>
      </c>
      <c r="N114" s="163" t="s">
        <v>240</v>
      </c>
      <c r="O114" s="188">
        <v>118</v>
      </c>
    </row>
    <row r="115" spans="1:15" ht="15" customHeight="1">
      <c r="A115" s="169"/>
      <c r="B115" s="170"/>
      <c r="C115" s="182">
        <v>53584</v>
      </c>
      <c r="D115" s="172" t="s">
        <v>349</v>
      </c>
      <c r="E115" s="132">
        <v>34</v>
      </c>
      <c r="F115" s="163">
        <v>6663.24</v>
      </c>
      <c r="G115" s="173" t="s">
        <v>350</v>
      </c>
      <c r="H115" s="172" t="s">
        <v>286</v>
      </c>
      <c r="I115" s="162" t="s">
        <v>26</v>
      </c>
      <c r="J115" s="163" t="s">
        <v>101</v>
      </c>
      <c r="K115" s="163"/>
      <c r="L115" s="163" t="s">
        <v>234</v>
      </c>
      <c r="M115" s="188">
        <v>31304</v>
      </c>
      <c r="N115" s="163" t="s">
        <v>235</v>
      </c>
      <c r="O115" s="188">
        <v>268</v>
      </c>
    </row>
    <row r="116" spans="1:15" ht="15" customHeight="1">
      <c r="A116" s="169"/>
      <c r="B116" s="170"/>
      <c r="C116" s="182">
        <v>143228</v>
      </c>
      <c r="D116" s="172" t="s">
        <v>351</v>
      </c>
      <c r="E116" s="132">
        <v>17</v>
      </c>
      <c r="F116" s="163">
        <v>5630.8</v>
      </c>
      <c r="G116" s="173" t="s">
        <v>352</v>
      </c>
      <c r="H116" s="172" t="s">
        <v>286</v>
      </c>
      <c r="I116" s="162" t="s">
        <v>19</v>
      </c>
      <c r="J116" s="163" t="s">
        <v>101</v>
      </c>
      <c r="K116" s="163"/>
      <c r="L116" s="163" t="s">
        <v>226</v>
      </c>
      <c r="M116" s="188">
        <v>30208</v>
      </c>
      <c r="N116" s="163" t="s">
        <v>227</v>
      </c>
      <c r="O116" s="188">
        <v>398</v>
      </c>
    </row>
    <row r="117" spans="1:15" ht="15" customHeight="1">
      <c r="A117" s="169"/>
      <c r="B117" s="170"/>
      <c r="C117" s="182">
        <v>162875</v>
      </c>
      <c r="D117" s="172" t="s">
        <v>353</v>
      </c>
      <c r="E117" s="132">
        <v>63</v>
      </c>
      <c r="F117" s="163">
        <v>11223</v>
      </c>
      <c r="G117" s="173" t="s">
        <v>354</v>
      </c>
      <c r="H117" s="172" t="s">
        <v>286</v>
      </c>
      <c r="I117" s="162" t="s">
        <v>19</v>
      </c>
      <c r="J117" s="163" t="s">
        <v>101</v>
      </c>
      <c r="K117" s="163"/>
      <c r="L117" s="163" t="s">
        <v>182</v>
      </c>
      <c r="M117" s="188">
        <v>30602</v>
      </c>
      <c r="N117" s="163" t="s">
        <v>205</v>
      </c>
      <c r="O117" s="188">
        <v>238</v>
      </c>
    </row>
    <row r="118" spans="1:15" ht="15" customHeight="1">
      <c r="A118" s="169"/>
      <c r="B118" s="170"/>
      <c r="C118" s="182">
        <v>162305</v>
      </c>
      <c r="D118" s="172" t="s">
        <v>353</v>
      </c>
      <c r="E118" s="132">
        <v>626</v>
      </c>
      <c r="F118" s="163">
        <v>217965.94</v>
      </c>
      <c r="G118" s="173" t="s">
        <v>355</v>
      </c>
      <c r="H118" s="172" t="s">
        <v>286</v>
      </c>
      <c r="I118" s="162" t="s">
        <v>19</v>
      </c>
      <c r="J118" s="163" t="s">
        <v>101</v>
      </c>
      <c r="K118" s="163"/>
      <c r="L118" s="163" t="s">
        <v>226</v>
      </c>
      <c r="M118" s="188">
        <v>30205</v>
      </c>
      <c r="N118" s="163" t="s">
        <v>356</v>
      </c>
      <c r="O118" s="188">
        <v>388</v>
      </c>
    </row>
    <row r="119" spans="1:15" ht="15" customHeight="1">
      <c r="A119" s="169"/>
      <c r="B119" s="170"/>
      <c r="C119" s="182">
        <v>161990</v>
      </c>
      <c r="D119" s="172" t="s">
        <v>357</v>
      </c>
      <c r="E119" s="132">
        <v>6</v>
      </c>
      <c r="F119" s="163">
        <v>574.72</v>
      </c>
      <c r="G119" s="173" t="s">
        <v>358</v>
      </c>
      <c r="H119" s="172" t="s">
        <v>286</v>
      </c>
      <c r="I119" s="162" t="s">
        <v>19</v>
      </c>
      <c r="J119" s="163" t="s">
        <v>101</v>
      </c>
      <c r="K119" s="163"/>
      <c r="L119" s="163" t="s">
        <v>182</v>
      </c>
      <c r="M119" s="188">
        <v>30601</v>
      </c>
      <c r="N119" s="163" t="s">
        <v>183</v>
      </c>
      <c r="O119" s="188">
        <v>128</v>
      </c>
    </row>
    <row r="120" spans="1:15" ht="15" customHeight="1">
      <c r="A120" s="169"/>
      <c r="B120" s="170"/>
      <c r="C120" s="182">
        <v>161997</v>
      </c>
      <c r="D120" s="172" t="s">
        <v>359</v>
      </c>
      <c r="E120" s="132">
        <v>2</v>
      </c>
      <c r="F120" s="163">
        <v>162.84</v>
      </c>
      <c r="G120" s="173" t="s">
        <v>360</v>
      </c>
      <c r="H120" s="172" t="s">
        <v>286</v>
      </c>
      <c r="I120" s="162" t="s">
        <v>26</v>
      </c>
      <c r="J120" s="163" t="s">
        <v>101</v>
      </c>
      <c r="K120" s="163"/>
      <c r="L120" s="163" t="s">
        <v>190</v>
      </c>
      <c r="M120" s="188">
        <v>31401</v>
      </c>
      <c r="N120" s="163" t="s">
        <v>190</v>
      </c>
      <c r="O120" s="188">
        <v>118</v>
      </c>
    </row>
    <row r="121" spans="1:15" ht="15" customHeight="1">
      <c r="A121" s="169"/>
      <c r="B121" s="170"/>
      <c r="C121" s="182">
        <v>161999</v>
      </c>
      <c r="D121" s="172" t="s">
        <v>361</v>
      </c>
      <c r="E121" s="132">
        <v>1</v>
      </c>
      <c r="F121" s="163">
        <v>128</v>
      </c>
      <c r="G121" s="173" t="s">
        <v>362</v>
      </c>
      <c r="H121" s="172" t="s">
        <v>286</v>
      </c>
      <c r="I121" s="162" t="s">
        <v>19</v>
      </c>
      <c r="J121" s="163" t="s">
        <v>101</v>
      </c>
      <c r="K121" s="163"/>
      <c r="L121" s="163" t="s">
        <v>182</v>
      </c>
      <c r="M121" s="188">
        <v>30603</v>
      </c>
      <c r="N121" s="163" t="s">
        <v>240</v>
      </c>
      <c r="O121" s="188">
        <v>128</v>
      </c>
    </row>
    <row r="122" spans="1:15" ht="15" customHeight="1">
      <c r="A122" s="169"/>
      <c r="B122" s="170"/>
      <c r="C122" s="182">
        <v>161988</v>
      </c>
      <c r="D122" s="172" t="s">
        <v>363</v>
      </c>
      <c r="E122" s="132">
        <v>1</v>
      </c>
      <c r="F122" s="163">
        <v>100.3</v>
      </c>
      <c r="G122" s="173" t="s">
        <v>364</v>
      </c>
      <c r="H122" s="172" t="s">
        <v>286</v>
      </c>
      <c r="I122" s="162" t="s">
        <v>26</v>
      </c>
      <c r="J122" s="163" t="s">
        <v>101</v>
      </c>
      <c r="K122" s="163"/>
      <c r="L122" s="163" t="s">
        <v>182</v>
      </c>
      <c r="M122" s="188">
        <v>30601</v>
      </c>
      <c r="N122" s="163" t="s">
        <v>183</v>
      </c>
      <c r="O122" s="188">
        <v>118</v>
      </c>
    </row>
    <row r="123" spans="1:15" ht="15" customHeight="1">
      <c r="A123" s="169"/>
      <c r="B123" s="170"/>
      <c r="C123" s="182">
        <v>162012</v>
      </c>
      <c r="D123" s="172" t="s">
        <v>365</v>
      </c>
      <c r="E123" s="132">
        <v>4</v>
      </c>
      <c r="F123" s="163">
        <v>483.64</v>
      </c>
      <c r="G123" s="173" t="s">
        <v>366</v>
      </c>
      <c r="H123" s="172" t="s">
        <v>286</v>
      </c>
      <c r="I123" s="162" t="s">
        <v>19</v>
      </c>
      <c r="J123" s="163" t="s">
        <v>101</v>
      </c>
      <c r="K123" s="163"/>
      <c r="L123" s="163" t="s">
        <v>182</v>
      </c>
      <c r="M123" s="188">
        <v>30601</v>
      </c>
      <c r="N123" s="163" t="s">
        <v>183</v>
      </c>
      <c r="O123" s="188">
        <v>138</v>
      </c>
    </row>
    <row r="124" spans="1:15" ht="15" customHeight="1">
      <c r="A124" s="169"/>
      <c r="B124" s="170"/>
      <c r="C124" s="182">
        <v>153140</v>
      </c>
      <c r="D124" s="172" t="s">
        <v>367</v>
      </c>
      <c r="E124" s="132">
        <v>17</v>
      </c>
      <c r="F124" s="163">
        <v>2879.11</v>
      </c>
      <c r="G124" s="173" t="s">
        <v>368</v>
      </c>
      <c r="H124" s="172" t="s">
        <v>286</v>
      </c>
      <c r="I124" s="162" t="s">
        <v>19</v>
      </c>
      <c r="J124" s="163" t="s">
        <v>101</v>
      </c>
      <c r="K124" s="163"/>
      <c r="L124" s="163" t="s">
        <v>182</v>
      </c>
      <c r="M124" s="188">
        <v>30602</v>
      </c>
      <c r="N124" s="163" t="s">
        <v>205</v>
      </c>
      <c r="O124" s="188">
        <v>216</v>
      </c>
    </row>
    <row r="125" spans="1:15" ht="15" customHeight="1">
      <c r="A125" s="169"/>
      <c r="B125" s="170"/>
      <c r="C125" s="182">
        <v>162041</v>
      </c>
      <c r="D125" s="172" t="s">
        <v>363</v>
      </c>
      <c r="E125" s="132">
        <v>1</v>
      </c>
      <c r="F125" s="163">
        <v>94.8</v>
      </c>
      <c r="G125" s="173" t="s">
        <v>369</v>
      </c>
      <c r="H125" s="172" t="s">
        <v>286</v>
      </c>
      <c r="I125" s="162" t="s">
        <v>19</v>
      </c>
      <c r="J125" s="163" t="s">
        <v>101</v>
      </c>
      <c r="K125" s="163"/>
      <c r="L125" s="163" t="s">
        <v>182</v>
      </c>
      <c r="M125" s="188">
        <v>30603</v>
      </c>
      <c r="N125" s="163" t="s">
        <v>240</v>
      </c>
      <c r="O125" s="188">
        <v>158</v>
      </c>
    </row>
    <row r="126" spans="1:15" ht="15" customHeight="1">
      <c r="A126" s="169"/>
      <c r="B126" s="170"/>
      <c r="C126" s="182">
        <v>162057</v>
      </c>
      <c r="D126" s="172" t="s">
        <v>361</v>
      </c>
      <c r="E126" s="132">
        <v>1</v>
      </c>
      <c r="F126" s="163">
        <v>91</v>
      </c>
      <c r="G126" s="173" t="s">
        <v>370</v>
      </c>
      <c r="H126" s="172" t="s">
        <v>286</v>
      </c>
      <c r="I126" s="162" t="s">
        <v>26</v>
      </c>
      <c r="J126" s="163" t="s">
        <v>101</v>
      </c>
      <c r="K126" s="163"/>
      <c r="L126" s="163" t="s">
        <v>182</v>
      </c>
      <c r="M126" s="188">
        <v>30603</v>
      </c>
      <c r="N126" s="163" t="s">
        <v>240</v>
      </c>
      <c r="O126" s="188">
        <v>108</v>
      </c>
    </row>
    <row r="127" spans="1:15" ht="15" customHeight="1">
      <c r="A127" s="169"/>
      <c r="B127" s="170"/>
      <c r="C127" s="182">
        <v>154689</v>
      </c>
      <c r="D127" s="172" t="s">
        <v>193</v>
      </c>
      <c r="E127" s="132">
        <v>109</v>
      </c>
      <c r="F127" s="163">
        <v>8648.6</v>
      </c>
      <c r="G127" s="173" t="s">
        <v>371</v>
      </c>
      <c r="H127" s="172" t="s">
        <v>372</v>
      </c>
      <c r="I127" s="162" t="s">
        <v>26</v>
      </c>
      <c r="J127" s="163" t="s">
        <v>101</v>
      </c>
      <c r="K127" s="163"/>
      <c r="L127" s="163" t="s">
        <v>198</v>
      </c>
      <c r="M127" s="188">
        <v>30404</v>
      </c>
      <c r="N127" s="163" t="s">
        <v>221</v>
      </c>
      <c r="O127" s="188">
        <v>98</v>
      </c>
    </row>
    <row r="128" spans="1:15" ht="15" customHeight="1">
      <c r="A128" s="169"/>
      <c r="B128" s="170"/>
      <c r="C128" s="182">
        <v>137337</v>
      </c>
      <c r="D128" s="172" t="s">
        <v>373</v>
      </c>
      <c r="E128" s="132">
        <v>47</v>
      </c>
      <c r="F128" s="163">
        <v>5044.53</v>
      </c>
      <c r="G128" s="173" t="s">
        <v>374</v>
      </c>
      <c r="H128" s="172" t="s">
        <v>375</v>
      </c>
      <c r="I128" s="162" t="s">
        <v>26</v>
      </c>
      <c r="J128" s="163" t="s">
        <v>101</v>
      </c>
      <c r="K128" s="163"/>
      <c r="L128" s="163" t="s">
        <v>182</v>
      </c>
      <c r="M128" s="188">
        <v>30603</v>
      </c>
      <c r="N128" s="163" t="s">
        <v>240</v>
      </c>
      <c r="O128" s="188">
        <v>138</v>
      </c>
    </row>
    <row r="129" spans="1:15" ht="15" customHeight="1">
      <c r="A129" s="169"/>
      <c r="B129" s="170"/>
      <c r="C129" s="182">
        <v>140498</v>
      </c>
      <c r="D129" s="172" t="s">
        <v>376</v>
      </c>
      <c r="E129" s="132">
        <v>61</v>
      </c>
      <c r="F129" s="163">
        <v>12100.94</v>
      </c>
      <c r="G129" s="173" t="s">
        <v>377</v>
      </c>
      <c r="H129" s="172" t="s">
        <v>375</v>
      </c>
      <c r="I129" s="162" t="s">
        <v>310</v>
      </c>
      <c r="J129" s="163" t="s">
        <v>101</v>
      </c>
      <c r="K129" s="163"/>
      <c r="L129" s="163" t="s">
        <v>378</v>
      </c>
      <c r="M129" s="188">
        <v>31203</v>
      </c>
      <c r="N129" s="163" t="s">
        <v>378</v>
      </c>
      <c r="O129" s="188">
        <v>298</v>
      </c>
    </row>
    <row r="130" spans="1:15" ht="15" customHeight="1">
      <c r="A130" s="169"/>
      <c r="B130" s="170"/>
      <c r="C130" s="182">
        <v>162622</v>
      </c>
      <c r="D130" s="172" t="s">
        <v>379</v>
      </c>
      <c r="E130" s="132">
        <v>97</v>
      </c>
      <c r="F130" s="163">
        <v>23584.09</v>
      </c>
      <c r="G130" s="173" t="s">
        <v>380</v>
      </c>
      <c r="H130" s="172" t="s">
        <v>381</v>
      </c>
      <c r="I130" s="162" t="s">
        <v>310</v>
      </c>
      <c r="J130" s="163" t="s">
        <v>101</v>
      </c>
      <c r="K130" s="163"/>
      <c r="L130" s="163" t="s">
        <v>190</v>
      </c>
      <c r="M130" s="188">
        <v>31401</v>
      </c>
      <c r="N130" s="163" t="s">
        <v>190</v>
      </c>
      <c r="O130" s="188">
        <v>348</v>
      </c>
    </row>
    <row r="131" spans="1:15" ht="15" customHeight="1">
      <c r="A131" s="169"/>
      <c r="B131" s="170"/>
      <c r="C131" s="182">
        <v>155247</v>
      </c>
      <c r="D131" s="172" t="s">
        <v>382</v>
      </c>
      <c r="E131" s="132">
        <v>126</v>
      </c>
      <c r="F131" s="163">
        <v>14858.1</v>
      </c>
      <c r="G131" s="173" t="s">
        <v>383</v>
      </c>
      <c r="H131" s="172" t="s">
        <v>384</v>
      </c>
      <c r="I131" s="162" t="s">
        <v>19</v>
      </c>
      <c r="J131" s="163" t="s">
        <v>101</v>
      </c>
      <c r="K131" s="163"/>
      <c r="L131" s="163" t="s">
        <v>182</v>
      </c>
      <c r="M131" s="188">
        <v>30601</v>
      </c>
      <c r="N131" s="163" t="s">
        <v>183</v>
      </c>
      <c r="O131" s="188">
        <v>168</v>
      </c>
    </row>
    <row r="132" spans="1:15" ht="15" customHeight="1">
      <c r="A132" s="169"/>
      <c r="B132" s="170"/>
      <c r="C132" s="182">
        <v>160067</v>
      </c>
      <c r="D132" s="172" t="s">
        <v>385</v>
      </c>
      <c r="E132" s="132">
        <v>22</v>
      </c>
      <c r="F132" s="163">
        <v>2260.1</v>
      </c>
      <c r="G132" s="173" t="s">
        <v>386</v>
      </c>
      <c r="H132" s="172" t="s">
        <v>384</v>
      </c>
      <c r="I132" s="162" t="s">
        <v>26</v>
      </c>
      <c r="J132" s="163" t="s">
        <v>101</v>
      </c>
      <c r="K132" s="163"/>
      <c r="L132" s="163" t="s">
        <v>234</v>
      </c>
      <c r="M132" s="188">
        <v>31304</v>
      </c>
      <c r="N132" s="163" t="s">
        <v>235</v>
      </c>
      <c r="O132" s="188">
        <v>158</v>
      </c>
    </row>
    <row r="133" spans="1:15" ht="15" customHeight="1">
      <c r="A133" s="169"/>
      <c r="B133" s="170"/>
      <c r="C133" s="182">
        <v>159519</v>
      </c>
      <c r="D133" s="172" t="s">
        <v>387</v>
      </c>
      <c r="E133" s="132">
        <v>121</v>
      </c>
      <c r="F133" s="163">
        <v>13560.04</v>
      </c>
      <c r="G133" s="173" t="s">
        <v>388</v>
      </c>
      <c r="H133" s="172" t="s">
        <v>389</v>
      </c>
      <c r="I133" s="162" t="s">
        <v>19</v>
      </c>
      <c r="J133" s="163" t="s">
        <v>101</v>
      </c>
      <c r="K133" s="163"/>
      <c r="L133" s="163" t="s">
        <v>190</v>
      </c>
      <c r="M133" s="188">
        <v>31401</v>
      </c>
      <c r="N133" s="163" t="s">
        <v>190</v>
      </c>
      <c r="O133" s="188">
        <v>168</v>
      </c>
    </row>
    <row r="134" spans="1:15" ht="15" customHeight="1">
      <c r="A134" s="169"/>
      <c r="B134" s="170"/>
      <c r="C134" s="182">
        <v>159520</v>
      </c>
      <c r="D134" s="172" t="s">
        <v>390</v>
      </c>
      <c r="E134" s="132">
        <v>438</v>
      </c>
      <c r="F134" s="163">
        <v>29462.13</v>
      </c>
      <c r="G134" s="173" t="s">
        <v>391</v>
      </c>
      <c r="H134" s="172" t="s">
        <v>389</v>
      </c>
      <c r="I134" s="162" t="s">
        <v>19</v>
      </c>
      <c r="J134" s="163" t="s">
        <v>101</v>
      </c>
      <c r="K134" s="163"/>
      <c r="L134" s="163" t="s">
        <v>190</v>
      </c>
      <c r="M134" s="188">
        <v>31401</v>
      </c>
      <c r="N134" s="163" t="s">
        <v>190</v>
      </c>
      <c r="O134" s="188">
        <v>118</v>
      </c>
    </row>
    <row r="135" spans="1:15" ht="15" customHeight="1">
      <c r="A135" s="169"/>
      <c r="B135" s="170"/>
      <c r="C135" s="182">
        <v>128495</v>
      </c>
      <c r="D135" s="172" t="s">
        <v>392</v>
      </c>
      <c r="E135" s="132">
        <v>20</v>
      </c>
      <c r="F135" s="163">
        <v>3155.88</v>
      </c>
      <c r="G135" s="173" t="s">
        <v>276</v>
      </c>
      <c r="H135" s="172" t="s">
        <v>389</v>
      </c>
      <c r="I135" s="162" t="s">
        <v>26</v>
      </c>
      <c r="J135" s="163" t="s">
        <v>101</v>
      </c>
      <c r="K135" s="163"/>
      <c r="L135" s="163" t="s">
        <v>190</v>
      </c>
      <c r="M135" s="188">
        <v>31401</v>
      </c>
      <c r="N135" s="163" t="s">
        <v>190</v>
      </c>
      <c r="O135" s="188">
        <v>238</v>
      </c>
    </row>
    <row r="136" spans="1:15" ht="15" customHeight="1">
      <c r="A136" s="169"/>
      <c r="B136" s="170"/>
      <c r="C136" s="182">
        <v>159522</v>
      </c>
      <c r="D136" s="172" t="s">
        <v>393</v>
      </c>
      <c r="E136" s="132">
        <v>31</v>
      </c>
      <c r="F136" s="163">
        <v>4116.19</v>
      </c>
      <c r="G136" s="173" t="s">
        <v>394</v>
      </c>
      <c r="H136" s="172" t="s">
        <v>389</v>
      </c>
      <c r="I136" s="162" t="s">
        <v>19</v>
      </c>
      <c r="J136" s="163" t="s">
        <v>101</v>
      </c>
      <c r="K136" s="163"/>
      <c r="L136" s="163" t="s">
        <v>190</v>
      </c>
      <c r="M136" s="188">
        <v>31401</v>
      </c>
      <c r="N136" s="163" t="s">
        <v>190</v>
      </c>
      <c r="O136" s="188">
        <v>198</v>
      </c>
    </row>
    <row r="137" spans="1:15" ht="15" customHeight="1">
      <c r="A137" s="169"/>
      <c r="B137" s="170"/>
      <c r="C137" s="182">
        <v>159523</v>
      </c>
      <c r="D137" s="172" t="s">
        <v>395</v>
      </c>
      <c r="E137" s="132">
        <v>32</v>
      </c>
      <c r="F137" s="163">
        <v>2820.2</v>
      </c>
      <c r="G137" s="173" t="s">
        <v>396</v>
      </c>
      <c r="H137" s="172" t="s">
        <v>389</v>
      </c>
      <c r="I137" s="162" t="s">
        <v>19</v>
      </c>
      <c r="J137" s="163" t="s">
        <v>101</v>
      </c>
      <c r="K137" s="163"/>
      <c r="L137" s="163" t="s">
        <v>190</v>
      </c>
      <c r="M137" s="188">
        <v>31401</v>
      </c>
      <c r="N137" s="163" t="s">
        <v>190</v>
      </c>
      <c r="O137" s="188">
        <v>118</v>
      </c>
    </row>
    <row r="138" spans="1:15" ht="15" customHeight="1">
      <c r="A138" s="169"/>
      <c r="B138" s="170"/>
      <c r="C138" s="182">
        <v>159536</v>
      </c>
      <c r="D138" s="172" t="s">
        <v>397</v>
      </c>
      <c r="E138" s="132">
        <v>25</v>
      </c>
      <c r="F138" s="163">
        <v>1938.59</v>
      </c>
      <c r="G138" s="173" t="s">
        <v>398</v>
      </c>
      <c r="H138" s="172" t="s">
        <v>389</v>
      </c>
      <c r="I138" s="162" t="s">
        <v>19</v>
      </c>
      <c r="J138" s="163" t="s">
        <v>101</v>
      </c>
      <c r="K138" s="163"/>
      <c r="L138" s="163" t="s">
        <v>182</v>
      </c>
      <c r="M138" s="188">
        <v>30602</v>
      </c>
      <c r="N138" s="163" t="s">
        <v>205</v>
      </c>
      <c r="O138" s="188">
        <v>98</v>
      </c>
    </row>
    <row r="139" spans="1:15" ht="15" customHeight="1">
      <c r="A139" s="169"/>
      <c r="B139" s="170"/>
      <c r="C139" s="182">
        <v>159521</v>
      </c>
      <c r="D139" s="172" t="s">
        <v>399</v>
      </c>
      <c r="E139" s="132">
        <v>33</v>
      </c>
      <c r="F139" s="163">
        <v>2415.1</v>
      </c>
      <c r="G139" s="173" t="s">
        <v>400</v>
      </c>
      <c r="H139" s="172" t="s">
        <v>389</v>
      </c>
      <c r="I139" s="162" t="s">
        <v>19</v>
      </c>
      <c r="J139" s="163" t="s">
        <v>101</v>
      </c>
      <c r="K139" s="163"/>
      <c r="L139" s="163" t="s">
        <v>190</v>
      </c>
      <c r="M139" s="188">
        <v>31401</v>
      </c>
      <c r="N139" s="163" t="s">
        <v>190</v>
      </c>
      <c r="O139" s="188">
        <v>98</v>
      </c>
    </row>
    <row r="140" spans="1:15" ht="15" customHeight="1">
      <c r="A140" s="169"/>
      <c r="B140" s="170"/>
      <c r="C140" s="182">
        <v>104016</v>
      </c>
      <c r="D140" s="172" t="s">
        <v>401</v>
      </c>
      <c r="E140" s="132">
        <v>30</v>
      </c>
      <c r="F140" s="163">
        <v>3327.53</v>
      </c>
      <c r="G140" s="173" t="s">
        <v>402</v>
      </c>
      <c r="H140" s="172" t="s">
        <v>389</v>
      </c>
      <c r="I140" s="162" t="s">
        <v>26</v>
      </c>
      <c r="J140" s="163" t="s">
        <v>101</v>
      </c>
      <c r="K140" s="163"/>
      <c r="L140" s="163" t="s">
        <v>198</v>
      </c>
      <c r="M140" s="188">
        <v>30401</v>
      </c>
      <c r="N140" s="163" t="s">
        <v>202</v>
      </c>
      <c r="O140" s="188">
        <v>148</v>
      </c>
    </row>
    <row r="141" spans="1:15" ht="15" customHeight="1">
      <c r="A141" s="169"/>
      <c r="B141" s="170"/>
      <c r="C141" s="182">
        <v>159507</v>
      </c>
      <c r="D141" s="172" t="s">
        <v>403</v>
      </c>
      <c r="E141" s="132">
        <v>43</v>
      </c>
      <c r="F141" s="163">
        <v>3975.86</v>
      </c>
      <c r="G141" s="173" t="s">
        <v>404</v>
      </c>
      <c r="H141" s="172" t="s">
        <v>389</v>
      </c>
      <c r="I141" s="162" t="s">
        <v>19</v>
      </c>
      <c r="J141" s="163" t="s">
        <v>101</v>
      </c>
      <c r="K141" s="163"/>
      <c r="L141" s="163" t="s">
        <v>198</v>
      </c>
      <c r="M141" s="188">
        <v>30401</v>
      </c>
      <c r="N141" s="163" t="s">
        <v>202</v>
      </c>
      <c r="O141" s="188">
        <v>128</v>
      </c>
    </row>
    <row r="142" spans="1:15" ht="15" customHeight="1">
      <c r="A142" s="169"/>
      <c r="B142" s="170"/>
      <c r="C142" s="182">
        <v>159506</v>
      </c>
      <c r="D142" s="172" t="s">
        <v>405</v>
      </c>
      <c r="E142" s="132">
        <v>11</v>
      </c>
      <c r="F142" s="163">
        <v>923.28</v>
      </c>
      <c r="G142" s="173" t="s">
        <v>394</v>
      </c>
      <c r="H142" s="172" t="s">
        <v>389</v>
      </c>
      <c r="I142" s="162" t="s">
        <v>19</v>
      </c>
      <c r="J142" s="163" t="s">
        <v>101</v>
      </c>
      <c r="K142" s="163"/>
      <c r="L142" s="163" t="s">
        <v>190</v>
      </c>
      <c r="M142" s="188">
        <v>31401</v>
      </c>
      <c r="N142" s="163" t="s">
        <v>190</v>
      </c>
      <c r="O142" s="188">
        <v>128</v>
      </c>
    </row>
    <row r="143" spans="1:15" ht="15" customHeight="1">
      <c r="A143" s="169"/>
      <c r="B143" s="170"/>
      <c r="C143" s="182">
        <v>159509</v>
      </c>
      <c r="D143" s="172" t="s">
        <v>406</v>
      </c>
      <c r="E143" s="132">
        <v>198</v>
      </c>
      <c r="F143" s="163">
        <v>18068.06</v>
      </c>
      <c r="G143" s="173" t="s">
        <v>407</v>
      </c>
      <c r="H143" s="172" t="s">
        <v>389</v>
      </c>
      <c r="I143" s="162" t="s">
        <v>19</v>
      </c>
      <c r="J143" s="163" t="s">
        <v>101</v>
      </c>
      <c r="K143" s="163"/>
      <c r="L143" s="163" t="s">
        <v>182</v>
      </c>
      <c r="M143" s="188">
        <v>30601</v>
      </c>
      <c r="N143" s="163" t="s">
        <v>183</v>
      </c>
      <c r="O143" s="188">
        <v>118</v>
      </c>
    </row>
    <row r="144" spans="1:15" ht="15" customHeight="1">
      <c r="A144" s="169"/>
      <c r="B144" s="170"/>
      <c r="C144" s="182">
        <v>159510</v>
      </c>
      <c r="D144" s="172" t="s">
        <v>408</v>
      </c>
      <c r="E144" s="132">
        <v>44</v>
      </c>
      <c r="F144" s="163">
        <v>2828.77</v>
      </c>
      <c r="G144" s="173" t="s">
        <v>409</v>
      </c>
      <c r="H144" s="172" t="s">
        <v>389</v>
      </c>
      <c r="I144" s="162" t="s">
        <v>19</v>
      </c>
      <c r="J144" s="163" t="s">
        <v>101</v>
      </c>
      <c r="K144" s="163"/>
      <c r="L144" s="163" t="s">
        <v>182</v>
      </c>
      <c r="M144" s="188">
        <v>30602</v>
      </c>
      <c r="N144" s="163" t="s">
        <v>205</v>
      </c>
      <c r="O144" s="188">
        <v>88</v>
      </c>
    </row>
    <row r="145" spans="1:15" ht="15" customHeight="1">
      <c r="A145" s="169"/>
      <c r="B145" s="170"/>
      <c r="C145" s="182">
        <v>159512</v>
      </c>
      <c r="D145" s="172" t="s">
        <v>410</v>
      </c>
      <c r="E145" s="132">
        <v>31</v>
      </c>
      <c r="F145" s="163">
        <v>2698.24</v>
      </c>
      <c r="G145" s="173" t="s">
        <v>411</v>
      </c>
      <c r="H145" s="172" t="s">
        <v>389</v>
      </c>
      <c r="I145" s="162" t="s">
        <v>19</v>
      </c>
      <c r="J145" s="163" t="s">
        <v>101</v>
      </c>
      <c r="K145" s="163"/>
      <c r="L145" s="163" t="s">
        <v>182</v>
      </c>
      <c r="M145" s="188">
        <v>30603</v>
      </c>
      <c r="N145" s="163" t="s">
        <v>240</v>
      </c>
      <c r="O145" s="188">
        <v>128</v>
      </c>
    </row>
    <row r="146" spans="1:15" ht="15" customHeight="1">
      <c r="A146" s="169"/>
      <c r="B146" s="170"/>
      <c r="C146" s="182">
        <v>159511</v>
      </c>
      <c r="D146" s="172" t="s">
        <v>412</v>
      </c>
      <c r="E146" s="132">
        <v>44</v>
      </c>
      <c r="F146" s="163">
        <v>4745.91</v>
      </c>
      <c r="G146" s="173" t="s">
        <v>413</v>
      </c>
      <c r="H146" s="172" t="s">
        <v>389</v>
      </c>
      <c r="I146" s="162" t="s">
        <v>19</v>
      </c>
      <c r="J146" s="163" t="s">
        <v>101</v>
      </c>
      <c r="K146" s="163"/>
      <c r="L146" s="163" t="s">
        <v>182</v>
      </c>
      <c r="M146" s="188">
        <v>30603</v>
      </c>
      <c r="N146" s="163" t="s">
        <v>240</v>
      </c>
      <c r="O146" s="188">
        <v>138</v>
      </c>
    </row>
    <row r="147" spans="1:15" ht="15" customHeight="1">
      <c r="A147" s="169"/>
      <c r="B147" s="170"/>
      <c r="C147" s="182">
        <v>159514</v>
      </c>
      <c r="D147" s="172" t="s">
        <v>414</v>
      </c>
      <c r="E147" s="132"/>
      <c r="F147" s="163"/>
      <c r="G147" s="173" t="s">
        <v>388</v>
      </c>
      <c r="H147" s="172" t="s">
        <v>389</v>
      </c>
      <c r="I147" s="162" t="s">
        <v>19</v>
      </c>
      <c r="J147" s="163" t="s">
        <v>101</v>
      </c>
      <c r="K147" s="163"/>
      <c r="L147" s="163" t="s">
        <v>378</v>
      </c>
      <c r="M147" s="188">
        <v>31202</v>
      </c>
      <c r="N147" s="163" t="s">
        <v>415</v>
      </c>
      <c r="O147" s="188">
        <v>168</v>
      </c>
    </row>
    <row r="148" spans="1:15" ht="15" customHeight="1">
      <c r="A148" s="169"/>
      <c r="B148" s="170"/>
      <c r="C148" s="182">
        <v>159517</v>
      </c>
      <c r="D148" s="172" t="s">
        <v>416</v>
      </c>
      <c r="E148" s="132">
        <v>9</v>
      </c>
      <c r="F148" s="163">
        <v>1266.14</v>
      </c>
      <c r="G148" s="173" t="s">
        <v>417</v>
      </c>
      <c r="H148" s="172" t="s">
        <v>389</v>
      </c>
      <c r="I148" s="162" t="s">
        <v>19</v>
      </c>
      <c r="J148" s="163" t="s">
        <v>101</v>
      </c>
      <c r="K148" s="163"/>
      <c r="L148" s="163" t="s">
        <v>190</v>
      </c>
      <c r="M148" s="188">
        <v>31401</v>
      </c>
      <c r="N148" s="163" t="s">
        <v>190</v>
      </c>
      <c r="O148" s="188">
        <v>198</v>
      </c>
    </row>
    <row r="149" spans="1:15" ht="15" customHeight="1">
      <c r="A149" s="169"/>
      <c r="B149" s="170"/>
      <c r="C149" s="182">
        <v>159515</v>
      </c>
      <c r="D149" s="173" t="s">
        <v>418</v>
      </c>
      <c r="E149" s="132">
        <v>19</v>
      </c>
      <c r="F149" s="163">
        <v>3223.43</v>
      </c>
      <c r="G149" s="173" t="s">
        <v>388</v>
      </c>
      <c r="H149" s="172" t="s">
        <v>389</v>
      </c>
      <c r="I149" s="162" t="s">
        <v>19</v>
      </c>
      <c r="J149" s="163" t="s">
        <v>101</v>
      </c>
      <c r="K149" s="163"/>
      <c r="L149" s="163" t="s">
        <v>190</v>
      </c>
      <c r="M149" s="188">
        <v>31401</v>
      </c>
      <c r="N149" s="163" t="s">
        <v>190</v>
      </c>
      <c r="O149" s="188">
        <v>268</v>
      </c>
    </row>
    <row r="150" spans="1:15" ht="15" customHeight="1">
      <c r="A150" s="169"/>
      <c r="B150" s="170"/>
      <c r="C150" s="182">
        <v>159516</v>
      </c>
      <c r="D150" s="172" t="s">
        <v>419</v>
      </c>
      <c r="E150" s="132">
        <v>6</v>
      </c>
      <c r="F150" s="163">
        <v>750.96</v>
      </c>
      <c r="G150" s="173" t="s">
        <v>400</v>
      </c>
      <c r="H150" s="172" t="s">
        <v>389</v>
      </c>
      <c r="I150" s="162" t="s">
        <v>19</v>
      </c>
      <c r="J150" s="163" t="s">
        <v>101</v>
      </c>
      <c r="K150" s="163"/>
      <c r="L150" s="163" t="s">
        <v>190</v>
      </c>
      <c r="M150" s="188">
        <v>31401</v>
      </c>
      <c r="N150" s="163" t="s">
        <v>190</v>
      </c>
      <c r="O150" s="188">
        <v>168</v>
      </c>
    </row>
    <row r="151" spans="1:15" ht="15" customHeight="1">
      <c r="A151" s="169"/>
      <c r="B151" s="170"/>
      <c r="C151" s="182">
        <v>159518</v>
      </c>
      <c r="D151" s="172" t="s">
        <v>420</v>
      </c>
      <c r="E151" s="132">
        <v>81</v>
      </c>
      <c r="F151" s="163">
        <v>11624.25</v>
      </c>
      <c r="G151" s="173" t="s">
        <v>421</v>
      </c>
      <c r="H151" s="172" t="s">
        <v>389</v>
      </c>
      <c r="I151" s="162" t="s">
        <v>19</v>
      </c>
      <c r="J151" s="163" t="s">
        <v>101</v>
      </c>
      <c r="K151" s="163"/>
      <c r="L151" s="163" t="s">
        <v>190</v>
      </c>
      <c r="M151" s="188">
        <v>31401</v>
      </c>
      <c r="N151" s="163" t="s">
        <v>190</v>
      </c>
      <c r="O151" s="188">
        <v>218</v>
      </c>
    </row>
    <row r="152" spans="1:15" ht="15" customHeight="1">
      <c r="A152" s="169"/>
      <c r="B152" s="170"/>
      <c r="C152" s="182">
        <v>111002</v>
      </c>
      <c r="D152" s="172" t="s">
        <v>422</v>
      </c>
      <c r="E152" s="132">
        <v>82</v>
      </c>
      <c r="F152" s="163">
        <v>9020.45</v>
      </c>
      <c r="G152" s="173" t="s">
        <v>293</v>
      </c>
      <c r="H152" s="172" t="s">
        <v>389</v>
      </c>
      <c r="I152" s="162" t="s">
        <v>26</v>
      </c>
      <c r="J152" s="163" t="s">
        <v>101</v>
      </c>
      <c r="K152" s="163"/>
      <c r="L152" s="163" t="s">
        <v>378</v>
      </c>
      <c r="M152" s="188">
        <v>31203</v>
      </c>
      <c r="N152" s="163" t="s">
        <v>378</v>
      </c>
      <c r="O152" s="188">
        <v>138</v>
      </c>
    </row>
    <row r="153" spans="1:15" ht="15" customHeight="1">
      <c r="A153" s="169"/>
      <c r="B153" s="170"/>
      <c r="C153" s="182">
        <v>120756</v>
      </c>
      <c r="D153" s="172" t="s">
        <v>423</v>
      </c>
      <c r="E153" s="132">
        <v>39</v>
      </c>
      <c r="F153" s="163">
        <v>3856.61</v>
      </c>
      <c r="G153" s="173" t="s">
        <v>293</v>
      </c>
      <c r="H153" s="172" t="s">
        <v>389</v>
      </c>
      <c r="I153" s="162" t="s">
        <v>26</v>
      </c>
      <c r="J153" s="163" t="s">
        <v>101</v>
      </c>
      <c r="K153" s="163"/>
      <c r="L153" s="163" t="s">
        <v>190</v>
      </c>
      <c r="M153" s="188">
        <v>31401</v>
      </c>
      <c r="N153" s="163" t="s">
        <v>190</v>
      </c>
      <c r="O153" s="188">
        <v>148</v>
      </c>
    </row>
    <row r="154" spans="1:15" ht="15" customHeight="1">
      <c r="A154" s="169"/>
      <c r="B154" s="170"/>
      <c r="C154" s="182">
        <v>128521</v>
      </c>
      <c r="D154" s="172" t="s">
        <v>424</v>
      </c>
      <c r="E154" s="132">
        <v>42</v>
      </c>
      <c r="F154" s="163">
        <v>4475.78</v>
      </c>
      <c r="G154" s="173" t="s">
        <v>425</v>
      </c>
      <c r="H154" s="172" t="s">
        <v>389</v>
      </c>
      <c r="I154" s="162" t="s">
        <v>26</v>
      </c>
      <c r="J154" s="163" t="s">
        <v>101</v>
      </c>
      <c r="K154" s="163"/>
      <c r="L154" s="163" t="s">
        <v>182</v>
      </c>
      <c r="M154" s="188">
        <v>30601</v>
      </c>
      <c r="N154" s="163" t="s">
        <v>183</v>
      </c>
      <c r="O154" s="188">
        <v>138</v>
      </c>
    </row>
    <row r="155" spans="1:15" ht="15" customHeight="1">
      <c r="A155" s="169"/>
      <c r="B155" s="170"/>
      <c r="C155" s="182">
        <v>147339</v>
      </c>
      <c r="D155" s="172" t="s">
        <v>426</v>
      </c>
      <c r="E155" s="132">
        <v>4</v>
      </c>
      <c r="F155" s="163">
        <v>464</v>
      </c>
      <c r="G155" s="173" t="s">
        <v>427</v>
      </c>
      <c r="H155" s="172" t="s">
        <v>428</v>
      </c>
      <c r="I155" s="162" t="s">
        <v>26</v>
      </c>
      <c r="J155" s="163" t="s">
        <v>101</v>
      </c>
      <c r="K155" s="163"/>
      <c r="L155" s="163" t="s">
        <v>182</v>
      </c>
      <c r="M155" s="188">
        <v>30603</v>
      </c>
      <c r="N155" s="163" t="s">
        <v>240</v>
      </c>
      <c r="O155" s="188">
        <v>148</v>
      </c>
    </row>
    <row r="156" spans="1:15" ht="15" customHeight="1">
      <c r="A156" s="169"/>
      <c r="B156" s="170"/>
      <c r="C156" s="182">
        <v>147406</v>
      </c>
      <c r="D156" s="172" t="s">
        <v>429</v>
      </c>
      <c r="E156" s="132">
        <v>4</v>
      </c>
      <c r="F156" s="163">
        <v>420</v>
      </c>
      <c r="G156" s="173" t="s">
        <v>430</v>
      </c>
      <c r="H156" s="172" t="s">
        <v>428</v>
      </c>
      <c r="I156" s="162" t="s">
        <v>19</v>
      </c>
      <c r="J156" s="163" t="s">
        <v>101</v>
      </c>
      <c r="K156" s="163"/>
      <c r="L156" s="163" t="s">
        <v>226</v>
      </c>
      <c r="M156" s="188">
        <v>30205</v>
      </c>
      <c r="N156" s="163" t="s">
        <v>356</v>
      </c>
      <c r="O156" s="188">
        <v>168</v>
      </c>
    </row>
    <row r="157" spans="1:15" ht="15" customHeight="1">
      <c r="A157" s="169"/>
      <c r="B157" s="170"/>
      <c r="C157" s="182">
        <v>147407</v>
      </c>
      <c r="D157" s="172" t="s">
        <v>431</v>
      </c>
      <c r="E157" s="132"/>
      <c r="F157" s="163"/>
      <c r="G157" s="173" t="s">
        <v>432</v>
      </c>
      <c r="H157" s="172" t="s">
        <v>428</v>
      </c>
      <c r="I157" s="162" t="s">
        <v>26</v>
      </c>
      <c r="J157" s="163" t="s">
        <v>101</v>
      </c>
      <c r="K157" s="163"/>
      <c r="L157" s="163" t="s">
        <v>190</v>
      </c>
      <c r="M157" s="188">
        <v>31402</v>
      </c>
      <c r="N157" s="163" t="s">
        <v>433</v>
      </c>
      <c r="O157" s="188">
        <v>198</v>
      </c>
    </row>
    <row r="158" spans="1:15" ht="15" customHeight="1">
      <c r="A158" s="169"/>
      <c r="B158" s="170"/>
      <c r="C158" s="182">
        <v>147318</v>
      </c>
      <c r="D158" s="172" t="s">
        <v>434</v>
      </c>
      <c r="E158" s="132">
        <v>4</v>
      </c>
      <c r="F158" s="163">
        <v>504</v>
      </c>
      <c r="G158" s="173" t="s">
        <v>435</v>
      </c>
      <c r="H158" s="172" t="s">
        <v>428</v>
      </c>
      <c r="I158" s="162" t="s">
        <v>26</v>
      </c>
      <c r="J158" s="163" t="s">
        <v>101</v>
      </c>
      <c r="K158" s="163"/>
      <c r="L158" s="163" t="s">
        <v>198</v>
      </c>
      <c r="M158" s="188">
        <v>30401</v>
      </c>
      <c r="N158" s="163" t="s">
        <v>202</v>
      </c>
      <c r="O158" s="188">
        <v>168</v>
      </c>
    </row>
    <row r="159" spans="1:15" ht="15" customHeight="1">
      <c r="A159" s="169"/>
      <c r="B159" s="170"/>
      <c r="C159" s="182">
        <v>60800</v>
      </c>
      <c r="D159" s="172" t="s">
        <v>436</v>
      </c>
      <c r="E159" s="132"/>
      <c r="F159" s="163"/>
      <c r="G159" s="173" t="s">
        <v>437</v>
      </c>
      <c r="H159" s="172" t="s">
        <v>438</v>
      </c>
      <c r="I159" s="162" t="s">
        <v>26</v>
      </c>
      <c r="J159" s="163" t="s">
        <v>101</v>
      </c>
      <c r="K159" s="163"/>
      <c r="L159" s="163" t="s">
        <v>198</v>
      </c>
      <c r="M159" s="188">
        <v>30401</v>
      </c>
      <c r="N159" s="163" t="s">
        <v>202</v>
      </c>
      <c r="O159" s="188">
        <v>148</v>
      </c>
    </row>
    <row r="160" spans="1:15" ht="15" customHeight="1">
      <c r="A160" s="169"/>
      <c r="B160" s="170"/>
      <c r="C160" s="182">
        <v>124497</v>
      </c>
      <c r="D160" s="173" t="s">
        <v>191</v>
      </c>
      <c r="E160" s="132">
        <v>7</v>
      </c>
      <c r="F160" s="163">
        <v>408.13</v>
      </c>
      <c r="G160" s="173" t="s">
        <v>439</v>
      </c>
      <c r="H160" s="172" t="s">
        <v>438</v>
      </c>
      <c r="I160" s="162" t="s">
        <v>26</v>
      </c>
      <c r="J160" s="163" t="s">
        <v>101</v>
      </c>
      <c r="K160" s="163"/>
      <c r="L160" s="163" t="s">
        <v>182</v>
      </c>
      <c r="M160" s="188">
        <v>30601</v>
      </c>
      <c r="N160" s="163" t="s">
        <v>183</v>
      </c>
      <c r="O160" s="188">
        <v>78</v>
      </c>
    </row>
    <row r="161" spans="1:15" ht="15" customHeight="1">
      <c r="A161" s="169"/>
      <c r="B161" s="170"/>
      <c r="C161" s="182">
        <v>124503</v>
      </c>
      <c r="D161" s="172" t="s">
        <v>440</v>
      </c>
      <c r="E161" s="132">
        <v>19</v>
      </c>
      <c r="F161" s="163">
        <v>1256.23</v>
      </c>
      <c r="G161" s="173" t="s">
        <v>441</v>
      </c>
      <c r="H161" s="172" t="s">
        <v>438</v>
      </c>
      <c r="I161" s="162" t="s">
        <v>26</v>
      </c>
      <c r="J161" s="163" t="s">
        <v>101</v>
      </c>
      <c r="K161" s="163"/>
      <c r="L161" s="163" t="s">
        <v>182</v>
      </c>
      <c r="M161" s="188">
        <v>30601</v>
      </c>
      <c r="N161" s="163" t="s">
        <v>183</v>
      </c>
      <c r="O161" s="188">
        <v>88</v>
      </c>
    </row>
    <row r="162" spans="1:15" ht="15" customHeight="1">
      <c r="A162" s="169"/>
      <c r="B162" s="170"/>
      <c r="C162" s="182">
        <v>147319</v>
      </c>
      <c r="D162" s="172" t="s">
        <v>187</v>
      </c>
      <c r="E162" s="132">
        <v>3</v>
      </c>
      <c r="F162" s="163">
        <v>213.24</v>
      </c>
      <c r="G162" s="173" t="s">
        <v>442</v>
      </c>
      <c r="H162" s="172" t="s">
        <v>438</v>
      </c>
      <c r="I162" s="162" t="s">
        <v>26</v>
      </c>
      <c r="J162" s="163" t="s">
        <v>101</v>
      </c>
      <c r="K162" s="163"/>
      <c r="L162" s="163" t="s">
        <v>182</v>
      </c>
      <c r="M162" s="188">
        <v>30602</v>
      </c>
      <c r="N162" s="163" t="s">
        <v>205</v>
      </c>
      <c r="O162" s="188">
        <v>98</v>
      </c>
    </row>
    <row r="163" spans="1:15" ht="15" customHeight="1">
      <c r="A163" s="169"/>
      <c r="B163" s="170"/>
      <c r="C163" s="182">
        <v>147426</v>
      </c>
      <c r="D163" s="172" t="s">
        <v>443</v>
      </c>
      <c r="E163" s="132">
        <v>6</v>
      </c>
      <c r="F163" s="163">
        <v>377.6</v>
      </c>
      <c r="G163" s="173" t="s">
        <v>442</v>
      </c>
      <c r="H163" s="172" t="s">
        <v>438</v>
      </c>
      <c r="I163" s="162" t="s">
        <v>26</v>
      </c>
      <c r="J163" s="163" t="s">
        <v>101</v>
      </c>
      <c r="K163" s="163"/>
      <c r="L163" s="163" t="s">
        <v>182</v>
      </c>
      <c r="M163" s="188">
        <v>30602</v>
      </c>
      <c r="N163" s="163" t="s">
        <v>205</v>
      </c>
      <c r="O163" s="188">
        <v>98</v>
      </c>
    </row>
    <row r="164" spans="1:15" ht="15" customHeight="1">
      <c r="A164" s="169"/>
      <c r="B164" s="170"/>
      <c r="C164" s="182">
        <v>82967</v>
      </c>
      <c r="D164" s="172" t="s">
        <v>379</v>
      </c>
      <c r="E164" s="132">
        <v>18</v>
      </c>
      <c r="F164" s="163">
        <v>3068.72</v>
      </c>
      <c r="G164" s="173" t="s">
        <v>444</v>
      </c>
      <c r="H164" s="172" t="s">
        <v>445</v>
      </c>
      <c r="I164" s="162" t="s">
        <v>310</v>
      </c>
      <c r="J164" s="163" t="s">
        <v>101</v>
      </c>
      <c r="K164" s="163"/>
      <c r="L164" s="163" t="s">
        <v>226</v>
      </c>
      <c r="M164" s="188">
        <v>30208</v>
      </c>
      <c r="N164" s="163" t="s">
        <v>227</v>
      </c>
      <c r="O164" s="188">
        <v>298</v>
      </c>
    </row>
    <row r="165" spans="1:15" ht="15" customHeight="1">
      <c r="A165" s="169"/>
      <c r="B165" s="170"/>
      <c r="C165" s="182">
        <v>124505</v>
      </c>
      <c r="D165" s="172" t="s">
        <v>446</v>
      </c>
      <c r="E165" s="132">
        <v>11</v>
      </c>
      <c r="F165" s="163">
        <v>532.12</v>
      </c>
      <c r="G165" s="173" t="s">
        <v>447</v>
      </c>
      <c r="H165" s="172" t="s">
        <v>448</v>
      </c>
      <c r="I165" s="162" t="s">
        <v>26</v>
      </c>
      <c r="J165" s="163" t="s">
        <v>101</v>
      </c>
      <c r="K165" s="163"/>
      <c r="L165" s="163" t="s">
        <v>182</v>
      </c>
      <c r="M165" s="188">
        <v>30603</v>
      </c>
      <c r="N165" s="163" t="s">
        <v>240</v>
      </c>
      <c r="O165" s="188">
        <v>78</v>
      </c>
    </row>
    <row r="166" spans="1:15" ht="15" customHeight="1">
      <c r="A166" s="169"/>
      <c r="B166" s="170"/>
      <c r="C166" s="182">
        <v>124495</v>
      </c>
      <c r="D166" s="172" t="s">
        <v>449</v>
      </c>
      <c r="E166" s="132">
        <v>8</v>
      </c>
      <c r="F166" s="163">
        <v>816</v>
      </c>
      <c r="G166" s="173" t="s">
        <v>272</v>
      </c>
      <c r="H166" s="172" t="s">
        <v>448</v>
      </c>
      <c r="I166" s="162" t="s">
        <v>26</v>
      </c>
      <c r="J166" s="163" t="s">
        <v>101</v>
      </c>
      <c r="K166" s="163"/>
      <c r="L166" s="163" t="s">
        <v>378</v>
      </c>
      <c r="M166" s="188">
        <v>31204</v>
      </c>
      <c r="N166" s="163" t="s">
        <v>450</v>
      </c>
      <c r="O166" s="188">
        <v>168</v>
      </c>
    </row>
    <row r="167" spans="1:15" ht="15" customHeight="1">
      <c r="A167" s="169"/>
      <c r="B167" s="170"/>
      <c r="C167" s="182">
        <v>124498</v>
      </c>
      <c r="D167" s="172" t="s">
        <v>451</v>
      </c>
      <c r="E167" s="132">
        <v>5</v>
      </c>
      <c r="F167" s="163">
        <v>493.86</v>
      </c>
      <c r="G167" s="173" t="s">
        <v>267</v>
      </c>
      <c r="H167" s="172" t="s">
        <v>448</v>
      </c>
      <c r="I167" s="162" t="s">
        <v>26</v>
      </c>
      <c r="J167" s="163" t="s">
        <v>101</v>
      </c>
      <c r="K167" s="163"/>
      <c r="L167" s="163" t="s">
        <v>250</v>
      </c>
      <c r="M167" s="188">
        <v>30501</v>
      </c>
      <c r="N167" s="163" t="s">
        <v>251</v>
      </c>
      <c r="O167" s="188">
        <v>88</v>
      </c>
    </row>
    <row r="168" spans="1:15" ht="15" customHeight="1">
      <c r="A168" s="169"/>
      <c r="B168" s="170"/>
      <c r="C168" s="182">
        <v>142117</v>
      </c>
      <c r="D168" s="173" t="s">
        <v>452</v>
      </c>
      <c r="E168" s="132"/>
      <c r="F168" s="163"/>
      <c r="G168" s="173" t="s">
        <v>386</v>
      </c>
      <c r="H168" s="172" t="s">
        <v>448</v>
      </c>
      <c r="I168" s="162" t="s">
        <v>26</v>
      </c>
      <c r="J168" s="163" t="s">
        <v>101</v>
      </c>
      <c r="K168" s="163"/>
      <c r="L168" s="163" t="s">
        <v>190</v>
      </c>
      <c r="M168" s="188">
        <v>31402</v>
      </c>
      <c r="N168" s="163" t="s">
        <v>433</v>
      </c>
      <c r="O168" s="188">
        <v>108</v>
      </c>
    </row>
    <row r="169" spans="1:15" ht="15" customHeight="1">
      <c r="A169" s="169"/>
      <c r="B169" s="170"/>
      <c r="C169" s="182">
        <v>124508</v>
      </c>
      <c r="D169" s="172" t="s">
        <v>453</v>
      </c>
      <c r="E169" s="132">
        <v>11</v>
      </c>
      <c r="F169" s="163">
        <v>588</v>
      </c>
      <c r="G169" s="173" t="s">
        <v>341</v>
      </c>
      <c r="H169" s="172" t="s">
        <v>454</v>
      </c>
      <c r="I169" s="162" t="s">
        <v>26</v>
      </c>
      <c r="J169" s="163" t="s">
        <v>101</v>
      </c>
      <c r="K169" s="163"/>
      <c r="L169" s="163" t="s">
        <v>182</v>
      </c>
      <c r="M169" s="188">
        <v>30603</v>
      </c>
      <c r="N169" s="163" t="s">
        <v>240</v>
      </c>
      <c r="O169" s="188">
        <v>98</v>
      </c>
    </row>
    <row r="170" spans="1:15" ht="15" customHeight="1">
      <c r="A170" s="169"/>
      <c r="B170" s="170"/>
      <c r="C170" s="182">
        <v>128920</v>
      </c>
      <c r="D170" s="172" t="s">
        <v>455</v>
      </c>
      <c r="E170" s="132">
        <v>5</v>
      </c>
      <c r="F170" s="163">
        <v>570</v>
      </c>
      <c r="G170" s="173" t="s">
        <v>456</v>
      </c>
      <c r="H170" s="172" t="s">
        <v>457</v>
      </c>
      <c r="I170" s="162" t="s">
        <v>26</v>
      </c>
      <c r="J170" s="163" t="s">
        <v>101</v>
      </c>
      <c r="K170" s="163"/>
      <c r="L170" s="163" t="s">
        <v>234</v>
      </c>
      <c r="M170" s="188">
        <v>31303</v>
      </c>
      <c r="N170" s="163" t="s">
        <v>458</v>
      </c>
      <c r="O170" s="188">
        <v>228</v>
      </c>
    </row>
    <row r="171" spans="1:15" ht="15" customHeight="1">
      <c r="A171" s="169"/>
      <c r="B171" s="170"/>
      <c r="C171" s="182">
        <v>16682</v>
      </c>
      <c r="D171" s="172" t="s">
        <v>459</v>
      </c>
      <c r="E171" s="132">
        <v>9</v>
      </c>
      <c r="F171" s="163">
        <v>925.89</v>
      </c>
      <c r="G171" s="173" t="s">
        <v>293</v>
      </c>
      <c r="H171" s="172" t="s">
        <v>460</v>
      </c>
      <c r="I171" s="162" t="s">
        <v>26</v>
      </c>
      <c r="J171" s="163" t="s">
        <v>101</v>
      </c>
      <c r="K171" s="163"/>
      <c r="L171" s="163" t="s">
        <v>279</v>
      </c>
      <c r="M171" s="188">
        <v>31101</v>
      </c>
      <c r="N171" s="163" t="s">
        <v>280</v>
      </c>
      <c r="O171" s="188">
        <v>178</v>
      </c>
    </row>
    <row r="172" spans="1:15" ht="15" customHeight="1">
      <c r="A172" s="169"/>
      <c r="B172" s="170"/>
      <c r="C172" s="182">
        <v>47020</v>
      </c>
      <c r="D172" s="172" t="s">
        <v>461</v>
      </c>
      <c r="E172" s="132">
        <v>28</v>
      </c>
      <c r="F172" s="163">
        <v>1345</v>
      </c>
      <c r="G172" s="173" t="s">
        <v>267</v>
      </c>
      <c r="H172" s="172" t="s">
        <v>462</v>
      </c>
      <c r="I172" s="162" t="s">
        <v>26</v>
      </c>
      <c r="J172" s="163" t="s">
        <v>101</v>
      </c>
      <c r="K172" s="163"/>
      <c r="L172" s="163" t="s">
        <v>198</v>
      </c>
      <c r="M172" s="188">
        <v>30407</v>
      </c>
      <c r="N172" s="163" t="s">
        <v>208</v>
      </c>
      <c r="O172" s="188">
        <v>88</v>
      </c>
    </row>
    <row r="173" spans="1:15" ht="15" customHeight="1">
      <c r="A173" s="169"/>
      <c r="B173" s="170"/>
      <c r="C173" s="182">
        <v>152460</v>
      </c>
      <c r="D173" s="172" t="s">
        <v>463</v>
      </c>
      <c r="E173" s="132">
        <v>8</v>
      </c>
      <c r="F173" s="163">
        <v>552</v>
      </c>
      <c r="G173" s="173" t="s">
        <v>464</v>
      </c>
      <c r="H173" s="172" t="s">
        <v>462</v>
      </c>
      <c r="I173" s="162" t="s">
        <v>26</v>
      </c>
      <c r="J173" s="163" t="s">
        <v>101</v>
      </c>
      <c r="K173" s="163"/>
      <c r="L173" s="163" t="s">
        <v>198</v>
      </c>
      <c r="M173" s="188">
        <v>30401</v>
      </c>
      <c r="N173" s="163" t="s">
        <v>202</v>
      </c>
      <c r="O173" s="188">
        <v>138</v>
      </c>
    </row>
    <row r="174" spans="1:9" ht="15" customHeight="1">
      <c r="A174" s="169"/>
      <c r="B174" s="170"/>
      <c r="C174" s="182">
        <v>98196</v>
      </c>
      <c r="D174" s="172" t="s">
        <v>465</v>
      </c>
      <c r="E174" s="132"/>
      <c r="F174" s="163"/>
      <c r="G174" s="173" t="s">
        <v>466</v>
      </c>
      <c r="H174" s="172" t="s">
        <v>467</v>
      </c>
      <c r="I174" s="162" t="s">
        <v>26</v>
      </c>
    </row>
    <row r="175" spans="1:9" ht="15" customHeight="1">
      <c r="A175" s="169"/>
      <c r="B175" s="170"/>
      <c r="C175" s="182">
        <v>98194</v>
      </c>
      <c r="D175" s="172" t="s">
        <v>468</v>
      </c>
      <c r="E175" s="132"/>
      <c r="F175" s="163"/>
      <c r="G175" s="173" t="s">
        <v>469</v>
      </c>
      <c r="H175" s="172" t="s">
        <v>467</v>
      </c>
      <c r="I175" s="162" t="s">
        <v>26</v>
      </c>
    </row>
    <row r="176" spans="1:9" ht="15" customHeight="1">
      <c r="A176" s="169"/>
      <c r="B176" s="170"/>
      <c r="C176" s="182">
        <v>96059</v>
      </c>
      <c r="D176" s="172" t="s">
        <v>470</v>
      </c>
      <c r="E176" s="132"/>
      <c r="F176" s="163"/>
      <c r="G176" s="173" t="s">
        <v>471</v>
      </c>
      <c r="H176" s="172" t="s">
        <v>472</v>
      </c>
      <c r="I176" s="162" t="s">
        <v>26</v>
      </c>
    </row>
    <row r="177" spans="1:9" ht="15" customHeight="1">
      <c r="A177" s="169"/>
      <c r="B177" s="170"/>
      <c r="C177" s="182">
        <v>96576</v>
      </c>
      <c r="D177" s="172" t="s">
        <v>473</v>
      </c>
      <c r="E177" s="132"/>
      <c r="F177" s="163"/>
      <c r="G177" s="173" t="s">
        <v>270</v>
      </c>
      <c r="H177" s="172" t="s">
        <v>472</v>
      </c>
      <c r="I177" s="162" t="s">
        <v>26</v>
      </c>
    </row>
    <row r="178" spans="1:9" ht="15" customHeight="1">
      <c r="A178" s="169"/>
      <c r="B178" s="170"/>
      <c r="C178" s="182">
        <v>52454</v>
      </c>
      <c r="D178" s="172" t="s">
        <v>474</v>
      </c>
      <c r="E178" s="132"/>
      <c r="F178" s="163"/>
      <c r="G178" s="173" t="s">
        <v>439</v>
      </c>
      <c r="H178" s="172" t="s">
        <v>268</v>
      </c>
      <c r="I178" s="162" t="s">
        <v>26</v>
      </c>
    </row>
    <row r="179" spans="1:9" ht="15" customHeight="1">
      <c r="A179" s="169"/>
      <c r="B179" s="170"/>
      <c r="C179" s="182">
        <v>99943</v>
      </c>
      <c r="D179" s="172" t="s">
        <v>475</v>
      </c>
      <c r="E179" s="132"/>
      <c r="F179" s="163"/>
      <c r="G179" s="173" t="s">
        <v>476</v>
      </c>
      <c r="H179" s="172" t="s">
        <v>268</v>
      </c>
      <c r="I179" s="162" t="s">
        <v>26</v>
      </c>
    </row>
    <row r="180" spans="1:9" ht="15" customHeight="1">
      <c r="A180" s="169"/>
      <c r="B180" s="170"/>
      <c r="C180" s="182">
        <v>110898</v>
      </c>
      <c r="D180" s="172" t="s">
        <v>477</v>
      </c>
      <c r="E180" s="132"/>
      <c r="F180" s="163"/>
      <c r="G180" s="173" t="s">
        <v>478</v>
      </c>
      <c r="H180" s="172" t="s">
        <v>479</v>
      </c>
      <c r="I180" s="162" t="s">
        <v>26</v>
      </c>
    </row>
    <row r="181" spans="1:9" ht="15" customHeight="1">
      <c r="A181" s="169"/>
      <c r="B181" s="170"/>
      <c r="C181" s="182">
        <v>52423</v>
      </c>
      <c r="D181" s="172" t="s">
        <v>480</v>
      </c>
      <c r="E181" s="132"/>
      <c r="F181" s="163"/>
      <c r="G181" s="173" t="s">
        <v>481</v>
      </c>
      <c r="H181" s="172" t="s">
        <v>482</v>
      </c>
      <c r="I181" s="162" t="s">
        <v>26</v>
      </c>
    </row>
    <row r="182" spans="1:9" ht="15" customHeight="1">
      <c r="A182" s="169"/>
      <c r="B182" s="170"/>
      <c r="C182" s="182">
        <v>129794</v>
      </c>
      <c r="D182" s="172" t="s">
        <v>483</v>
      </c>
      <c r="E182" s="132"/>
      <c r="F182" s="163"/>
      <c r="G182" s="173" t="s">
        <v>484</v>
      </c>
      <c r="H182" s="172" t="s">
        <v>485</v>
      </c>
      <c r="I182" s="162" t="s">
        <v>26</v>
      </c>
    </row>
    <row r="183" spans="1:9" ht="15" customHeight="1">
      <c r="A183" s="169"/>
      <c r="B183" s="170"/>
      <c r="C183" s="182">
        <v>66931</v>
      </c>
      <c r="D183" s="172" t="s">
        <v>486</v>
      </c>
      <c r="E183" s="132"/>
      <c r="F183" s="163"/>
      <c r="G183" s="173" t="s">
        <v>487</v>
      </c>
      <c r="H183" s="172" t="s">
        <v>224</v>
      </c>
      <c r="I183" s="162" t="s">
        <v>26</v>
      </c>
    </row>
    <row r="184" spans="1:9" ht="15" customHeight="1">
      <c r="A184" s="169"/>
      <c r="B184" s="170"/>
      <c r="C184" s="182">
        <v>72291</v>
      </c>
      <c r="D184" s="172" t="s">
        <v>488</v>
      </c>
      <c r="E184" s="132"/>
      <c r="F184" s="163"/>
      <c r="G184" s="173" t="s">
        <v>489</v>
      </c>
      <c r="H184" s="172" t="s">
        <v>224</v>
      </c>
      <c r="I184" s="162" t="s">
        <v>26</v>
      </c>
    </row>
    <row r="185" spans="1:9" ht="15" customHeight="1">
      <c r="A185" s="169"/>
      <c r="B185" s="170"/>
      <c r="C185" s="182">
        <v>112441</v>
      </c>
      <c r="D185" s="172" t="s">
        <v>490</v>
      </c>
      <c r="E185" s="132">
        <v>3</v>
      </c>
      <c r="F185" s="163">
        <v>150.37</v>
      </c>
      <c r="G185" s="173" t="s">
        <v>491</v>
      </c>
      <c r="H185" s="172" t="s">
        <v>224</v>
      </c>
      <c r="I185" s="162" t="s">
        <v>26</v>
      </c>
    </row>
    <row r="186" spans="1:9" ht="15" customHeight="1">
      <c r="A186" s="169"/>
      <c r="B186" s="170"/>
      <c r="C186" s="182">
        <v>125678</v>
      </c>
      <c r="D186" s="172" t="s">
        <v>492</v>
      </c>
      <c r="E186" s="132"/>
      <c r="F186" s="163"/>
      <c r="G186" s="173" t="s">
        <v>493</v>
      </c>
      <c r="H186" s="172" t="s">
        <v>224</v>
      </c>
      <c r="I186" s="162" t="s">
        <v>26</v>
      </c>
    </row>
    <row r="187" spans="1:9" ht="15" customHeight="1">
      <c r="A187" s="169"/>
      <c r="B187" s="170"/>
      <c r="C187" s="182">
        <v>114019</v>
      </c>
      <c r="D187" s="172" t="s">
        <v>494</v>
      </c>
      <c r="E187" s="132"/>
      <c r="F187" s="163"/>
      <c r="G187" s="173" t="s">
        <v>495</v>
      </c>
      <c r="H187" s="172" t="s">
        <v>224</v>
      </c>
      <c r="I187" s="162" t="s">
        <v>26</v>
      </c>
    </row>
    <row r="188" spans="1:9" ht="15" customHeight="1">
      <c r="A188" s="169"/>
      <c r="B188" s="170"/>
      <c r="C188" s="182">
        <v>113377</v>
      </c>
      <c r="D188" s="172" t="s">
        <v>492</v>
      </c>
      <c r="E188" s="132"/>
      <c r="F188" s="163"/>
      <c r="G188" s="173" t="s">
        <v>496</v>
      </c>
      <c r="H188" s="172" t="s">
        <v>224</v>
      </c>
      <c r="I188" s="162" t="s">
        <v>26</v>
      </c>
    </row>
    <row r="189" spans="1:9" ht="15" customHeight="1">
      <c r="A189" s="169"/>
      <c r="B189" s="170"/>
      <c r="C189" s="182">
        <v>112207</v>
      </c>
      <c r="D189" s="172" t="s">
        <v>497</v>
      </c>
      <c r="E189" s="132"/>
      <c r="F189" s="163"/>
      <c r="G189" s="173" t="s">
        <v>498</v>
      </c>
      <c r="H189" s="172" t="s">
        <v>224</v>
      </c>
      <c r="I189" s="162" t="s">
        <v>26</v>
      </c>
    </row>
    <row r="190" spans="1:9" ht="15" customHeight="1">
      <c r="A190" s="169"/>
      <c r="B190" s="170"/>
      <c r="C190" s="182">
        <v>111523</v>
      </c>
      <c r="D190" s="172" t="s">
        <v>499</v>
      </c>
      <c r="E190" s="132"/>
      <c r="F190" s="163"/>
      <c r="G190" s="173" t="s">
        <v>500</v>
      </c>
      <c r="H190" s="172" t="s">
        <v>224</v>
      </c>
      <c r="I190" s="162" t="s">
        <v>26</v>
      </c>
    </row>
    <row r="191" spans="1:9" ht="15" customHeight="1">
      <c r="A191" s="169"/>
      <c r="B191" s="170"/>
      <c r="C191" s="182">
        <v>31192</v>
      </c>
      <c r="D191" s="172" t="s">
        <v>501</v>
      </c>
      <c r="E191" s="132"/>
      <c r="F191" s="163"/>
      <c r="G191" s="173" t="s">
        <v>502</v>
      </c>
      <c r="H191" s="172" t="s">
        <v>254</v>
      </c>
      <c r="I191" s="162" t="s">
        <v>26</v>
      </c>
    </row>
    <row r="192" spans="1:9" ht="15" customHeight="1">
      <c r="A192" s="169"/>
      <c r="B192" s="170"/>
      <c r="C192" s="182">
        <v>54418</v>
      </c>
      <c r="D192" s="172" t="s">
        <v>503</v>
      </c>
      <c r="E192" s="132"/>
      <c r="F192" s="163"/>
      <c r="G192" s="173" t="s">
        <v>504</v>
      </c>
      <c r="H192" s="172" t="s">
        <v>286</v>
      </c>
      <c r="I192" s="162" t="s">
        <v>26</v>
      </c>
    </row>
    <row r="193" spans="1:9" ht="15" customHeight="1">
      <c r="A193" s="169"/>
      <c r="B193" s="170"/>
      <c r="C193" s="182">
        <v>52438</v>
      </c>
      <c r="D193" s="172" t="s">
        <v>505</v>
      </c>
      <c r="E193" s="132"/>
      <c r="F193" s="163"/>
      <c r="G193" s="173" t="s">
        <v>506</v>
      </c>
      <c r="H193" s="172" t="s">
        <v>286</v>
      </c>
      <c r="I193" s="162" t="s">
        <v>26</v>
      </c>
    </row>
    <row r="194" spans="1:9" ht="15" customHeight="1">
      <c r="A194" s="169"/>
      <c r="B194" s="170"/>
      <c r="C194" s="182">
        <v>113685</v>
      </c>
      <c r="D194" s="172" t="s">
        <v>507</v>
      </c>
      <c r="E194" s="132">
        <v>2</v>
      </c>
      <c r="F194" s="163">
        <v>194.18</v>
      </c>
      <c r="G194" s="173" t="s">
        <v>442</v>
      </c>
      <c r="H194" s="172" t="s">
        <v>286</v>
      </c>
      <c r="I194" s="162" t="s">
        <v>26</v>
      </c>
    </row>
    <row r="195" spans="1:9" ht="15" customHeight="1">
      <c r="A195" s="169"/>
      <c r="B195" s="170"/>
      <c r="C195" s="182">
        <v>126316</v>
      </c>
      <c r="D195" s="172" t="s">
        <v>508</v>
      </c>
      <c r="E195" s="132">
        <v>2</v>
      </c>
      <c r="F195" s="163">
        <v>171.1</v>
      </c>
      <c r="G195" s="173" t="s">
        <v>509</v>
      </c>
      <c r="H195" s="172" t="s">
        <v>286</v>
      </c>
      <c r="I195" s="162" t="s">
        <v>26</v>
      </c>
    </row>
    <row r="196" spans="1:9" ht="15" customHeight="1">
      <c r="A196" s="169"/>
      <c r="B196" s="170"/>
      <c r="C196" s="182">
        <v>132084</v>
      </c>
      <c r="D196" s="172" t="s">
        <v>510</v>
      </c>
      <c r="E196" s="132"/>
      <c r="F196" s="163"/>
      <c r="G196" s="173" t="s">
        <v>298</v>
      </c>
      <c r="H196" s="172" t="s">
        <v>286</v>
      </c>
      <c r="I196" s="162" t="s">
        <v>26</v>
      </c>
    </row>
    <row r="197" spans="1:9" ht="15" customHeight="1">
      <c r="A197" s="169"/>
      <c r="B197" s="170"/>
      <c r="C197" s="182">
        <v>143123</v>
      </c>
      <c r="D197" s="172" t="s">
        <v>511</v>
      </c>
      <c r="E197" s="132">
        <v>1</v>
      </c>
      <c r="F197" s="163">
        <v>398</v>
      </c>
      <c r="G197" s="173" t="s">
        <v>512</v>
      </c>
      <c r="H197" s="172" t="s">
        <v>286</v>
      </c>
      <c r="I197" s="162" t="s">
        <v>26</v>
      </c>
    </row>
    <row r="198" spans="1:9" ht="15" customHeight="1">
      <c r="A198" s="169"/>
      <c r="B198" s="170"/>
      <c r="C198" s="182">
        <v>142729</v>
      </c>
      <c r="D198" s="172" t="s">
        <v>513</v>
      </c>
      <c r="E198" s="132"/>
      <c r="F198" s="163"/>
      <c r="G198" s="173" t="s">
        <v>514</v>
      </c>
      <c r="H198" s="172" t="s">
        <v>286</v>
      </c>
      <c r="I198" s="162" t="s">
        <v>26</v>
      </c>
    </row>
    <row r="199" spans="1:9" ht="15" customHeight="1">
      <c r="A199" s="169"/>
      <c r="B199" s="170"/>
      <c r="C199" s="182">
        <v>126309</v>
      </c>
      <c r="D199" s="172" t="s">
        <v>515</v>
      </c>
      <c r="E199" s="132"/>
      <c r="F199" s="163"/>
      <c r="G199" s="173" t="s">
        <v>516</v>
      </c>
      <c r="H199" s="172" t="s">
        <v>286</v>
      </c>
      <c r="I199" s="162" t="s">
        <v>26</v>
      </c>
    </row>
    <row r="200" spans="1:9" ht="15" customHeight="1">
      <c r="A200" s="169"/>
      <c r="B200" s="170"/>
      <c r="C200" s="182">
        <v>163824</v>
      </c>
      <c r="D200" s="172" t="s">
        <v>517</v>
      </c>
      <c r="E200" s="132">
        <v>14</v>
      </c>
      <c r="F200" s="163">
        <v>2248.94</v>
      </c>
      <c r="G200" s="173" t="s">
        <v>518</v>
      </c>
      <c r="H200" s="172" t="s">
        <v>286</v>
      </c>
      <c r="I200" s="162" t="s">
        <v>26</v>
      </c>
    </row>
    <row r="201" spans="1:9" ht="15" customHeight="1">
      <c r="A201" s="169"/>
      <c r="B201" s="170"/>
      <c r="C201" s="182">
        <v>159513</v>
      </c>
      <c r="D201" s="172" t="s">
        <v>519</v>
      </c>
      <c r="E201" s="132">
        <v>4</v>
      </c>
      <c r="F201" s="163">
        <v>758.44</v>
      </c>
      <c r="G201" s="173" t="s">
        <v>520</v>
      </c>
      <c r="H201" s="172" t="s">
        <v>389</v>
      </c>
      <c r="I201" s="162" t="s">
        <v>26</v>
      </c>
    </row>
    <row r="202" spans="1:9" ht="15" customHeight="1">
      <c r="A202" s="169"/>
      <c r="B202" s="170"/>
      <c r="C202" s="182">
        <v>142097</v>
      </c>
      <c r="D202" s="172" t="s">
        <v>521</v>
      </c>
      <c r="E202" s="132">
        <v>9</v>
      </c>
      <c r="F202" s="163">
        <v>351</v>
      </c>
      <c r="G202" s="173" t="s">
        <v>522</v>
      </c>
      <c r="H202" s="172" t="s">
        <v>523</v>
      </c>
      <c r="I202" s="162" t="s">
        <v>26</v>
      </c>
    </row>
    <row r="203" spans="1:9" ht="15" customHeight="1">
      <c r="A203" s="169"/>
      <c r="B203" s="170"/>
      <c r="C203" s="191">
        <v>162002</v>
      </c>
      <c r="D203" s="192" t="s">
        <v>524</v>
      </c>
      <c r="E203" s="132">
        <v>2</v>
      </c>
      <c r="F203" s="132">
        <v>176.58</v>
      </c>
      <c r="G203" s="192" t="s">
        <v>525</v>
      </c>
      <c r="H203" s="192" t="s">
        <v>375</v>
      </c>
      <c r="I203" s="162" t="s">
        <v>26</v>
      </c>
    </row>
    <row r="204" spans="1:9" ht="15" customHeight="1">
      <c r="A204" s="169"/>
      <c r="B204" s="170"/>
      <c r="C204" s="193">
        <v>168730</v>
      </c>
      <c r="D204" s="194" t="s">
        <v>526</v>
      </c>
      <c r="E204" s="132">
        <v>58</v>
      </c>
      <c r="F204" s="132">
        <v>10772.38</v>
      </c>
      <c r="G204" s="195" t="s">
        <v>527</v>
      </c>
      <c r="H204" s="194" t="s">
        <v>375</v>
      </c>
      <c r="I204" s="162" t="s">
        <v>26</v>
      </c>
    </row>
    <row r="205" spans="1:9" ht="15" customHeight="1">
      <c r="A205" s="169"/>
      <c r="B205" s="170"/>
      <c r="C205" s="196">
        <v>169249</v>
      </c>
      <c r="D205" s="194" t="s">
        <v>528</v>
      </c>
      <c r="E205" s="132">
        <v>6</v>
      </c>
      <c r="F205" s="132">
        <v>1411.2</v>
      </c>
      <c r="G205" s="194" t="s">
        <v>529</v>
      </c>
      <c r="H205" s="194" t="s">
        <v>530</v>
      </c>
      <c r="I205" s="162" t="s">
        <v>26</v>
      </c>
    </row>
    <row r="206" spans="1:9" ht="15" customHeight="1">
      <c r="A206" s="169"/>
      <c r="B206" s="170"/>
      <c r="C206" s="197">
        <v>165184</v>
      </c>
      <c r="D206" s="198" t="s">
        <v>531</v>
      </c>
      <c r="E206" s="132">
        <v>59</v>
      </c>
      <c r="F206" s="132">
        <v>8698.66</v>
      </c>
      <c r="G206" s="198" t="s">
        <v>532</v>
      </c>
      <c r="H206" s="199" t="s">
        <v>533</v>
      </c>
      <c r="I206" s="197" t="s">
        <v>26</v>
      </c>
    </row>
    <row r="207" spans="1:9" ht="15" customHeight="1">
      <c r="A207" s="169"/>
      <c r="B207" s="170"/>
      <c r="C207" s="197">
        <v>163749</v>
      </c>
      <c r="D207" s="198" t="s">
        <v>534</v>
      </c>
      <c r="E207" s="132">
        <v>185</v>
      </c>
      <c r="F207" s="132">
        <v>36091.51</v>
      </c>
      <c r="G207" s="198" t="s">
        <v>535</v>
      </c>
      <c r="H207" s="199" t="s">
        <v>533</v>
      </c>
      <c r="I207" s="197" t="s">
        <v>19</v>
      </c>
    </row>
    <row r="208" spans="1:9" ht="15" customHeight="1">
      <c r="A208" s="169"/>
      <c r="B208" s="170"/>
      <c r="C208" s="197">
        <v>162573</v>
      </c>
      <c r="D208" s="198" t="s">
        <v>536</v>
      </c>
      <c r="E208" s="132">
        <v>32</v>
      </c>
      <c r="F208" s="132">
        <v>2562.22</v>
      </c>
      <c r="G208" s="199" t="s">
        <v>537</v>
      </c>
      <c r="H208" s="198" t="s">
        <v>538</v>
      </c>
      <c r="I208" s="197" t="s">
        <v>19</v>
      </c>
    </row>
    <row r="209" spans="1:9" ht="22.5" customHeight="1">
      <c r="A209" s="169"/>
      <c r="B209" s="170"/>
      <c r="C209" s="197">
        <v>98193</v>
      </c>
      <c r="D209" s="199" t="s">
        <v>539</v>
      </c>
      <c r="E209" s="132">
        <v>56</v>
      </c>
      <c r="F209" s="132">
        <v>7352.1</v>
      </c>
      <c r="G209" s="198" t="s">
        <v>540</v>
      </c>
      <c r="H209" s="199" t="s">
        <v>533</v>
      </c>
      <c r="I209" s="197" t="s">
        <v>19</v>
      </c>
    </row>
    <row r="210" spans="1:9" ht="15" customHeight="1">
      <c r="A210" s="169"/>
      <c r="B210" s="170"/>
      <c r="C210" s="197">
        <v>163299</v>
      </c>
      <c r="D210" s="198" t="s">
        <v>541</v>
      </c>
      <c r="E210" s="132">
        <v>35</v>
      </c>
      <c r="F210" s="132">
        <v>1370.72</v>
      </c>
      <c r="G210" s="198" t="s">
        <v>542</v>
      </c>
      <c r="H210" s="199" t="s">
        <v>533</v>
      </c>
      <c r="I210" s="197" t="s">
        <v>19</v>
      </c>
    </row>
    <row r="211" spans="1:9" ht="15" customHeight="1">
      <c r="A211" s="169"/>
      <c r="B211" s="170"/>
      <c r="C211" s="197">
        <v>158603</v>
      </c>
      <c r="D211" s="198" t="s">
        <v>543</v>
      </c>
      <c r="E211" s="132">
        <v>365</v>
      </c>
      <c r="F211" s="132">
        <v>35796.3</v>
      </c>
      <c r="G211" s="200" t="s">
        <v>544</v>
      </c>
      <c r="H211" s="198" t="s">
        <v>545</v>
      </c>
      <c r="I211" s="197" t="s">
        <v>26</v>
      </c>
    </row>
    <row r="212" spans="1:9" ht="15" customHeight="1">
      <c r="A212" s="169"/>
      <c r="B212" s="170"/>
      <c r="C212" s="197">
        <v>153799</v>
      </c>
      <c r="D212" s="198" t="s">
        <v>546</v>
      </c>
      <c r="E212" s="132">
        <v>932</v>
      </c>
      <c r="F212" s="132">
        <v>96457.54</v>
      </c>
      <c r="G212" s="199" t="s">
        <v>547</v>
      </c>
      <c r="H212" s="198" t="s">
        <v>538</v>
      </c>
      <c r="I212" s="197" t="s">
        <v>19</v>
      </c>
    </row>
    <row r="213" spans="1:9" ht="15" customHeight="1">
      <c r="A213" s="169"/>
      <c r="B213" s="170"/>
      <c r="C213" s="179">
        <v>165120</v>
      </c>
      <c r="D213" s="180" t="s">
        <v>548</v>
      </c>
      <c r="E213" s="132">
        <v>22</v>
      </c>
      <c r="F213" s="49">
        <v>2068.99</v>
      </c>
      <c r="G213" s="180" t="s">
        <v>549</v>
      </c>
      <c r="H213" s="180" t="s">
        <v>550</v>
      </c>
      <c r="I213" s="179" t="s">
        <v>19</v>
      </c>
    </row>
    <row r="214" spans="1:9" ht="15" customHeight="1">
      <c r="A214" s="169"/>
      <c r="B214" s="170"/>
      <c r="C214" s="179">
        <v>147402</v>
      </c>
      <c r="D214" s="180" t="s">
        <v>551</v>
      </c>
      <c r="E214" s="132">
        <v>15</v>
      </c>
      <c r="F214" s="49">
        <v>1840.63</v>
      </c>
      <c r="G214" s="180" t="s">
        <v>552</v>
      </c>
      <c r="H214" s="180" t="s">
        <v>550</v>
      </c>
      <c r="I214" s="179" t="s">
        <v>19</v>
      </c>
    </row>
  </sheetData>
  <sheetProtection/>
  <autoFilter ref="A1:O214"/>
  <mergeCells count="12">
    <mergeCell ref="A3:A7"/>
    <mergeCell ref="A8:A13"/>
    <mergeCell ref="A16:A18"/>
    <mergeCell ref="A20:A23"/>
    <mergeCell ref="A25:A44"/>
    <mergeCell ref="A45:A214"/>
    <mergeCell ref="B3:B7"/>
    <mergeCell ref="B8:B13"/>
    <mergeCell ref="B16:B18"/>
    <mergeCell ref="B20:B23"/>
    <mergeCell ref="B25:B44"/>
    <mergeCell ref="B45:B21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N106"/>
  <sheetViews>
    <sheetView zoomScaleSheetLayoutView="100" workbookViewId="0" topLeftCell="A1">
      <pane xSplit="4" ySplit="2" topLeftCell="E3" activePane="bottomRight" state="frozen"/>
      <selection pane="bottomRight" activeCell="S11" sqref="S11"/>
    </sheetView>
  </sheetViews>
  <sheetFormatPr defaultColWidth="9.00390625" defaultRowHeight="12.75" customHeight="1"/>
  <cols>
    <col min="1" max="1" width="3.125" style="9" customWidth="1"/>
    <col min="2" max="2" width="5.75390625" style="20" customWidth="1"/>
    <col min="3" max="3" width="13.125" style="9" customWidth="1"/>
    <col min="4" max="4" width="8.125" style="9" customWidth="1"/>
    <col min="5" max="5" width="5.125" style="21" customWidth="1"/>
    <col min="6" max="7" width="5.375" style="21" customWidth="1"/>
    <col min="8" max="8" width="4.625" style="21" customWidth="1"/>
    <col min="9" max="9" width="6.875" style="10" customWidth="1"/>
    <col min="10" max="10" width="7.25390625" style="21" customWidth="1"/>
    <col min="11" max="11" width="7.50390625" style="21" customWidth="1"/>
    <col min="12" max="12" width="7.25390625" style="21" customWidth="1"/>
    <col min="13" max="13" width="5.375" style="21" customWidth="1"/>
    <col min="14" max="14" width="6.625" style="21" customWidth="1"/>
    <col min="15" max="15" width="7.00390625" style="22" customWidth="1"/>
    <col min="16" max="16" width="5.625" style="22" customWidth="1"/>
    <col min="17" max="17" width="6.00390625" style="22" customWidth="1"/>
    <col min="18" max="18" width="5.00390625" style="22" customWidth="1"/>
    <col min="19" max="19" width="5.875" style="22" customWidth="1"/>
    <col min="20" max="20" width="5.75390625" style="22" customWidth="1"/>
    <col min="21" max="21" width="5.50390625" style="22" customWidth="1"/>
    <col min="22" max="22" width="6.00390625" style="22" customWidth="1"/>
    <col min="23" max="23" width="6.875" style="22" customWidth="1"/>
    <col min="24" max="24" width="5.625" style="22" customWidth="1"/>
    <col min="25" max="25" width="8.75390625" style="20" customWidth="1"/>
    <col min="26" max="26" width="9.25390625" style="20" customWidth="1"/>
    <col min="27" max="27" width="8.50390625" style="20" customWidth="1"/>
    <col min="28" max="28" width="8.25390625" style="20" customWidth="1"/>
    <col min="29" max="29" width="6.00390625" style="20" customWidth="1"/>
    <col min="30" max="30" width="7.50390625" style="20" customWidth="1"/>
    <col min="31" max="31" width="6.875" style="20" customWidth="1"/>
    <col min="32" max="32" width="7.50390625" style="20" customWidth="1"/>
    <col min="33" max="33" width="6.75390625" style="20" customWidth="1"/>
    <col min="34" max="34" width="4.25390625" style="20" customWidth="1"/>
    <col min="35" max="35" width="6.75390625" style="20" customWidth="1"/>
    <col min="36" max="36" width="8.25390625" style="10" customWidth="1"/>
    <col min="37" max="37" width="9.625" style="9" customWidth="1"/>
    <col min="38" max="38" width="10.50390625" style="9" customWidth="1"/>
    <col min="39" max="39" width="6.50390625" style="9" customWidth="1"/>
    <col min="40" max="40" width="7.875" style="9" customWidth="1"/>
    <col min="41" max="176" width="9.00390625" style="9" customWidth="1"/>
    <col min="177" max="222" width="9.00390625" style="23" customWidth="1"/>
  </cols>
  <sheetData>
    <row r="1" spans="1:40" s="1" customFormat="1" ht="12.75" customHeight="1">
      <c r="A1" s="24"/>
      <c r="B1" s="25"/>
      <c r="C1" s="24"/>
      <c r="D1" s="24"/>
      <c r="E1" s="26" t="s">
        <v>15</v>
      </c>
      <c r="F1" s="27"/>
      <c r="G1" s="27"/>
      <c r="H1" s="27"/>
      <c r="I1" s="59"/>
      <c r="J1" s="60" t="s">
        <v>22</v>
      </c>
      <c r="K1" s="61"/>
      <c r="L1" s="61"/>
      <c r="M1" s="61"/>
      <c r="N1" s="61"/>
      <c r="O1" s="62" t="s">
        <v>40</v>
      </c>
      <c r="P1" s="62"/>
      <c r="Q1" s="62"/>
      <c r="R1" s="62"/>
      <c r="S1" s="62"/>
      <c r="T1" s="77" t="s">
        <v>63</v>
      </c>
      <c r="U1" s="77"/>
      <c r="V1" s="77"/>
      <c r="W1" s="77"/>
      <c r="X1" s="77"/>
      <c r="Y1" s="85" t="s">
        <v>73</v>
      </c>
      <c r="Z1" s="62" t="s">
        <v>553</v>
      </c>
      <c r="AA1" s="62"/>
      <c r="AB1" s="62"/>
      <c r="AC1" s="62"/>
      <c r="AD1" s="62"/>
      <c r="AE1" s="62" t="s">
        <v>125</v>
      </c>
      <c r="AF1" s="62"/>
      <c r="AG1" s="62"/>
      <c r="AH1" s="77"/>
      <c r="AI1" s="77"/>
      <c r="AJ1" s="60" t="s">
        <v>90</v>
      </c>
      <c r="AK1" s="61"/>
      <c r="AL1" s="61"/>
      <c r="AM1" s="96"/>
      <c r="AN1" s="97"/>
    </row>
    <row r="2" spans="1:186" s="2" customFormat="1" ht="24.75" customHeight="1">
      <c r="A2" s="28" t="s">
        <v>554</v>
      </c>
      <c r="B2" s="29" t="s">
        <v>555</v>
      </c>
      <c r="C2" s="30" t="s">
        <v>556</v>
      </c>
      <c r="D2" s="30" t="s">
        <v>557</v>
      </c>
      <c r="E2" s="31" t="s">
        <v>558</v>
      </c>
      <c r="F2" s="31" t="s">
        <v>559</v>
      </c>
      <c r="G2" s="31" t="s">
        <v>12</v>
      </c>
      <c r="H2" s="31" t="s">
        <v>560</v>
      </c>
      <c r="I2" s="63" t="s">
        <v>561</v>
      </c>
      <c r="J2" s="31" t="s">
        <v>558</v>
      </c>
      <c r="K2" s="31" t="s">
        <v>559</v>
      </c>
      <c r="L2" s="31" t="s">
        <v>12</v>
      </c>
      <c r="M2" s="31" t="s">
        <v>560</v>
      </c>
      <c r="N2" s="31" t="s">
        <v>561</v>
      </c>
      <c r="O2" s="31" t="s">
        <v>558</v>
      </c>
      <c r="P2" s="64" t="s">
        <v>559</v>
      </c>
      <c r="Q2" s="31" t="s">
        <v>12</v>
      </c>
      <c r="R2" s="31" t="s">
        <v>560</v>
      </c>
      <c r="S2" s="31" t="s">
        <v>561</v>
      </c>
      <c r="T2" s="31" t="s">
        <v>558</v>
      </c>
      <c r="U2" s="64" t="s">
        <v>559</v>
      </c>
      <c r="V2" s="31" t="s">
        <v>12</v>
      </c>
      <c r="W2" s="31" t="s">
        <v>560</v>
      </c>
      <c r="X2" s="31" t="s">
        <v>561</v>
      </c>
      <c r="Y2" s="86" t="s">
        <v>562</v>
      </c>
      <c r="Z2" s="31" t="s">
        <v>558</v>
      </c>
      <c r="AA2" s="87" t="s">
        <v>559</v>
      </c>
      <c r="AB2" s="31" t="s">
        <v>12</v>
      </c>
      <c r="AC2" s="31" t="s">
        <v>560</v>
      </c>
      <c r="AD2" s="31" t="s">
        <v>563</v>
      </c>
      <c r="AE2" s="31" t="s">
        <v>558</v>
      </c>
      <c r="AF2" s="31" t="s">
        <v>559</v>
      </c>
      <c r="AG2" s="31" t="s">
        <v>12</v>
      </c>
      <c r="AH2" s="31" t="s">
        <v>560</v>
      </c>
      <c r="AI2" s="31" t="s">
        <v>563</v>
      </c>
      <c r="AJ2" s="31" t="s">
        <v>558</v>
      </c>
      <c r="AK2" s="31" t="s">
        <v>559</v>
      </c>
      <c r="AL2" s="31" t="s">
        <v>12</v>
      </c>
      <c r="AM2" s="31" t="s">
        <v>560</v>
      </c>
      <c r="AN2" s="31" t="s">
        <v>563</v>
      </c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</row>
    <row r="3" spans="1:220" s="3" customFormat="1" ht="12">
      <c r="A3" s="32">
        <v>1</v>
      </c>
      <c r="B3" s="33">
        <v>594</v>
      </c>
      <c r="C3" s="32" t="s">
        <v>564</v>
      </c>
      <c r="D3" s="32" t="s">
        <v>565</v>
      </c>
      <c r="E3" s="34">
        <v>4</v>
      </c>
      <c r="F3" s="34">
        <v>5</v>
      </c>
      <c r="G3" s="34">
        <v>6</v>
      </c>
      <c r="H3" s="34"/>
      <c r="I3" s="65"/>
      <c r="J3" s="33">
        <v>2760</v>
      </c>
      <c r="K3" s="33">
        <f>J3*1.1</f>
        <v>3036.0000000000005</v>
      </c>
      <c r="L3" s="33">
        <f>J3*1.2</f>
        <v>3312</v>
      </c>
      <c r="M3" s="34"/>
      <c r="N3" s="34"/>
      <c r="O3" s="66">
        <v>155</v>
      </c>
      <c r="P3" s="66">
        <v>171</v>
      </c>
      <c r="Q3" s="66">
        <v>186</v>
      </c>
      <c r="R3" s="78"/>
      <c r="S3" s="78"/>
      <c r="T3" s="78">
        <v>14</v>
      </c>
      <c r="U3" s="78">
        <v>16</v>
      </c>
      <c r="V3" s="78">
        <v>18</v>
      </c>
      <c r="W3" s="78"/>
      <c r="X3" s="78"/>
      <c r="Y3" s="88">
        <v>609</v>
      </c>
      <c r="Z3" s="88">
        <v>664</v>
      </c>
      <c r="AA3" s="88">
        <f>Z3*1.1</f>
        <v>730.4000000000001</v>
      </c>
      <c r="AB3" s="88">
        <f>AA3*1.1</f>
        <v>803.4400000000002</v>
      </c>
      <c r="AC3" s="88"/>
      <c r="AD3" s="88"/>
      <c r="AE3" s="66">
        <v>1414</v>
      </c>
      <c r="AF3" s="34">
        <f>AE3*1.15</f>
        <v>1626.1</v>
      </c>
      <c r="AG3" s="34">
        <f>AE3*1.3</f>
        <v>1838.2</v>
      </c>
      <c r="AH3" s="66"/>
      <c r="AI3" s="66"/>
      <c r="AJ3" s="98">
        <v>10332</v>
      </c>
      <c r="AK3" s="99">
        <f>AJ3*1.08</f>
        <v>11158.560000000001</v>
      </c>
      <c r="AL3" s="99">
        <f>AK3*1.08</f>
        <v>12051.244800000002</v>
      </c>
      <c r="AM3" s="33"/>
      <c r="AN3" s="3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</row>
    <row r="4" spans="1:40" s="4" customFormat="1" ht="12.75" customHeight="1">
      <c r="A4" s="35">
        <v>2</v>
      </c>
      <c r="B4" s="36">
        <v>549</v>
      </c>
      <c r="C4" s="35" t="s">
        <v>566</v>
      </c>
      <c r="D4" s="35" t="s">
        <v>565</v>
      </c>
      <c r="E4" s="34">
        <v>3</v>
      </c>
      <c r="F4" s="34">
        <v>4</v>
      </c>
      <c r="G4" s="34">
        <f>F4+1</f>
        <v>5</v>
      </c>
      <c r="H4" s="34"/>
      <c r="I4" s="65"/>
      <c r="J4" s="33">
        <v>2279</v>
      </c>
      <c r="K4" s="33">
        <f>J4*1.1</f>
        <v>2506.9</v>
      </c>
      <c r="L4" s="33">
        <f aca="true" t="shared" si="0" ref="L4:L17">J4*1.2</f>
        <v>2734.7999999999997</v>
      </c>
      <c r="M4" s="67"/>
      <c r="N4" s="67"/>
      <c r="O4" s="66">
        <v>153</v>
      </c>
      <c r="P4" s="66">
        <v>168</v>
      </c>
      <c r="Q4" s="66">
        <v>184</v>
      </c>
      <c r="R4" s="79"/>
      <c r="S4" s="79"/>
      <c r="T4" s="79">
        <v>14</v>
      </c>
      <c r="U4" s="79">
        <v>16</v>
      </c>
      <c r="V4" s="79">
        <v>18</v>
      </c>
      <c r="W4" s="79"/>
      <c r="X4" s="79"/>
      <c r="Y4" s="88">
        <v>625</v>
      </c>
      <c r="Z4" s="88">
        <v>652</v>
      </c>
      <c r="AA4" s="88">
        <f aca="true" t="shared" si="1" ref="AA4:AA32">Z4*1.1</f>
        <v>717.2</v>
      </c>
      <c r="AB4" s="88">
        <f aca="true" t="shared" si="2" ref="AB4:AB32">AA4*1.1</f>
        <v>788.9200000000001</v>
      </c>
      <c r="AC4" s="89"/>
      <c r="AD4" s="89"/>
      <c r="AE4" s="66">
        <v>1532</v>
      </c>
      <c r="AF4" s="34">
        <f aca="true" t="shared" si="3" ref="AF4:AF17">AE4*1.15</f>
        <v>1761.8</v>
      </c>
      <c r="AG4" s="34">
        <f aca="true" t="shared" si="4" ref="AG4:AG17">AE4*1.3</f>
        <v>1991.6000000000001</v>
      </c>
      <c r="AH4" s="100"/>
      <c r="AI4" s="100"/>
      <c r="AJ4" s="98">
        <v>12066</v>
      </c>
      <c r="AK4" s="99">
        <f aca="true" t="shared" si="5" ref="AK4:AK17">AJ4*1.08</f>
        <v>13031.28</v>
      </c>
      <c r="AL4" s="99">
        <f aca="true" t="shared" si="6" ref="AL4:AL17">AK4*1.08</f>
        <v>14073.782400000002</v>
      </c>
      <c r="AM4" s="36"/>
      <c r="AN4" s="36"/>
    </row>
    <row r="5" spans="1:220" s="3" customFormat="1" ht="12">
      <c r="A5" s="35">
        <v>3</v>
      </c>
      <c r="B5" s="36">
        <v>746</v>
      </c>
      <c r="C5" s="35" t="s">
        <v>567</v>
      </c>
      <c r="D5" s="35" t="s">
        <v>565</v>
      </c>
      <c r="E5" s="34">
        <v>5</v>
      </c>
      <c r="F5" s="34">
        <v>6</v>
      </c>
      <c r="G5" s="34">
        <v>7</v>
      </c>
      <c r="H5" s="34"/>
      <c r="I5" s="65"/>
      <c r="J5" s="33">
        <v>2304</v>
      </c>
      <c r="K5" s="33">
        <f aca="true" t="shared" si="7" ref="K5:K36">J5*1.1</f>
        <v>2534.4</v>
      </c>
      <c r="L5" s="33">
        <f t="shared" si="0"/>
        <v>2764.7999999999997</v>
      </c>
      <c r="M5" s="67"/>
      <c r="N5" s="67"/>
      <c r="O5" s="66">
        <v>285</v>
      </c>
      <c r="P5" s="66">
        <v>314</v>
      </c>
      <c r="Q5" s="66">
        <v>342</v>
      </c>
      <c r="R5" s="36"/>
      <c r="S5" s="36"/>
      <c r="T5" s="36">
        <v>29</v>
      </c>
      <c r="U5" s="36">
        <v>33</v>
      </c>
      <c r="V5" s="36">
        <v>38</v>
      </c>
      <c r="W5" s="36"/>
      <c r="X5" s="36"/>
      <c r="Y5" s="88">
        <v>1172</v>
      </c>
      <c r="Z5" s="88">
        <v>1122</v>
      </c>
      <c r="AA5" s="88">
        <f t="shared" si="1"/>
        <v>1234.2</v>
      </c>
      <c r="AB5" s="88">
        <f t="shared" si="2"/>
        <v>1357.6200000000001</v>
      </c>
      <c r="AC5" s="89"/>
      <c r="AD5" s="89"/>
      <c r="AE5" s="66">
        <v>2537</v>
      </c>
      <c r="AF5" s="34">
        <f t="shared" si="3"/>
        <v>2917.5499999999997</v>
      </c>
      <c r="AG5" s="34">
        <f t="shared" si="4"/>
        <v>3298.1</v>
      </c>
      <c r="AH5" s="100"/>
      <c r="AI5" s="100"/>
      <c r="AJ5" s="98">
        <v>14655</v>
      </c>
      <c r="AK5" s="99">
        <f t="shared" si="5"/>
        <v>15827.400000000001</v>
      </c>
      <c r="AL5" s="99">
        <f t="shared" si="6"/>
        <v>17093.592000000004</v>
      </c>
      <c r="AM5" s="36"/>
      <c r="AN5" s="36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</row>
    <row r="6" spans="1:40" s="5" customFormat="1" ht="12">
      <c r="A6" s="35">
        <v>4</v>
      </c>
      <c r="B6" s="36">
        <v>716</v>
      </c>
      <c r="C6" s="35" t="s">
        <v>568</v>
      </c>
      <c r="D6" s="35" t="s">
        <v>565</v>
      </c>
      <c r="E6" s="34">
        <v>5</v>
      </c>
      <c r="F6" s="34">
        <v>6</v>
      </c>
      <c r="G6" s="34">
        <v>7</v>
      </c>
      <c r="H6" s="34"/>
      <c r="I6" s="65"/>
      <c r="J6" s="33">
        <v>2234</v>
      </c>
      <c r="K6" s="33">
        <f t="shared" si="7"/>
        <v>2457.4</v>
      </c>
      <c r="L6" s="33">
        <f t="shared" si="0"/>
        <v>2680.7999999999997</v>
      </c>
      <c r="M6" s="67"/>
      <c r="N6" s="67"/>
      <c r="O6" s="66">
        <v>197</v>
      </c>
      <c r="P6" s="66">
        <v>217</v>
      </c>
      <c r="Q6" s="66">
        <v>236</v>
      </c>
      <c r="R6" s="79"/>
      <c r="S6" s="79"/>
      <c r="T6" s="79">
        <v>24</v>
      </c>
      <c r="U6" s="79">
        <v>28</v>
      </c>
      <c r="V6" s="79">
        <v>31</v>
      </c>
      <c r="W6" s="79"/>
      <c r="X6" s="79"/>
      <c r="Y6" s="88">
        <v>748</v>
      </c>
      <c r="Z6" s="88">
        <v>834</v>
      </c>
      <c r="AA6" s="88">
        <f t="shared" si="1"/>
        <v>917.4000000000001</v>
      </c>
      <c r="AB6" s="88">
        <f t="shared" si="2"/>
        <v>1009.1400000000002</v>
      </c>
      <c r="AC6" s="89"/>
      <c r="AD6" s="89"/>
      <c r="AE6" s="66">
        <v>1738</v>
      </c>
      <c r="AF6" s="34">
        <f t="shared" si="3"/>
        <v>1998.6999999999998</v>
      </c>
      <c r="AG6" s="34">
        <f t="shared" si="4"/>
        <v>2259.4</v>
      </c>
      <c r="AH6" s="100"/>
      <c r="AI6" s="100"/>
      <c r="AJ6" s="98">
        <v>9248</v>
      </c>
      <c r="AK6" s="99">
        <f t="shared" si="5"/>
        <v>9987.84</v>
      </c>
      <c r="AL6" s="99">
        <f t="shared" si="6"/>
        <v>10786.8672</v>
      </c>
      <c r="AM6" s="36"/>
      <c r="AN6" s="36"/>
    </row>
    <row r="7" spans="1:222" s="3" customFormat="1" ht="14.25">
      <c r="A7" s="32">
        <v>5</v>
      </c>
      <c r="B7" s="33">
        <v>717</v>
      </c>
      <c r="C7" s="32" t="s">
        <v>569</v>
      </c>
      <c r="D7" s="32" t="s">
        <v>565</v>
      </c>
      <c r="E7" s="34">
        <v>5</v>
      </c>
      <c r="F7" s="34">
        <v>6</v>
      </c>
      <c r="G7" s="34">
        <v>7</v>
      </c>
      <c r="H7" s="34"/>
      <c r="I7" s="65"/>
      <c r="J7" s="33">
        <v>2890</v>
      </c>
      <c r="K7" s="33">
        <f t="shared" si="7"/>
        <v>3179.0000000000005</v>
      </c>
      <c r="L7" s="33">
        <f t="shared" si="0"/>
        <v>3468</v>
      </c>
      <c r="M7" s="34"/>
      <c r="N7" s="34"/>
      <c r="O7" s="66">
        <v>225</v>
      </c>
      <c r="P7" s="66">
        <v>248</v>
      </c>
      <c r="Q7" s="66">
        <v>270</v>
      </c>
      <c r="R7" s="78"/>
      <c r="S7" s="78"/>
      <c r="T7" s="78">
        <v>23</v>
      </c>
      <c r="U7" s="78">
        <v>26</v>
      </c>
      <c r="V7" s="78">
        <v>30</v>
      </c>
      <c r="W7" s="78"/>
      <c r="X7" s="78"/>
      <c r="Y7" s="88">
        <v>907</v>
      </c>
      <c r="Z7" s="88">
        <v>857</v>
      </c>
      <c r="AA7" s="88">
        <f t="shared" si="1"/>
        <v>942.7</v>
      </c>
      <c r="AB7" s="88">
        <f t="shared" si="2"/>
        <v>1036.97</v>
      </c>
      <c r="AC7" s="88"/>
      <c r="AD7" s="88"/>
      <c r="AE7" s="66">
        <v>1953</v>
      </c>
      <c r="AF7" s="34">
        <f t="shared" si="3"/>
        <v>2245.95</v>
      </c>
      <c r="AG7" s="34">
        <f t="shared" si="4"/>
        <v>2538.9</v>
      </c>
      <c r="AH7" s="66"/>
      <c r="AI7" s="66"/>
      <c r="AJ7" s="98">
        <v>13133</v>
      </c>
      <c r="AK7" s="99">
        <f t="shared" si="5"/>
        <v>14183.640000000001</v>
      </c>
      <c r="AL7" s="99">
        <f t="shared" si="6"/>
        <v>15318.331200000002</v>
      </c>
      <c r="AM7" s="33"/>
      <c r="AN7" s="33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</row>
    <row r="8" spans="1:40" s="5" customFormat="1" ht="12">
      <c r="A8" s="35">
        <v>6</v>
      </c>
      <c r="B8" s="36">
        <v>720</v>
      </c>
      <c r="C8" s="35" t="s">
        <v>570</v>
      </c>
      <c r="D8" s="35" t="s">
        <v>565</v>
      </c>
      <c r="E8" s="34">
        <v>3</v>
      </c>
      <c r="F8" s="34">
        <v>4</v>
      </c>
      <c r="G8" s="34">
        <f>F8+1</f>
        <v>5</v>
      </c>
      <c r="H8" s="34"/>
      <c r="I8" s="65"/>
      <c r="J8" s="33">
        <v>3050</v>
      </c>
      <c r="K8" s="33">
        <f t="shared" si="7"/>
        <v>3355.0000000000005</v>
      </c>
      <c r="L8" s="33">
        <f t="shared" si="0"/>
        <v>3660</v>
      </c>
      <c r="M8" s="67"/>
      <c r="N8" s="67"/>
      <c r="O8" s="66">
        <v>150</v>
      </c>
      <c r="P8" s="66">
        <v>165</v>
      </c>
      <c r="Q8" s="66">
        <v>180</v>
      </c>
      <c r="R8" s="79"/>
      <c r="S8" s="79"/>
      <c r="T8" s="79">
        <v>14</v>
      </c>
      <c r="U8" s="79">
        <v>16</v>
      </c>
      <c r="V8" s="79">
        <v>18</v>
      </c>
      <c r="W8" s="79"/>
      <c r="X8" s="79"/>
      <c r="Y8" s="88">
        <v>687</v>
      </c>
      <c r="Z8" s="88">
        <v>591</v>
      </c>
      <c r="AA8" s="88">
        <f t="shared" si="1"/>
        <v>650.1</v>
      </c>
      <c r="AB8" s="88">
        <f t="shared" si="2"/>
        <v>715.1100000000001</v>
      </c>
      <c r="AC8" s="89"/>
      <c r="AD8" s="89"/>
      <c r="AE8" s="66">
        <v>1408</v>
      </c>
      <c r="AF8" s="34">
        <f t="shared" si="3"/>
        <v>1619.1999999999998</v>
      </c>
      <c r="AG8" s="34">
        <f t="shared" si="4"/>
        <v>1830.4</v>
      </c>
      <c r="AH8" s="100"/>
      <c r="AI8" s="100"/>
      <c r="AJ8" s="98">
        <v>9546</v>
      </c>
      <c r="AK8" s="99">
        <f t="shared" si="5"/>
        <v>10309.68</v>
      </c>
      <c r="AL8" s="99">
        <f t="shared" si="6"/>
        <v>11134.4544</v>
      </c>
      <c r="AM8" s="36"/>
      <c r="AN8" s="36"/>
    </row>
    <row r="9" spans="1:40" s="3" customFormat="1" ht="12">
      <c r="A9" s="35">
        <v>7</v>
      </c>
      <c r="B9" s="36">
        <v>539</v>
      </c>
      <c r="C9" s="35" t="s">
        <v>571</v>
      </c>
      <c r="D9" s="35" t="s">
        <v>565</v>
      </c>
      <c r="E9" s="34">
        <v>4</v>
      </c>
      <c r="F9" s="34">
        <v>5</v>
      </c>
      <c r="G9" s="34">
        <v>6</v>
      </c>
      <c r="H9" s="34"/>
      <c r="I9" s="65"/>
      <c r="J9" s="33">
        <v>3784</v>
      </c>
      <c r="K9" s="33">
        <f t="shared" si="7"/>
        <v>4162.400000000001</v>
      </c>
      <c r="L9" s="33">
        <f t="shared" si="0"/>
        <v>4540.8</v>
      </c>
      <c r="M9" s="67"/>
      <c r="N9" s="67"/>
      <c r="O9" s="66">
        <v>168</v>
      </c>
      <c r="P9" s="66">
        <v>185</v>
      </c>
      <c r="Q9" s="66">
        <v>202</v>
      </c>
      <c r="R9" s="79"/>
      <c r="S9" s="79"/>
      <c r="T9" s="79">
        <v>11</v>
      </c>
      <c r="U9" s="79">
        <v>13</v>
      </c>
      <c r="V9" s="79">
        <v>14</v>
      </c>
      <c r="W9" s="79"/>
      <c r="X9" s="79"/>
      <c r="Y9" s="88">
        <v>632</v>
      </c>
      <c r="Z9" s="88">
        <v>764</v>
      </c>
      <c r="AA9" s="88">
        <f t="shared" si="1"/>
        <v>840.4000000000001</v>
      </c>
      <c r="AB9" s="88">
        <f t="shared" si="2"/>
        <v>924.4400000000002</v>
      </c>
      <c r="AC9" s="89"/>
      <c r="AD9" s="89"/>
      <c r="AE9" s="66">
        <v>1661</v>
      </c>
      <c r="AF9" s="34">
        <f t="shared" si="3"/>
        <v>1910.1499999999999</v>
      </c>
      <c r="AG9" s="34">
        <f t="shared" si="4"/>
        <v>2159.3</v>
      </c>
      <c r="AH9" s="100"/>
      <c r="AI9" s="100"/>
      <c r="AJ9" s="98">
        <v>17094</v>
      </c>
      <c r="AK9" s="99">
        <f t="shared" si="5"/>
        <v>18461.52</v>
      </c>
      <c r="AL9" s="99">
        <f t="shared" si="6"/>
        <v>19938.441600000002</v>
      </c>
      <c r="AM9" s="36"/>
      <c r="AN9" s="36"/>
    </row>
    <row r="10" spans="1:40" s="4" customFormat="1" ht="12.75" customHeight="1">
      <c r="A10" s="35">
        <v>8</v>
      </c>
      <c r="B10" s="36">
        <v>721</v>
      </c>
      <c r="C10" s="35" t="s">
        <v>572</v>
      </c>
      <c r="D10" s="35" t="s">
        <v>565</v>
      </c>
      <c r="E10" s="34">
        <v>5</v>
      </c>
      <c r="F10" s="34">
        <v>6</v>
      </c>
      <c r="G10" s="34">
        <v>7</v>
      </c>
      <c r="H10" s="34"/>
      <c r="I10" s="65"/>
      <c r="J10" s="33">
        <v>2992</v>
      </c>
      <c r="K10" s="33">
        <f t="shared" si="7"/>
        <v>3291.2000000000003</v>
      </c>
      <c r="L10" s="33">
        <f t="shared" si="0"/>
        <v>3590.4</v>
      </c>
      <c r="M10" s="67"/>
      <c r="N10" s="67"/>
      <c r="O10" s="66">
        <v>276</v>
      </c>
      <c r="P10" s="66">
        <v>304</v>
      </c>
      <c r="Q10" s="66">
        <v>331</v>
      </c>
      <c r="R10" s="79"/>
      <c r="S10" s="79"/>
      <c r="T10" s="79">
        <v>23</v>
      </c>
      <c r="U10" s="79">
        <v>26</v>
      </c>
      <c r="V10" s="79">
        <v>30</v>
      </c>
      <c r="W10" s="79"/>
      <c r="X10" s="79"/>
      <c r="Y10" s="88">
        <v>1544</v>
      </c>
      <c r="Z10" s="88">
        <v>968</v>
      </c>
      <c r="AA10" s="88">
        <f t="shared" si="1"/>
        <v>1064.8000000000002</v>
      </c>
      <c r="AB10" s="88">
        <f t="shared" si="2"/>
        <v>1171.2800000000002</v>
      </c>
      <c r="AC10" s="89"/>
      <c r="AD10" s="89"/>
      <c r="AE10" s="66">
        <v>2129</v>
      </c>
      <c r="AF10" s="34">
        <f t="shared" si="3"/>
        <v>2448.35</v>
      </c>
      <c r="AG10" s="34">
        <f t="shared" si="4"/>
        <v>2767.7000000000003</v>
      </c>
      <c r="AH10" s="100"/>
      <c r="AI10" s="100"/>
      <c r="AJ10" s="98">
        <v>17294</v>
      </c>
      <c r="AK10" s="99">
        <f t="shared" si="5"/>
        <v>18677.52</v>
      </c>
      <c r="AL10" s="99">
        <f t="shared" si="6"/>
        <v>20171.7216</v>
      </c>
      <c r="AM10" s="36"/>
      <c r="AN10" s="36"/>
    </row>
    <row r="11" spans="1:220" s="3" customFormat="1" ht="12">
      <c r="A11" s="32">
        <v>9</v>
      </c>
      <c r="B11" s="33">
        <v>732</v>
      </c>
      <c r="C11" s="32" t="s">
        <v>573</v>
      </c>
      <c r="D11" s="32" t="s">
        <v>565</v>
      </c>
      <c r="E11" s="34">
        <v>2</v>
      </c>
      <c r="F11" s="34">
        <v>3</v>
      </c>
      <c r="G11" s="34">
        <f>F11+1</f>
        <v>4</v>
      </c>
      <c r="H11" s="34">
        <v>1</v>
      </c>
      <c r="I11" s="65">
        <v>2</v>
      </c>
      <c r="J11" s="33">
        <v>3354</v>
      </c>
      <c r="K11" s="33">
        <f t="shared" si="7"/>
        <v>3689.4</v>
      </c>
      <c r="L11" s="33">
        <f t="shared" si="0"/>
        <v>4024.7999999999997</v>
      </c>
      <c r="M11" s="34">
        <v>1</v>
      </c>
      <c r="N11" s="34">
        <v>3354</v>
      </c>
      <c r="O11" s="66">
        <v>154</v>
      </c>
      <c r="P11" s="66">
        <v>169</v>
      </c>
      <c r="Q11" s="66">
        <v>185</v>
      </c>
      <c r="R11" s="78">
        <v>2</v>
      </c>
      <c r="S11" s="78">
        <v>169</v>
      </c>
      <c r="T11" s="78">
        <v>17</v>
      </c>
      <c r="U11" s="78">
        <v>20</v>
      </c>
      <c r="V11" s="78">
        <v>22</v>
      </c>
      <c r="W11" s="78">
        <v>3</v>
      </c>
      <c r="X11" s="78">
        <v>22</v>
      </c>
      <c r="Y11" s="88">
        <v>780</v>
      </c>
      <c r="Z11" s="88">
        <v>634</v>
      </c>
      <c r="AA11" s="88">
        <f t="shared" si="1"/>
        <v>697.4000000000001</v>
      </c>
      <c r="AB11" s="88">
        <f t="shared" si="2"/>
        <v>767.1400000000002</v>
      </c>
      <c r="AC11" s="88">
        <v>3</v>
      </c>
      <c r="AD11" s="88">
        <v>767.14</v>
      </c>
      <c r="AE11" s="66">
        <v>1277</v>
      </c>
      <c r="AF11" s="34">
        <f t="shared" si="3"/>
        <v>1468.55</v>
      </c>
      <c r="AG11" s="34">
        <f t="shared" si="4"/>
        <v>1660.1000000000001</v>
      </c>
      <c r="AH11" s="66">
        <v>1</v>
      </c>
      <c r="AI11" s="66">
        <v>1277</v>
      </c>
      <c r="AJ11" s="98">
        <v>7850</v>
      </c>
      <c r="AK11" s="99">
        <f t="shared" si="5"/>
        <v>8478</v>
      </c>
      <c r="AL11" s="99">
        <f t="shared" si="6"/>
        <v>9156.24</v>
      </c>
      <c r="AM11" s="33">
        <v>1</v>
      </c>
      <c r="AN11" s="33">
        <v>7850</v>
      </c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</row>
    <row r="12" spans="1:40" s="4" customFormat="1" ht="12.75" customHeight="1">
      <c r="A12" s="35">
        <v>10</v>
      </c>
      <c r="B12" s="36">
        <v>591</v>
      </c>
      <c r="C12" s="35" t="s">
        <v>574</v>
      </c>
      <c r="D12" s="35" t="s">
        <v>565</v>
      </c>
      <c r="E12" s="34">
        <v>5</v>
      </c>
      <c r="F12" s="34">
        <v>6</v>
      </c>
      <c r="G12" s="34">
        <v>7</v>
      </c>
      <c r="H12" s="34"/>
      <c r="I12" s="65"/>
      <c r="J12" s="33">
        <v>2637</v>
      </c>
      <c r="K12" s="33">
        <f t="shared" si="7"/>
        <v>2900.7000000000003</v>
      </c>
      <c r="L12" s="33">
        <f t="shared" si="0"/>
        <v>3164.4</v>
      </c>
      <c r="M12" s="67"/>
      <c r="N12" s="67"/>
      <c r="O12" s="66">
        <v>229</v>
      </c>
      <c r="P12" s="66">
        <v>252</v>
      </c>
      <c r="Q12" s="66">
        <v>275</v>
      </c>
      <c r="R12" s="36"/>
      <c r="S12" s="36"/>
      <c r="T12" s="36">
        <v>23</v>
      </c>
      <c r="U12" s="36">
        <v>26</v>
      </c>
      <c r="V12" s="36">
        <v>30</v>
      </c>
      <c r="W12" s="36"/>
      <c r="X12" s="36"/>
      <c r="Y12" s="88">
        <v>965</v>
      </c>
      <c r="Z12" s="88">
        <v>860</v>
      </c>
      <c r="AA12" s="88">
        <f t="shared" si="1"/>
        <v>946.0000000000001</v>
      </c>
      <c r="AB12" s="88">
        <f t="shared" si="2"/>
        <v>1040.6000000000001</v>
      </c>
      <c r="AC12" s="89"/>
      <c r="AD12" s="89"/>
      <c r="AE12" s="66">
        <v>1912</v>
      </c>
      <c r="AF12" s="34">
        <f t="shared" si="3"/>
        <v>2198.7999999999997</v>
      </c>
      <c r="AG12" s="34">
        <f t="shared" si="4"/>
        <v>2485.6</v>
      </c>
      <c r="AH12" s="100"/>
      <c r="AI12" s="100"/>
      <c r="AJ12" s="98">
        <v>11211</v>
      </c>
      <c r="AK12" s="99">
        <f t="shared" si="5"/>
        <v>12107.880000000001</v>
      </c>
      <c r="AL12" s="99">
        <f t="shared" si="6"/>
        <v>13076.510400000003</v>
      </c>
      <c r="AM12" s="36"/>
      <c r="AN12" s="36"/>
    </row>
    <row r="13" spans="1:40" s="4" customFormat="1" ht="12.75" customHeight="1">
      <c r="A13" s="35">
        <v>11</v>
      </c>
      <c r="B13" s="36">
        <v>341</v>
      </c>
      <c r="C13" s="35" t="s">
        <v>575</v>
      </c>
      <c r="D13" s="35" t="s">
        <v>565</v>
      </c>
      <c r="E13" s="34">
        <v>17</v>
      </c>
      <c r="F13" s="34">
        <v>19</v>
      </c>
      <c r="G13" s="34">
        <v>21</v>
      </c>
      <c r="H13" s="34"/>
      <c r="I13" s="65"/>
      <c r="J13" s="33">
        <v>17685</v>
      </c>
      <c r="K13" s="33">
        <f t="shared" si="7"/>
        <v>19453.5</v>
      </c>
      <c r="L13" s="33">
        <f t="shared" si="0"/>
        <v>21222</v>
      </c>
      <c r="M13" s="67"/>
      <c r="N13" s="67"/>
      <c r="O13" s="66">
        <v>540</v>
      </c>
      <c r="P13" s="66">
        <v>594</v>
      </c>
      <c r="Q13" s="66">
        <v>648</v>
      </c>
      <c r="R13" s="79"/>
      <c r="S13" s="79"/>
      <c r="T13" s="79">
        <v>29</v>
      </c>
      <c r="U13" s="79">
        <v>33</v>
      </c>
      <c r="V13" s="79">
        <v>38</v>
      </c>
      <c r="W13" s="79"/>
      <c r="X13" s="79"/>
      <c r="Y13" s="88">
        <v>1661</v>
      </c>
      <c r="Z13" s="88">
        <v>2409</v>
      </c>
      <c r="AA13" s="88">
        <f t="shared" si="1"/>
        <v>2649.9</v>
      </c>
      <c r="AB13" s="88">
        <f t="shared" si="2"/>
        <v>2914.8900000000003</v>
      </c>
      <c r="AC13" s="89"/>
      <c r="AD13" s="89"/>
      <c r="AE13" s="66">
        <v>5547</v>
      </c>
      <c r="AF13" s="34">
        <f t="shared" si="3"/>
        <v>6379.049999999999</v>
      </c>
      <c r="AG13" s="34">
        <f t="shared" si="4"/>
        <v>7211.1</v>
      </c>
      <c r="AH13" s="100"/>
      <c r="AI13" s="100"/>
      <c r="AJ13" s="98">
        <v>60667</v>
      </c>
      <c r="AK13" s="99">
        <f t="shared" si="5"/>
        <v>65520.36000000001</v>
      </c>
      <c r="AL13" s="99">
        <f t="shared" si="6"/>
        <v>70761.9888</v>
      </c>
      <c r="AM13" s="36"/>
      <c r="AN13" s="36"/>
    </row>
    <row r="14" spans="1:222" s="3" customFormat="1" ht="14.25">
      <c r="A14" s="35">
        <v>12</v>
      </c>
      <c r="B14" s="37">
        <v>385</v>
      </c>
      <c r="C14" s="38" t="s">
        <v>576</v>
      </c>
      <c r="D14" s="38" t="s">
        <v>565</v>
      </c>
      <c r="E14" s="34">
        <v>7</v>
      </c>
      <c r="F14" s="34">
        <v>8</v>
      </c>
      <c r="G14" s="34">
        <v>9</v>
      </c>
      <c r="H14" s="34"/>
      <c r="I14" s="65"/>
      <c r="J14" s="33">
        <v>3111</v>
      </c>
      <c r="K14" s="33">
        <f t="shared" si="7"/>
        <v>3422.1000000000004</v>
      </c>
      <c r="L14" s="33">
        <f t="shared" si="0"/>
        <v>3733.2</v>
      </c>
      <c r="M14" s="67"/>
      <c r="N14" s="67"/>
      <c r="O14" s="66">
        <v>333</v>
      </c>
      <c r="P14" s="66">
        <v>363</v>
      </c>
      <c r="Q14" s="66">
        <v>400</v>
      </c>
      <c r="R14" s="79"/>
      <c r="S14" s="79"/>
      <c r="T14" s="79">
        <v>66</v>
      </c>
      <c r="U14" s="79">
        <v>76</v>
      </c>
      <c r="V14" s="79">
        <v>86</v>
      </c>
      <c r="W14" s="79"/>
      <c r="X14" s="79"/>
      <c r="Y14" s="88">
        <v>1190</v>
      </c>
      <c r="Z14" s="88">
        <v>1596</v>
      </c>
      <c r="AA14" s="88">
        <f t="shared" si="1"/>
        <v>1755.6000000000001</v>
      </c>
      <c r="AB14" s="88">
        <f t="shared" si="2"/>
        <v>1931.1600000000003</v>
      </c>
      <c r="AC14" s="89"/>
      <c r="AD14" s="89"/>
      <c r="AE14" s="66">
        <v>3945</v>
      </c>
      <c r="AF14" s="34">
        <f t="shared" si="3"/>
        <v>4536.75</v>
      </c>
      <c r="AG14" s="34">
        <f t="shared" si="4"/>
        <v>5128.5</v>
      </c>
      <c r="AH14" s="100"/>
      <c r="AI14" s="101"/>
      <c r="AJ14" s="98">
        <v>23460</v>
      </c>
      <c r="AK14" s="99">
        <f t="shared" si="5"/>
        <v>25336.800000000003</v>
      </c>
      <c r="AL14" s="99">
        <f t="shared" si="6"/>
        <v>27363.744000000006</v>
      </c>
      <c r="AM14" s="36"/>
      <c r="AN14" s="36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</row>
    <row r="15" spans="1:220" s="6" customFormat="1" ht="12">
      <c r="A15" s="39">
        <v>13</v>
      </c>
      <c r="B15" s="40">
        <v>514</v>
      </c>
      <c r="C15" s="39" t="s">
        <v>577</v>
      </c>
      <c r="D15" s="39" t="s">
        <v>565</v>
      </c>
      <c r="E15" s="34">
        <v>7</v>
      </c>
      <c r="F15" s="34">
        <v>8</v>
      </c>
      <c r="G15" s="34">
        <v>9</v>
      </c>
      <c r="H15" s="34"/>
      <c r="I15" s="65"/>
      <c r="J15" s="33">
        <v>4717</v>
      </c>
      <c r="K15" s="33">
        <f t="shared" si="7"/>
        <v>5188.700000000001</v>
      </c>
      <c r="L15" s="33">
        <f t="shared" si="0"/>
        <v>5660.4</v>
      </c>
      <c r="M15" s="68"/>
      <c r="N15" s="68"/>
      <c r="O15" s="66">
        <v>411</v>
      </c>
      <c r="P15" s="66">
        <v>452</v>
      </c>
      <c r="Q15" s="66">
        <v>493</v>
      </c>
      <c r="R15" s="40"/>
      <c r="S15" s="40"/>
      <c r="T15" s="40">
        <v>57</v>
      </c>
      <c r="U15" s="40">
        <v>66</v>
      </c>
      <c r="V15" s="40">
        <v>74</v>
      </c>
      <c r="W15" s="40"/>
      <c r="X15" s="40"/>
      <c r="Y15" s="88">
        <v>2089</v>
      </c>
      <c r="Z15" s="88">
        <v>1446</v>
      </c>
      <c r="AA15" s="88">
        <f t="shared" si="1"/>
        <v>1590.6000000000001</v>
      </c>
      <c r="AB15" s="88">
        <f t="shared" si="2"/>
        <v>1749.6600000000003</v>
      </c>
      <c r="AC15" s="90"/>
      <c r="AD15" s="90"/>
      <c r="AE15" s="66">
        <v>3126</v>
      </c>
      <c r="AF15" s="34">
        <f t="shared" si="3"/>
        <v>3594.8999999999996</v>
      </c>
      <c r="AG15" s="34">
        <f t="shared" si="4"/>
        <v>4063.8</v>
      </c>
      <c r="AH15" s="102"/>
      <c r="AI15" s="102"/>
      <c r="AJ15" s="98">
        <v>29432</v>
      </c>
      <c r="AK15" s="99">
        <f t="shared" si="5"/>
        <v>31786.56</v>
      </c>
      <c r="AL15" s="99">
        <f t="shared" si="6"/>
        <v>34329.484800000006</v>
      </c>
      <c r="AM15" s="103"/>
      <c r="AN15" s="103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</row>
    <row r="16" spans="1:220" s="3" customFormat="1" ht="14.25">
      <c r="A16" s="41">
        <v>14</v>
      </c>
      <c r="B16" s="42">
        <v>371</v>
      </c>
      <c r="C16" s="41" t="s">
        <v>578</v>
      </c>
      <c r="D16" s="41" t="s">
        <v>565</v>
      </c>
      <c r="E16" s="34">
        <v>3</v>
      </c>
      <c r="F16" s="34">
        <v>4</v>
      </c>
      <c r="G16" s="34">
        <f>F16+1</f>
        <v>5</v>
      </c>
      <c r="H16" s="34"/>
      <c r="I16" s="65"/>
      <c r="J16" s="33">
        <v>1628</v>
      </c>
      <c r="K16" s="33">
        <f t="shared" si="7"/>
        <v>1790.8000000000002</v>
      </c>
      <c r="L16" s="33">
        <f t="shared" si="0"/>
        <v>1953.6</v>
      </c>
      <c r="M16" s="69"/>
      <c r="N16" s="69"/>
      <c r="O16" s="66">
        <v>162</v>
      </c>
      <c r="P16" s="66">
        <v>178</v>
      </c>
      <c r="Q16" s="66">
        <v>194</v>
      </c>
      <c r="R16" s="80"/>
      <c r="S16" s="80"/>
      <c r="T16" s="80">
        <v>23</v>
      </c>
      <c r="U16" s="80">
        <v>26</v>
      </c>
      <c r="V16" s="80">
        <v>30</v>
      </c>
      <c r="W16" s="80"/>
      <c r="X16" s="80"/>
      <c r="Y16" s="88">
        <v>820</v>
      </c>
      <c r="Z16" s="88">
        <v>628</v>
      </c>
      <c r="AA16" s="88">
        <f t="shared" si="1"/>
        <v>690.8000000000001</v>
      </c>
      <c r="AB16" s="88">
        <f t="shared" si="2"/>
        <v>759.8800000000001</v>
      </c>
      <c r="AC16" s="91"/>
      <c r="AD16" s="91"/>
      <c r="AE16" s="66">
        <v>1329</v>
      </c>
      <c r="AF16" s="34">
        <f t="shared" si="3"/>
        <v>1528.35</v>
      </c>
      <c r="AG16" s="34">
        <f t="shared" si="4"/>
        <v>1727.7</v>
      </c>
      <c r="AH16" s="104"/>
      <c r="AI16" s="104"/>
      <c r="AJ16" s="98">
        <v>9559</v>
      </c>
      <c r="AK16" s="99">
        <f t="shared" si="5"/>
        <v>10323.720000000001</v>
      </c>
      <c r="AL16" s="99">
        <f t="shared" si="6"/>
        <v>11149.617600000001</v>
      </c>
      <c r="AM16" s="42"/>
      <c r="AN16" s="42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</row>
    <row r="17" spans="1:222" s="3" customFormat="1" ht="14.25">
      <c r="A17" s="35">
        <v>15</v>
      </c>
      <c r="B17" s="36">
        <v>748</v>
      </c>
      <c r="C17" s="35" t="s">
        <v>579</v>
      </c>
      <c r="D17" s="35" t="s">
        <v>565</v>
      </c>
      <c r="E17" s="34">
        <v>4</v>
      </c>
      <c r="F17" s="34">
        <v>5</v>
      </c>
      <c r="G17" s="34">
        <v>6</v>
      </c>
      <c r="H17" s="34"/>
      <c r="I17" s="65"/>
      <c r="J17" s="33">
        <v>2998</v>
      </c>
      <c r="K17" s="33">
        <f t="shared" si="7"/>
        <v>3297.8</v>
      </c>
      <c r="L17" s="33">
        <f t="shared" si="0"/>
        <v>3597.6</v>
      </c>
      <c r="M17" s="67"/>
      <c r="N17" s="67"/>
      <c r="O17" s="66">
        <v>153</v>
      </c>
      <c r="P17" s="66">
        <v>168</v>
      </c>
      <c r="Q17" s="66">
        <v>184</v>
      </c>
      <c r="R17" s="79"/>
      <c r="S17" s="79"/>
      <c r="T17" s="79">
        <v>11</v>
      </c>
      <c r="U17" s="79">
        <v>13</v>
      </c>
      <c r="V17" s="79">
        <v>14</v>
      </c>
      <c r="W17" s="79"/>
      <c r="X17" s="79"/>
      <c r="Y17" s="88">
        <v>614</v>
      </c>
      <c r="Z17" s="88">
        <v>784</v>
      </c>
      <c r="AA17" s="88">
        <f t="shared" si="1"/>
        <v>862.4000000000001</v>
      </c>
      <c r="AB17" s="88">
        <f t="shared" si="2"/>
        <v>948.6400000000002</v>
      </c>
      <c r="AC17" s="89"/>
      <c r="AD17" s="89"/>
      <c r="AE17" s="66">
        <v>1522</v>
      </c>
      <c r="AF17" s="34">
        <f t="shared" si="3"/>
        <v>1750.3</v>
      </c>
      <c r="AG17" s="34">
        <f t="shared" si="4"/>
        <v>1978.6000000000001</v>
      </c>
      <c r="AH17" s="100"/>
      <c r="AI17" s="100"/>
      <c r="AJ17" s="98">
        <v>12954</v>
      </c>
      <c r="AK17" s="99">
        <f t="shared" si="5"/>
        <v>13990.320000000002</v>
      </c>
      <c r="AL17" s="99">
        <f t="shared" si="6"/>
        <v>15109.545600000003</v>
      </c>
      <c r="AM17" s="36"/>
      <c r="AN17" s="36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</row>
    <row r="18" spans="1:191" s="7" customFormat="1" ht="12.75" customHeight="1">
      <c r="A18" s="43"/>
      <c r="B18" s="44"/>
      <c r="C18" s="43"/>
      <c r="D18" s="43" t="s">
        <v>565</v>
      </c>
      <c r="E18" s="45">
        <f>SUM(E3:E17)</f>
        <v>79</v>
      </c>
      <c r="F18" s="45">
        <f>SUM(F3:F17)</f>
        <v>95</v>
      </c>
      <c r="G18" s="45">
        <f>SUM(G3:G17)</f>
        <v>111</v>
      </c>
      <c r="H18" s="34"/>
      <c r="I18" s="65"/>
      <c r="J18" s="33">
        <f>SUM(J3:J17)</f>
        <v>58423</v>
      </c>
      <c r="K18" s="33">
        <f>SUM(K3:K17)</f>
        <v>64265.30000000002</v>
      </c>
      <c r="L18" s="33">
        <f>SUM(L3:L17)</f>
        <v>70107.6</v>
      </c>
      <c r="M18" s="45">
        <f aca="true" t="shared" si="8" ref="J18:O18">SUM(M3:M17)</f>
        <v>1</v>
      </c>
      <c r="N18" s="45">
        <f t="shared" si="8"/>
        <v>3354</v>
      </c>
      <c r="O18" s="45">
        <f t="shared" si="8"/>
        <v>3591</v>
      </c>
      <c r="P18" s="45">
        <f aca="true" t="shared" si="9" ref="P18:V18">SUM(P3:P17)</f>
        <v>3948</v>
      </c>
      <c r="Q18" s="45">
        <f t="shared" si="9"/>
        <v>4310</v>
      </c>
      <c r="R18" s="45"/>
      <c r="S18" s="45"/>
      <c r="T18" s="45">
        <f t="shared" si="9"/>
        <v>378</v>
      </c>
      <c r="U18" s="45">
        <f t="shared" si="9"/>
        <v>434</v>
      </c>
      <c r="V18" s="45">
        <f t="shared" si="9"/>
        <v>491</v>
      </c>
      <c r="W18" s="45"/>
      <c r="X18" s="45"/>
      <c r="Y18" s="45">
        <f>SUM(Y3:Y17)</f>
        <v>15043</v>
      </c>
      <c r="Z18" s="45">
        <f>SUM(Z3:Z17)</f>
        <v>14809</v>
      </c>
      <c r="AA18" s="45">
        <f>SUM(AA3:AA17)</f>
        <v>16289.900000000001</v>
      </c>
      <c r="AB18" s="45">
        <f>SUM(AB3:AB17)</f>
        <v>17918.890000000003</v>
      </c>
      <c r="AC18" s="45"/>
      <c r="AD18" s="45"/>
      <c r="AE18" s="45">
        <f>SUM(AE3:AE17)</f>
        <v>33030</v>
      </c>
      <c r="AF18" s="45">
        <f>SUM(AF3:AF17)</f>
        <v>37984.5</v>
      </c>
      <c r="AG18" s="45">
        <f>SUM(AG3:AG17)</f>
        <v>42938.99999999999</v>
      </c>
      <c r="AH18" s="45"/>
      <c r="AI18" s="45"/>
      <c r="AJ18" s="45">
        <v>258500</v>
      </c>
      <c r="AK18" s="45">
        <f>SUM(AK3:AK17)</f>
        <v>279181.08</v>
      </c>
      <c r="AL18" s="45">
        <f>SUM(AL3:AL17)</f>
        <v>301515.56640000007</v>
      </c>
      <c r="AM18" s="45"/>
      <c r="AN18" s="45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28"/>
      <c r="GF18" s="128"/>
      <c r="GG18" s="128"/>
      <c r="GH18" s="128"/>
      <c r="GI18" s="128"/>
    </row>
    <row r="19" spans="1:40" s="8" customFormat="1" ht="12.75" customHeight="1">
      <c r="A19" s="46">
        <v>16</v>
      </c>
      <c r="B19" s="47">
        <v>52</v>
      </c>
      <c r="C19" s="46" t="s">
        <v>580</v>
      </c>
      <c r="D19" s="46" t="s">
        <v>581</v>
      </c>
      <c r="E19" s="34">
        <v>8</v>
      </c>
      <c r="F19" s="34">
        <v>9</v>
      </c>
      <c r="G19" s="34">
        <v>10</v>
      </c>
      <c r="H19" s="34"/>
      <c r="I19" s="65"/>
      <c r="J19" s="33">
        <v>5117</v>
      </c>
      <c r="K19" s="33">
        <f t="shared" si="7"/>
        <v>5628.700000000001</v>
      </c>
      <c r="L19" s="33">
        <f aca="true" t="shared" si="10" ref="L19:L32">J19*1.2</f>
        <v>6140.4</v>
      </c>
      <c r="M19" s="70"/>
      <c r="N19" s="70"/>
      <c r="O19" s="66">
        <v>292</v>
      </c>
      <c r="P19" s="66">
        <v>321</v>
      </c>
      <c r="Q19" s="66">
        <v>350</v>
      </c>
      <c r="R19" s="81"/>
      <c r="S19" s="81"/>
      <c r="T19" s="81">
        <v>32</v>
      </c>
      <c r="U19" s="81">
        <v>37</v>
      </c>
      <c r="V19" s="81">
        <v>42</v>
      </c>
      <c r="W19" s="81"/>
      <c r="X19" s="81"/>
      <c r="Y19" s="88">
        <v>1403</v>
      </c>
      <c r="Z19" s="88">
        <v>1187</v>
      </c>
      <c r="AA19" s="88">
        <f t="shared" si="1"/>
        <v>1305.7</v>
      </c>
      <c r="AB19" s="88">
        <f t="shared" si="2"/>
        <v>1436.2700000000002</v>
      </c>
      <c r="AC19" s="92"/>
      <c r="AD19" s="92"/>
      <c r="AE19" s="66">
        <v>2585</v>
      </c>
      <c r="AF19" s="34">
        <f aca="true" t="shared" si="11" ref="AF19:AF32">AE19*1.15</f>
        <v>2972.7499999999995</v>
      </c>
      <c r="AG19" s="34">
        <f aca="true" t="shared" si="12" ref="AG19:AG32">AE19*1.3</f>
        <v>3360.5</v>
      </c>
      <c r="AH19" s="83"/>
      <c r="AI19" s="83"/>
      <c r="AJ19" s="98">
        <v>13087</v>
      </c>
      <c r="AK19" s="99">
        <f aca="true" t="shared" si="13" ref="AK19:AK32">AJ19*1.08</f>
        <v>14133.960000000001</v>
      </c>
      <c r="AL19" s="99">
        <f aca="true" t="shared" si="14" ref="AL19:AL32">AK19*1.08</f>
        <v>15264.676800000003</v>
      </c>
      <c r="AM19" s="47"/>
      <c r="AN19" s="47"/>
    </row>
    <row r="20" spans="1:40" s="8" customFormat="1" ht="12.75" customHeight="1">
      <c r="A20" s="46">
        <v>17</v>
      </c>
      <c r="B20" s="47">
        <v>54</v>
      </c>
      <c r="C20" s="46" t="s">
        <v>582</v>
      </c>
      <c r="D20" s="46" t="s">
        <v>581</v>
      </c>
      <c r="E20" s="34">
        <v>11</v>
      </c>
      <c r="F20" s="34">
        <v>12</v>
      </c>
      <c r="G20" s="34">
        <v>13</v>
      </c>
      <c r="H20" s="34"/>
      <c r="I20" s="65"/>
      <c r="J20" s="33">
        <v>6206</v>
      </c>
      <c r="K20" s="33">
        <f t="shared" si="7"/>
        <v>6826.6</v>
      </c>
      <c r="L20" s="33">
        <f t="shared" si="10"/>
        <v>7447.2</v>
      </c>
      <c r="M20" s="70"/>
      <c r="N20" s="70"/>
      <c r="O20" s="66">
        <v>296</v>
      </c>
      <c r="P20" s="66">
        <v>326</v>
      </c>
      <c r="Q20" s="66">
        <v>355</v>
      </c>
      <c r="R20" s="81"/>
      <c r="S20" s="81"/>
      <c r="T20" s="81">
        <v>32</v>
      </c>
      <c r="U20" s="81">
        <v>37</v>
      </c>
      <c r="V20" s="81">
        <v>42</v>
      </c>
      <c r="W20" s="81"/>
      <c r="X20" s="81"/>
      <c r="Y20" s="88">
        <v>1316</v>
      </c>
      <c r="Z20" s="88">
        <v>1171</v>
      </c>
      <c r="AA20" s="88">
        <f t="shared" si="1"/>
        <v>1288.1000000000001</v>
      </c>
      <c r="AB20" s="88">
        <f t="shared" si="2"/>
        <v>1416.9100000000003</v>
      </c>
      <c r="AC20" s="92"/>
      <c r="AD20" s="92"/>
      <c r="AE20" s="66">
        <v>2561</v>
      </c>
      <c r="AF20" s="34">
        <f t="shared" si="11"/>
        <v>2945.1499999999996</v>
      </c>
      <c r="AG20" s="34">
        <f t="shared" si="12"/>
        <v>3329.3</v>
      </c>
      <c r="AH20" s="83"/>
      <c r="AI20" s="83"/>
      <c r="AJ20" s="98">
        <v>27761</v>
      </c>
      <c r="AK20" s="99">
        <f t="shared" si="13"/>
        <v>29981.88</v>
      </c>
      <c r="AL20" s="99">
        <f t="shared" si="14"/>
        <v>32380.430400000005</v>
      </c>
      <c r="AM20" s="47"/>
      <c r="AN20" s="47"/>
    </row>
    <row r="21" spans="1:222" s="8" customFormat="1" ht="12.75" customHeight="1">
      <c r="A21" s="46">
        <v>18</v>
      </c>
      <c r="B21" s="47">
        <v>56</v>
      </c>
      <c r="C21" s="46" t="s">
        <v>583</v>
      </c>
      <c r="D21" s="46" t="s">
        <v>581</v>
      </c>
      <c r="E21" s="34">
        <v>3</v>
      </c>
      <c r="F21" s="34">
        <v>4</v>
      </c>
      <c r="G21" s="34">
        <f>F21+1</f>
        <v>5</v>
      </c>
      <c r="H21" s="34"/>
      <c r="I21" s="65"/>
      <c r="J21" s="33">
        <v>4851</v>
      </c>
      <c r="K21" s="33">
        <f t="shared" si="7"/>
        <v>5336.1</v>
      </c>
      <c r="L21" s="33">
        <f t="shared" si="10"/>
        <v>5821.2</v>
      </c>
      <c r="M21" s="70"/>
      <c r="N21" s="70"/>
      <c r="O21" s="66">
        <v>176</v>
      </c>
      <c r="P21" s="66">
        <v>194</v>
      </c>
      <c r="Q21" s="66">
        <v>211</v>
      </c>
      <c r="R21" s="81"/>
      <c r="S21" s="81"/>
      <c r="T21" s="81">
        <v>18</v>
      </c>
      <c r="U21" s="81">
        <v>21</v>
      </c>
      <c r="V21" s="81">
        <v>23</v>
      </c>
      <c r="W21" s="81"/>
      <c r="X21" s="81"/>
      <c r="Y21" s="88">
        <v>964</v>
      </c>
      <c r="Z21" s="88">
        <v>714</v>
      </c>
      <c r="AA21" s="88">
        <f t="shared" si="1"/>
        <v>785.4000000000001</v>
      </c>
      <c r="AB21" s="88">
        <f t="shared" si="2"/>
        <v>863.9400000000002</v>
      </c>
      <c r="AC21" s="92"/>
      <c r="AD21" s="92"/>
      <c r="AE21" s="66">
        <v>1497</v>
      </c>
      <c r="AF21" s="34">
        <f t="shared" si="11"/>
        <v>1721.55</v>
      </c>
      <c r="AG21" s="34">
        <f t="shared" si="12"/>
        <v>1946.1000000000001</v>
      </c>
      <c r="AH21" s="83"/>
      <c r="AI21" s="83"/>
      <c r="AJ21" s="98">
        <v>9687</v>
      </c>
      <c r="AK21" s="99">
        <f t="shared" si="13"/>
        <v>10461.960000000001</v>
      </c>
      <c r="AL21" s="99">
        <f t="shared" si="14"/>
        <v>11298.9168</v>
      </c>
      <c r="AM21" s="47"/>
      <c r="AN21" s="47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</row>
    <row r="22" spans="1:222" s="8" customFormat="1" ht="12.75" customHeight="1">
      <c r="A22" s="46">
        <v>19</v>
      </c>
      <c r="B22" s="47">
        <v>351</v>
      </c>
      <c r="C22" s="46" t="s">
        <v>584</v>
      </c>
      <c r="D22" s="46" t="s">
        <v>581</v>
      </c>
      <c r="E22" s="34">
        <v>7</v>
      </c>
      <c r="F22" s="34">
        <v>8</v>
      </c>
      <c r="G22" s="34">
        <v>9</v>
      </c>
      <c r="H22" s="34"/>
      <c r="I22" s="65"/>
      <c r="J22" s="33">
        <v>9248</v>
      </c>
      <c r="K22" s="33">
        <f t="shared" si="7"/>
        <v>10172.800000000001</v>
      </c>
      <c r="L22" s="33">
        <f t="shared" si="10"/>
        <v>11097.6</v>
      </c>
      <c r="M22" s="70"/>
      <c r="N22" s="70"/>
      <c r="O22" s="66">
        <v>174</v>
      </c>
      <c r="P22" s="66">
        <v>191</v>
      </c>
      <c r="Q22" s="66">
        <v>209</v>
      </c>
      <c r="R22" s="81"/>
      <c r="S22" s="81"/>
      <c r="T22" s="81">
        <v>12</v>
      </c>
      <c r="U22" s="81">
        <v>14</v>
      </c>
      <c r="V22" s="81">
        <v>16</v>
      </c>
      <c r="W22" s="81"/>
      <c r="X22" s="81"/>
      <c r="Y22" s="88">
        <v>652</v>
      </c>
      <c r="Z22" s="88">
        <v>769</v>
      </c>
      <c r="AA22" s="88">
        <f t="shared" si="1"/>
        <v>845.9000000000001</v>
      </c>
      <c r="AB22" s="88">
        <f t="shared" si="2"/>
        <v>930.4900000000001</v>
      </c>
      <c r="AC22" s="92"/>
      <c r="AD22" s="92"/>
      <c r="AE22" s="66">
        <v>1955</v>
      </c>
      <c r="AF22" s="34">
        <f t="shared" si="11"/>
        <v>2248.25</v>
      </c>
      <c r="AG22" s="34">
        <f t="shared" si="12"/>
        <v>2541.5</v>
      </c>
      <c r="AH22" s="83"/>
      <c r="AI22" s="83"/>
      <c r="AJ22" s="98">
        <v>17161</v>
      </c>
      <c r="AK22" s="99">
        <f t="shared" si="13"/>
        <v>18533.88</v>
      </c>
      <c r="AL22" s="99">
        <f t="shared" si="14"/>
        <v>20016.5904</v>
      </c>
      <c r="AM22" s="44"/>
      <c r="AN22" s="44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</row>
    <row r="23" spans="1:221" s="8" customFormat="1" ht="12.75" customHeight="1">
      <c r="A23" s="46">
        <v>20</v>
      </c>
      <c r="B23" s="47">
        <v>367</v>
      </c>
      <c r="C23" s="46" t="s">
        <v>585</v>
      </c>
      <c r="D23" s="46" t="s">
        <v>581</v>
      </c>
      <c r="E23" s="34">
        <v>6</v>
      </c>
      <c r="F23" s="34">
        <v>7</v>
      </c>
      <c r="G23" s="34">
        <v>8</v>
      </c>
      <c r="H23" s="34"/>
      <c r="I23" s="65"/>
      <c r="J23" s="33">
        <v>2085</v>
      </c>
      <c r="K23" s="33">
        <f t="shared" si="7"/>
        <v>2293.5</v>
      </c>
      <c r="L23" s="33">
        <f t="shared" si="10"/>
        <v>2502</v>
      </c>
      <c r="M23" s="70"/>
      <c r="N23" s="70"/>
      <c r="O23" s="66">
        <v>264</v>
      </c>
      <c r="P23" s="66">
        <v>290</v>
      </c>
      <c r="Q23" s="66">
        <v>317</v>
      </c>
      <c r="R23" s="81"/>
      <c r="S23" s="81"/>
      <c r="T23" s="81">
        <v>35</v>
      </c>
      <c r="U23" s="81">
        <v>40</v>
      </c>
      <c r="V23" s="81">
        <v>46</v>
      </c>
      <c r="W23" s="81"/>
      <c r="X23" s="81"/>
      <c r="Y23" s="88">
        <v>1099</v>
      </c>
      <c r="Z23" s="88">
        <v>1167</v>
      </c>
      <c r="AA23" s="88">
        <f t="shared" si="1"/>
        <v>1283.7</v>
      </c>
      <c r="AB23" s="88">
        <f t="shared" si="2"/>
        <v>1412.0700000000002</v>
      </c>
      <c r="AC23" s="92"/>
      <c r="AD23" s="92"/>
      <c r="AE23" s="66">
        <v>2247</v>
      </c>
      <c r="AF23" s="34">
        <f t="shared" si="11"/>
        <v>2584.0499999999997</v>
      </c>
      <c r="AG23" s="34">
        <f t="shared" si="12"/>
        <v>2921.1</v>
      </c>
      <c r="AH23" s="83"/>
      <c r="AI23" s="83"/>
      <c r="AJ23" s="98">
        <v>13874</v>
      </c>
      <c r="AK23" s="99">
        <f t="shared" si="13"/>
        <v>14983.920000000002</v>
      </c>
      <c r="AL23" s="99">
        <f t="shared" si="14"/>
        <v>16182.633600000003</v>
      </c>
      <c r="AM23" s="47"/>
      <c r="AN23" s="47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</row>
    <row r="24" spans="1:222" s="8" customFormat="1" ht="12.75" customHeight="1">
      <c r="A24" s="46">
        <v>21</v>
      </c>
      <c r="B24" s="47">
        <v>587</v>
      </c>
      <c r="C24" s="46" t="s">
        <v>586</v>
      </c>
      <c r="D24" s="46" t="s">
        <v>581</v>
      </c>
      <c r="E24" s="34">
        <v>6</v>
      </c>
      <c r="F24" s="34">
        <v>7</v>
      </c>
      <c r="G24" s="34">
        <v>8</v>
      </c>
      <c r="H24" s="34"/>
      <c r="I24" s="65"/>
      <c r="J24" s="33">
        <v>3031</v>
      </c>
      <c r="K24" s="33">
        <f t="shared" si="7"/>
        <v>3334.1000000000004</v>
      </c>
      <c r="L24" s="33">
        <f t="shared" si="10"/>
        <v>3637.2</v>
      </c>
      <c r="M24" s="70"/>
      <c r="N24" s="70"/>
      <c r="O24" s="66">
        <v>292</v>
      </c>
      <c r="P24" s="66">
        <v>321</v>
      </c>
      <c r="Q24" s="66">
        <v>350</v>
      </c>
      <c r="R24" s="70"/>
      <c r="S24" s="81"/>
      <c r="T24" s="81">
        <v>29</v>
      </c>
      <c r="U24" s="81">
        <v>33</v>
      </c>
      <c r="V24" s="81">
        <v>38</v>
      </c>
      <c r="W24" s="70"/>
      <c r="X24" s="81"/>
      <c r="Y24" s="88">
        <v>1184</v>
      </c>
      <c r="Z24" s="88">
        <v>1275</v>
      </c>
      <c r="AA24" s="88">
        <f t="shared" si="1"/>
        <v>1402.5</v>
      </c>
      <c r="AB24" s="88">
        <f t="shared" si="2"/>
        <v>1542.7500000000002</v>
      </c>
      <c r="AC24" s="92"/>
      <c r="AD24" s="92"/>
      <c r="AE24" s="66">
        <v>2558</v>
      </c>
      <c r="AF24" s="34">
        <f t="shared" si="11"/>
        <v>2941.7</v>
      </c>
      <c r="AG24" s="34">
        <f t="shared" si="12"/>
        <v>3325.4</v>
      </c>
      <c r="AH24" s="83"/>
      <c r="AI24" s="83"/>
      <c r="AJ24" s="98">
        <v>17331</v>
      </c>
      <c r="AK24" s="99">
        <f t="shared" si="13"/>
        <v>18717.48</v>
      </c>
      <c r="AL24" s="99">
        <f t="shared" si="14"/>
        <v>20214.8784</v>
      </c>
      <c r="AM24" s="47"/>
      <c r="AN24" s="105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</row>
    <row r="25" spans="1:40" s="8" customFormat="1" ht="12.75" customHeight="1">
      <c r="A25" s="46">
        <v>22</v>
      </c>
      <c r="B25" s="47">
        <v>704</v>
      </c>
      <c r="C25" s="46" t="s">
        <v>587</v>
      </c>
      <c r="D25" s="46" t="s">
        <v>581</v>
      </c>
      <c r="E25" s="34">
        <v>5</v>
      </c>
      <c r="F25" s="34">
        <v>6</v>
      </c>
      <c r="G25" s="34">
        <v>7</v>
      </c>
      <c r="H25" s="34"/>
      <c r="I25" s="65"/>
      <c r="J25" s="33">
        <v>2582</v>
      </c>
      <c r="K25" s="33">
        <f t="shared" si="7"/>
        <v>2840.2000000000003</v>
      </c>
      <c r="L25" s="33">
        <f t="shared" si="10"/>
        <v>3098.4</v>
      </c>
      <c r="M25" s="70"/>
      <c r="N25" s="70"/>
      <c r="O25" s="66">
        <v>217</v>
      </c>
      <c r="P25" s="66">
        <v>239</v>
      </c>
      <c r="Q25" s="66">
        <v>260</v>
      </c>
      <c r="R25" s="81"/>
      <c r="S25" s="81"/>
      <c r="T25" s="81">
        <v>18</v>
      </c>
      <c r="U25" s="81">
        <v>21</v>
      </c>
      <c r="V25" s="81">
        <v>23</v>
      </c>
      <c r="W25" s="81"/>
      <c r="X25" s="81"/>
      <c r="Y25" s="88">
        <v>837</v>
      </c>
      <c r="Z25" s="88">
        <v>1011</v>
      </c>
      <c r="AA25" s="88">
        <f t="shared" si="1"/>
        <v>1112.1000000000001</v>
      </c>
      <c r="AB25" s="88">
        <f t="shared" si="2"/>
        <v>1223.3100000000002</v>
      </c>
      <c r="AC25" s="92"/>
      <c r="AD25" s="92"/>
      <c r="AE25" s="66">
        <v>2189</v>
      </c>
      <c r="AF25" s="34">
        <f t="shared" si="11"/>
        <v>2517.35</v>
      </c>
      <c r="AG25" s="34">
        <f t="shared" si="12"/>
        <v>2845.7000000000003</v>
      </c>
      <c r="AH25" s="83"/>
      <c r="AI25" s="83"/>
      <c r="AJ25" s="98">
        <v>16465</v>
      </c>
      <c r="AK25" s="99">
        <f t="shared" si="13"/>
        <v>17782.2</v>
      </c>
      <c r="AL25" s="99">
        <f t="shared" si="14"/>
        <v>19204.776</v>
      </c>
      <c r="AM25" s="47"/>
      <c r="AN25" s="47"/>
    </row>
    <row r="26" spans="1:40" s="8" customFormat="1" ht="12.75" customHeight="1">
      <c r="A26" s="46">
        <v>23</v>
      </c>
      <c r="B26" s="47">
        <v>706</v>
      </c>
      <c r="C26" s="46" t="s">
        <v>588</v>
      </c>
      <c r="D26" s="46" t="s">
        <v>581</v>
      </c>
      <c r="E26" s="34">
        <v>4</v>
      </c>
      <c r="F26" s="34">
        <v>5</v>
      </c>
      <c r="G26" s="34">
        <v>6</v>
      </c>
      <c r="H26" s="34"/>
      <c r="I26" s="65"/>
      <c r="J26" s="33">
        <v>1581</v>
      </c>
      <c r="K26" s="33">
        <f t="shared" si="7"/>
        <v>1739.1000000000001</v>
      </c>
      <c r="L26" s="33">
        <f t="shared" si="10"/>
        <v>1897.1999999999998</v>
      </c>
      <c r="M26" s="70"/>
      <c r="N26" s="70"/>
      <c r="O26" s="66">
        <v>147</v>
      </c>
      <c r="P26" s="66">
        <v>162</v>
      </c>
      <c r="Q26" s="66">
        <v>176</v>
      </c>
      <c r="R26" s="81"/>
      <c r="S26" s="81"/>
      <c r="T26" s="81">
        <v>20</v>
      </c>
      <c r="U26" s="81">
        <v>23</v>
      </c>
      <c r="V26" s="81">
        <v>26</v>
      </c>
      <c r="W26" s="81"/>
      <c r="X26" s="81"/>
      <c r="Y26" s="88">
        <v>648</v>
      </c>
      <c r="Z26" s="88">
        <v>599</v>
      </c>
      <c r="AA26" s="88">
        <f t="shared" si="1"/>
        <v>658.9000000000001</v>
      </c>
      <c r="AB26" s="88">
        <f t="shared" si="2"/>
        <v>724.7900000000002</v>
      </c>
      <c r="AC26" s="92"/>
      <c r="AD26" s="92"/>
      <c r="AE26" s="66">
        <v>1318</v>
      </c>
      <c r="AF26" s="34">
        <f t="shared" si="11"/>
        <v>1515.6999999999998</v>
      </c>
      <c r="AG26" s="34">
        <f t="shared" si="12"/>
        <v>1713.4</v>
      </c>
      <c r="AH26" s="83"/>
      <c r="AI26" s="83"/>
      <c r="AJ26" s="98">
        <v>9956</v>
      </c>
      <c r="AK26" s="99">
        <f t="shared" si="13"/>
        <v>10752.480000000001</v>
      </c>
      <c r="AL26" s="99">
        <f t="shared" si="14"/>
        <v>11612.678400000003</v>
      </c>
      <c r="AM26" s="47"/>
      <c r="AN26" s="47"/>
    </row>
    <row r="27" spans="1:221" s="9" customFormat="1" ht="12.75" customHeight="1">
      <c r="A27" s="46">
        <v>24</v>
      </c>
      <c r="B27" s="47">
        <v>710</v>
      </c>
      <c r="C27" s="46" t="s">
        <v>589</v>
      </c>
      <c r="D27" s="46" t="s">
        <v>581</v>
      </c>
      <c r="E27" s="34">
        <v>3</v>
      </c>
      <c r="F27" s="34">
        <v>4</v>
      </c>
      <c r="G27" s="34">
        <f>F27+1</f>
        <v>5</v>
      </c>
      <c r="H27" s="34"/>
      <c r="I27" s="65"/>
      <c r="J27" s="33">
        <v>1468</v>
      </c>
      <c r="K27" s="33">
        <f t="shared" si="7"/>
        <v>1614.8000000000002</v>
      </c>
      <c r="L27" s="33">
        <f t="shared" si="10"/>
        <v>1761.6</v>
      </c>
      <c r="M27" s="70"/>
      <c r="N27" s="70"/>
      <c r="O27" s="66">
        <v>159</v>
      </c>
      <c r="P27" s="66">
        <v>175</v>
      </c>
      <c r="Q27" s="66">
        <v>191</v>
      </c>
      <c r="R27" s="81"/>
      <c r="S27" s="81"/>
      <c r="T27" s="81">
        <v>20</v>
      </c>
      <c r="U27" s="81">
        <v>23</v>
      </c>
      <c r="V27" s="81">
        <v>26</v>
      </c>
      <c r="W27" s="81"/>
      <c r="X27" s="81"/>
      <c r="Y27" s="88">
        <v>725</v>
      </c>
      <c r="Z27" s="88">
        <v>675</v>
      </c>
      <c r="AA27" s="88">
        <f t="shared" si="1"/>
        <v>742.5000000000001</v>
      </c>
      <c r="AB27" s="88">
        <f t="shared" si="2"/>
        <v>816.7500000000002</v>
      </c>
      <c r="AC27" s="92"/>
      <c r="AD27" s="92"/>
      <c r="AE27" s="66">
        <v>1324</v>
      </c>
      <c r="AF27" s="34">
        <f t="shared" si="11"/>
        <v>1522.6</v>
      </c>
      <c r="AG27" s="34">
        <f t="shared" si="12"/>
        <v>1721.2</v>
      </c>
      <c r="AH27" s="83"/>
      <c r="AI27" s="83"/>
      <c r="AJ27" s="98">
        <v>5598</v>
      </c>
      <c r="AK27" s="99">
        <f t="shared" si="13"/>
        <v>6045.84</v>
      </c>
      <c r="AL27" s="99">
        <f t="shared" si="14"/>
        <v>6529.507200000001</v>
      </c>
      <c r="AM27" s="47"/>
      <c r="AN27" s="47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</row>
    <row r="28" spans="1:222" s="9" customFormat="1" ht="12.75" customHeight="1">
      <c r="A28" s="46">
        <v>25</v>
      </c>
      <c r="B28" s="47">
        <v>713</v>
      </c>
      <c r="C28" s="46" t="s">
        <v>590</v>
      </c>
      <c r="D28" s="46" t="s">
        <v>581</v>
      </c>
      <c r="E28" s="34">
        <v>2</v>
      </c>
      <c r="F28" s="34">
        <v>3</v>
      </c>
      <c r="G28" s="34">
        <f>F28+1</f>
        <v>4</v>
      </c>
      <c r="H28" s="34"/>
      <c r="I28" s="65"/>
      <c r="J28" s="33">
        <v>2226</v>
      </c>
      <c r="K28" s="33">
        <f t="shared" si="7"/>
        <v>2448.6000000000004</v>
      </c>
      <c r="L28" s="33">
        <f t="shared" si="10"/>
        <v>2671.2</v>
      </c>
      <c r="M28" s="70"/>
      <c r="N28" s="70"/>
      <c r="O28" s="66">
        <v>98</v>
      </c>
      <c r="P28" s="66">
        <v>108</v>
      </c>
      <c r="Q28" s="66">
        <v>118</v>
      </c>
      <c r="R28" s="81"/>
      <c r="S28" s="81"/>
      <c r="T28" s="81">
        <v>11</v>
      </c>
      <c r="U28" s="81">
        <v>13</v>
      </c>
      <c r="V28" s="81">
        <v>14</v>
      </c>
      <c r="W28" s="81"/>
      <c r="X28" s="81"/>
      <c r="Y28" s="88">
        <v>502</v>
      </c>
      <c r="Z28" s="88">
        <v>439</v>
      </c>
      <c r="AA28" s="88">
        <f t="shared" si="1"/>
        <v>482.90000000000003</v>
      </c>
      <c r="AB28" s="88">
        <f t="shared" si="2"/>
        <v>531.19</v>
      </c>
      <c r="AC28" s="92"/>
      <c r="AD28" s="92"/>
      <c r="AE28" s="66">
        <v>913</v>
      </c>
      <c r="AF28" s="34">
        <f t="shared" si="11"/>
        <v>1049.9499999999998</v>
      </c>
      <c r="AG28" s="34">
        <f t="shared" si="12"/>
        <v>1186.9</v>
      </c>
      <c r="AH28" s="83"/>
      <c r="AI28" s="83"/>
      <c r="AJ28" s="98">
        <v>9420</v>
      </c>
      <c r="AK28" s="99">
        <f t="shared" si="13"/>
        <v>10173.6</v>
      </c>
      <c r="AL28" s="99">
        <f t="shared" si="14"/>
        <v>10987.488000000001</v>
      </c>
      <c r="AM28" s="47"/>
      <c r="AN28" s="47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</row>
    <row r="29" spans="1:222" s="10" customFormat="1" ht="12.75" customHeight="1">
      <c r="A29" s="46">
        <v>26</v>
      </c>
      <c r="B29" s="47">
        <v>738</v>
      </c>
      <c r="C29" s="46" t="s">
        <v>591</v>
      </c>
      <c r="D29" s="46" t="s">
        <v>581</v>
      </c>
      <c r="E29" s="34">
        <v>5</v>
      </c>
      <c r="F29" s="34">
        <v>6</v>
      </c>
      <c r="G29" s="34">
        <v>7</v>
      </c>
      <c r="H29" s="34"/>
      <c r="I29" s="65"/>
      <c r="J29" s="33">
        <v>2566</v>
      </c>
      <c r="K29" s="33">
        <f t="shared" si="7"/>
        <v>2822.6000000000004</v>
      </c>
      <c r="L29" s="33">
        <f t="shared" si="10"/>
        <v>3079.2</v>
      </c>
      <c r="M29" s="70"/>
      <c r="N29" s="70"/>
      <c r="O29" s="66">
        <v>176</v>
      </c>
      <c r="P29" s="66">
        <v>194</v>
      </c>
      <c r="Q29" s="66">
        <v>211</v>
      </c>
      <c r="R29" s="81"/>
      <c r="S29" s="81"/>
      <c r="T29" s="81">
        <v>14</v>
      </c>
      <c r="U29" s="81">
        <v>16</v>
      </c>
      <c r="V29" s="81">
        <v>18</v>
      </c>
      <c r="W29" s="81"/>
      <c r="X29" s="81"/>
      <c r="Y29" s="88">
        <v>738</v>
      </c>
      <c r="Z29" s="88">
        <v>664</v>
      </c>
      <c r="AA29" s="88">
        <f t="shared" si="1"/>
        <v>730.4000000000001</v>
      </c>
      <c r="AB29" s="88">
        <f t="shared" si="2"/>
        <v>803.4400000000002</v>
      </c>
      <c r="AC29" s="93"/>
      <c r="AD29" s="93"/>
      <c r="AE29" s="66">
        <v>1584</v>
      </c>
      <c r="AF29" s="34">
        <f t="shared" si="11"/>
        <v>1821.6</v>
      </c>
      <c r="AG29" s="34">
        <f t="shared" si="12"/>
        <v>2059.2000000000003</v>
      </c>
      <c r="AH29" s="83"/>
      <c r="AI29" s="83"/>
      <c r="AJ29" s="98">
        <v>11449</v>
      </c>
      <c r="AK29" s="99">
        <f t="shared" si="13"/>
        <v>12364.92</v>
      </c>
      <c r="AL29" s="99">
        <f t="shared" si="14"/>
        <v>13354.1136</v>
      </c>
      <c r="AM29" s="47"/>
      <c r="AN29" s="47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</row>
    <row r="30" spans="1:222" s="10" customFormat="1" ht="12.75" customHeight="1">
      <c r="A30" s="46">
        <v>27</v>
      </c>
      <c r="B30" s="47">
        <v>329</v>
      </c>
      <c r="C30" s="46" t="s">
        <v>592</v>
      </c>
      <c r="D30" s="46" t="s">
        <v>581</v>
      </c>
      <c r="E30" s="34">
        <v>8</v>
      </c>
      <c r="F30" s="34">
        <v>9</v>
      </c>
      <c r="G30" s="34">
        <v>10</v>
      </c>
      <c r="H30" s="34"/>
      <c r="I30" s="65"/>
      <c r="J30" s="33">
        <v>6094</v>
      </c>
      <c r="K30" s="33">
        <f t="shared" si="7"/>
        <v>6703.400000000001</v>
      </c>
      <c r="L30" s="33">
        <f t="shared" si="10"/>
        <v>7312.8</v>
      </c>
      <c r="M30" s="70"/>
      <c r="N30" s="70"/>
      <c r="O30" s="66">
        <v>295</v>
      </c>
      <c r="P30" s="66">
        <v>325</v>
      </c>
      <c r="Q30" s="66">
        <v>354</v>
      </c>
      <c r="R30" s="81"/>
      <c r="S30" s="81"/>
      <c r="T30" s="81">
        <v>20</v>
      </c>
      <c r="U30" s="81">
        <v>23</v>
      </c>
      <c r="V30" s="81">
        <v>26</v>
      </c>
      <c r="W30" s="81"/>
      <c r="X30" s="81"/>
      <c r="Y30" s="88">
        <v>1588</v>
      </c>
      <c r="Z30" s="88">
        <v>1159</v>
      </c>
      <c r="AA30" s="88">
        <f t="shared" si="1"/>
        <v>1274.9</v>
      </c>
      <c r="AB30" s="88">
        <f t="shared" si="2"/>
        <v>1402.39</v>
      </c>
      <c r="AC30" s="92"/>
      <c r="AD30" s="92"/>
      <c r="AE30" s="66">
        <v>2837</v>
      </c>
      <c r="AF30" s="34">
        <f t="shared" si="11"/>
        <v>3262.5499999999997</v>
      </c>
      <c r="AG30" s="34">
        <f t="shared" si="12"/>
        <v>3688.1</v>
      </c>
      <c r="AH30" s="83"/>
      <c r="AI30" s="83"/>
      <c r="AJ30" s="98">
        <v>31648</v>
      </c>
      <c r="AK30" s="99">
        <f t="shared" si="13"/>
        <v>34179.840000000004</v>
      </c>
      <c r="AL30" s="99">
        <f t="shared" si="14"/>
        <v>36914.22720000001</v>
      </c>
      <c r="AM30" s="47"/>
      <c r="AN30" s="47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</row>
    <row r="31" spans="1:222" s="10" customFormat="1" ht="12.75" customHeight="1">
      <c r="A31" s="46">
        <v>28</v>
      </c>
      <c r="B31" s="48">
        <v>754</v>
      </c>
      <c r="C31" s="49" t="s">
        <v>593</v>
      </c>
      <c r="D31" s="46" t="s">
        <v>581</v>
      </c>
      <c r="E31" s="34">
        <v>3</v>
      </c>
      <c r="F31" s="34">
        <v>4</v>
      </c>
      <c r="G31" s="34">
        <f>F31+1</f>
        <v>5</v>
      </c>
      <c r="H31" s="34"/>
      <c r="I31" s="65"/>
      <c r="J31" s="33">
        <v>1325</v>
      </c>
      <c r="K31" s="33">
        <f t="shared" si="7"/>
        <v>1457.5000000000002</v>
      </c>
      <c r="L31" s="33">
        <f t="shared" si="10"/>
        <v>1590</v>
      </c>
      <c r="M31" s="70"/>
      <c r="N31" s="70"/>
      <c r="O31" s="66">
        <v>211</v>
      </c>
      <c r="P31" s="66">
        <v>232</v>
      </c>
      <c r="Q31" s="66">
        <v>253</v>
      </c>
      <c r="R31" s="81"/>
      <c r="S31" s="81"/>
      <c r="T31" s="81">
        <v>14</v>
      </c>
      <c r="U31" s="81">
        <v>16</v>
      </c>
      <c r="V31" s="81">
        <v>18</v>
      </c>
      <c r="W31" s="81"/>
      <c r="X31" s="81"/>
      <c r="Y31" s="88">
        <v>1136</v>
      </c>
      <c r="Z31" s="88">
        <v>745</v>
      </c>
      <c r="AA31" s="88">
        <f t="shared" si="1"/>
        <v>819.5000000000001</v>
      </c>
      <c r="AB31" s="88">
        <f t="shared" si="2"/>
        <v>901.4500000000002</v>
      </c>
      <c r="AC31" s="92"/>
      <c r="AD31" s="92"/>
      <c r="AE31" s="66">
        <v>1543</v>
      </c>
      <c r="AF31" s="34">
        <f t="shared" si="11"/>
        <v>1774.4499999999998</v>
      </c>
      <c r="AG31" s="34">
        <f t="shared" si="12"/>
        <v>2005.9</v>
      </c>
      <c r="AH31" s="83"/>
      <c r="AI31" s="83"/>
      <c r="AJ31" s="98">
        <v>7121</v>
      </c>
      <c r="AK31" s="99">
        <f t="shared" si="13"/>
        <v>7690.68</v>
      </c>
      <c r="AL31" s="99">
        <f t="shared" si="14"/>
        <v>8305.9344</v>
      </c>
      <c r="AM31" s="47"/>
      <c r="AN31" s="47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</row>
    <row r="32" spans="1:221" s="11" customFormat="1" ht="12.75" customHeight="1">
      <c r="A32" s="46">
        <v>29</v>
      </c>
      <c r="B32" s="48">
        <v>755</v>
      </c>
      <c r="C32" s="49" t="s">
        <v>594</v>
      </c>
      <c r="D32" s="46"/>
      <c r="E32" s="34">
        <v>1</v>
      </c>
      <c r="F32" s="34">
        <v>2</v>
      </c>
      <c r="G32" s="34">
        <f>F32+1</f>
        <v>3</v>
      </c>
      <c r="H32" s="34"/>
      <c r="I32" s="65"/>
      <c r="J32" s="33">
        <v>609</v>
      </c>
      <c r="K32" s="33">
        <v>670</v>
      </c>
      <c r="L32" s="33">
        <f t="shared" si="10"/>
        <v>730.8</v>
      </c>
      <c r="M32" s="67"/>
      <c r="N32" s="67"/>
      <c r="O32" s="66">
        <v>81</v>
      </c>
      <c r="P32" s="66">
        <v>89</v>
      </c>
      <c r="Q32" s="66">
        <v>97</v>
      </c>
      <c r="R32" s="82"/>
      <c r="S32" s="82"/>
      <c r="T32" s="82">
        <v>11</v>
      </c>
      <c r="U32" s="82">
        <v>13</v>
      </c>
      <c r="V32" s="82">
        <v>14</v>
      </c>
      <c r="W32" s="82"/>
      <c r="X32" s="82"/>
      <c r="Y32" s="88">
        <v>624</v>
      </c>
      <c r="Z32" s="88">
        <v>324</v>
      </c>
      <c r="AA32" s="88">
        <f t="shared" si="1"/>
        <v>356.40000000000003</v>
      </c>
      <c r="AB32" s="88">
        <f t="shared" si="2"/>
        <v>392.0400000000001</v>
      </c>
      <c r="AC32" s="94"/>
      <c r="AD32" s="94"/>
      <c r="AE32" s="66">
        <v>612</v>
      </c>
      <c r="AF32" s="34">
        <f t="shared" si="11"/>
        <v>703.8</v>
      </c>
      <c r="AG32" s="34">
        <f t="shared" si="12"/>
        <v>795.6</v>
      </c>
      <c r="AH32" s="100"/>
      <c r="AI32" s="75"/>
      <c r="AJ32" s="98">
        <v>6958</v>
      </c>
      <c r="AK32" s="99">
        <f t="shared" si="13"/>
        <v>7514.64</v>
      </c>
      <c r="AL32" s="99">
        <f t="shared" si="14"/>
        <v>8115.811200000001</v>
      </c>
      <c r="AM32" s="36"/>
      <c r="AN32" s="36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</row>
    <row r="33" spans="1:191" s="1" customFormat="1" ht="12.75" customHeight="1">
      <c r="A33" s="43"/>
      <c r="B33" s="50"/>
      <c r="C33" s="43"/>
      <c r="D33" s="43" t="s">
        <v>581</v>
      </c>
      <c r="E33" s="45">
        <f>SUM(E19:E31)</f>
        <v>71</v>
      </c>
      <c r="F33" s="45">
        <f>SUM(F19:F31)</f>
        <v>84</v>
      </c>
      <c r="G33" s="45">
        <f>SUM(G19:G31)</f>
        <v>97</v>
      </c>
      <c r="H33" s="34"/>
      <c r="I33" s="65"/>
      <c r="J33" s="71">
        <f aca="true" t="shared" si="15" ref="J33:L33">SUM(J19:J32)</f>
        <v>48989</v>
      </c>
      <c r="K33" s="71">
        <f t="shared" si="15"/>
        <v>53888</v>
      </c>
      <c r="L33" s="71">
        <f t="shared" si="15"/>
        <v>58786.799999999996</v>
      </c>
      <c r="M33" s="45">
        <f>SUM(M19:M31)</f>
        <v>0</v>
      </c>
      <c r="N33" s="45">
        <f>SUM(N19:N31)</f>
        <v>0</v>
      </c>
      <c r="O33" s="45">
        <f>SUM(O19:O32)</f>
        <v>2878</v>
      </c>
      <c r="P33" s="45">
        <f>SUM(P19:P32)</f>
        <v>3167</v>
      </c>
      <c r="Q33" s="45">
        <f>SUM(Q19:Q32)</f>
        <v>3452</v>
      </c>
      <c r="R33" s="45"/>
      <c r="S33" s="45"/>
      <c r="T33" s="45">
        <f>SUM(T19:T32)</f>
        <v>286</v>
      </c>
      <c r="U33" s="45">
        <f aca="true" t="shared" si="16" ref="U33:AC33">SUM(U19:U32)</f>
        <v>330</v>
      </c>
      <c r="V33" s="45">
        <f t="shared" si="16"/>
        <v>372</v>
      </c>
      <c r="W33" s="45">
        <f t="shared" si="16"/>
        <v>0</v>
      </c>
      <c r="X33" s="45">
        <f t="shared" si="16"/>
        <v>0</v>
      </c>
      <c r="Y33" s="45">
        <f>SUM(Y19:Y31)</f>
        <v>12792</v>
      </c>
      <c r="Z33" s="45">
        <f aca="true" t="shared" si="17" ref="Z33:AB33">SUM(Z19:Z31)</f>
        <v>11575</v>
      </c>
      <c r="AA33" s="45">
        <f t="shared" si="17"/>
        <v>12732.5</v>
      </c>
      <c r="AB33" s="45">
        <f t="shared" si="17"/>
        <v>14005.750000000002</v>
      </c>
      <c r="AC33" s="45"/>
      <c r="AD33" s="45"/>
      <c r="AE33" s="45">
        <f>SUM(AE19:AE31)</f>
        <v>25111</v>
      </c>
      <c r="AF33" s="45">
        <f>SUM(AF19:AF31)</f>
        <v>28877.649999999998</v>
      </c>
      <c r="AG33" s="45">
        <f>SUM(AG19:AG31)</f>
        <v>32644.300000000007</v>
      </c>
      <c r="AH33" s="45"/>
      <c r="AI33" s="45"/>
      <c r="AJ33" s="45">
        <f>SUM(AJ19:AJ32)</f>
        <v>197516</v>
      </c>
      <c r="AK33" s="45">
        <f>SUM(AK19:AK32)</f>
        <v>213317.28000000003</v>
      </c>
      <c r="AL33" s="45">
        <f>SUM(AL19:AL32)</f>
        <v>230382.66240000006</v>
      </c>
      <c r="AM33" s="45"/>
      <c r="AN33" s="45"/>
      <c r="GE33" s="128"/>
      <c r="GF33" s="128"/>
      <c r="GG33" s="128"/>
      <c r="GH33" s="128"/>
      <c r="GI33" s="128"/>
    </row>
    <row r="34" spans="1:40" s="12" customFormat="1" ht="12.75" customHeight="1">
      <c r="A34" s="47">
        <v>29</v>
      </c>
      <c r="B34" s="47">
        <v>355</v>
      </c>
      <c r="C34" s="46" t="s">
        <v>595</v>
      </c>
      <c r="D34" s="47" t="s">
        <v>596</v>
      </c>
      <c r="E34" s="34">
        <v>9</v>
      </c>
      <c r="F34" s="34">
        <v>10</v>
      </c>
      <c r="G34" s="34">
        <v>11</v>
      </c>
      <c r="H34" s="34"/>
      <c r="I34" s="65"/>
      <c r="J34" s="33">
        <v>4422</v>
      </c>
      <c r="K34" s="33">
        <f t="shared" si="7"/>
        <v>4864.200000000001</v>
      </c>
      <c r="L34" s="33">
        <f aca="true" t="shared" si="18" ref="L34:L49">J34*1.2</f>
        <v>5306.4</v>
      </c>
      <c r="M34" s="72"/>
      <c r="N34" s="72"/>
      <c r="O34" s="66">
        <v>361</v>
      </c>
      <c r="P34" s="66">
        <v>397</v>
      </c>
      <c r="Q34" s="66">
        <v>433</v>
      </c>
      <c r="R34" s="81"/>
      <c r="S34" s="81"/>
      <c r="T34" s="81">
        <v>39</v>
      </c>
      <c r="U34" s="81">
        <v>45</v>
      </c>
      <c r="V34" s="81">
        <v>51</v>
      </c>
      <c r="W34" s="81"/>
      <c r="X34" s="81"/>
      <c r="Y34" s="88">
        <v>1711</v>
      </c>
      <c r="Z34" s="88">
        <v>1411</v>
      </c>
      <c r="AA34" s="88">
        <f aca="true" t="shared" si="19" ref="AA33:AA64">Z34*1.1</f>
        <v>1552.1000000000001</v>
      </c>
      <c r="AB34" s="88">
        <f aca="true" t="shared" si="20" ref="AB33:AB64">AA34*1.1</f>
        <v>1707.3100000000004</v>
      </c>
      <c r="AD34" s="94"/>
      <c r="AE34" s="66">
        <v>3132</v>
      </c>
      <c r="AF34" s="34">
        <f aca="true" t="shared" si="21" ref="AF34:AF49">AE34*1.15</f>
        <v>3601.7999999999997</v>
      </c>
      <c r="AG34" s="34">
        <f aca="true" t="shared" si="22" ref="AG34:AG49">AE34*1.3</f>
        <v>4071.6000000000004</v>
      </c>
      <c r="AH34" s="75"/>
      <c r="AI34" s="75"/>
      <c r="AJ34" s="98">
        <v>23459</v>
      </c>
      <c r="AK34" s="99">
        <f aca="true" t="shared" si="23" ref="AK34:AK49">AJ34*1.08</f>
        <v>25335.72</v>
      </c>
      <c r="AL34" s="99">
        <f aca="true" t="shared" si="24" ref="AL34:AL49">AK34*1.08</f>
        <v>27362.577600000004</v>
      </c>
      <c r="AM34" s="55"/>
      <c r="AN34" s="55"/>
    </row>
    <row r="35" spans="1:222" s="12" customFormat="1" ht="12.75" customHeight="1">
      <c r="A35" s="47">
        <v>30</v>
      </c>
      <c r="B35" s="47">
        <v>373</v>
      </c>
      <c r="C35" s="46" t="s">
        <v>597</v>
      </c>
      <c r="D35" s="47" t="s">
        <v>596</v>
      </c>
      <c r="E35" s="34">
        <v>7</v>
      </c>
      <c r="F35" s="34">
        <v>8</v>
      </c>
      <c r="G35" s="34">
        <v>9</v>
      </c>
      <c r="H35" s="34"/>
      <c r="I35" s="65"/>
      <c r="J35" s="33">
        <v>3098</v>
      </c>
      <c r="K35" s="33">
        <f t="shared" si="7"/>
        <v>3407.8</v>
      </c>
      <c r="L35" s="33">
        <f t="shared" si="18"/>
        <v>3717.6</v>
      </c>
      <c r="M35" s="72"/>
      <c r="N35" s="47"/>
      <c r="O35" s="66">
        <v>452</v>
      </c>
      <c r="P35" s="66">
        <v>497</v>
      </c>
      <c r="Q35" s="66">
        <v>542</v>
      </c>
      <c r="R35" s="81"/>
      <c r="S35" s="83"/>
      <c r="T35" s="81">
        <v>54</v>
      </c>
      <c r="U35" s="81">
        <v>62</v>
      </c>
      <c r="V35" s="81">
        <v>70</v>
      </c>
      <c r="W35" s="81"/>
      <c r="X35" s="81"/>
      <c r="Y35" s="88">
        <v>2430</v>
      </c>
      <c r="Z35" s="88">
        <v>1648</v>
      </c>
      <c r="AA35" s="88">
        <f t="shared" si="19"/>
        <v>1812.8000000000002</v>
      </c>
      <c r="AB35" s="88">
        <f t="shared" si="20"/>
        <v>1994.0800000000004</v>
      </c>
      <c r="AC35" s="94"/>
      <c r="AD35" s="94"/>
      <c r="AE35" s="66">
        <v>3309</v>
      </c>
      <c r="AF35" s="34">
        <f t="shared" si="21"/>
        <v>3805.35</v>
      </c>
      <c r="AG35" s="34">
        <f t="shared" si="22"/>
        <v>4301.7</v>
      </c>
      <c r="AH35" s="75"/>
      <c r="AI35" s="83"/>
      <c r="AJ35" s="98">
        <v>18577</v>
      </c>
      <c r="AK35" s="99">
        <f t="shared" si="23"/>
        <v>20063.16</v>
      </c>
      <c r="AL35" s="99">
        <f t="shared" si="24"/>
        <v>21668.2128</v>
      </c>
      <c r="AM35" s="55"/>
      <c r="AN35" s="106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23"/>
    </row>
    <row r="36" spans="1:222" s="12" customFormat="1" ht="12.75" customHeight="1">
      <c r="A36" s="47">
        <v>31</v>
      </c>
      <c r="B36" s="47">
        <v>511</v>
      </c>
      <c r="C36" s="46" t="s">
        <v>598</v>
      </c>
      <c r="D36" s="47" t="s">
        <v>596</v>
      </c>
      <c r="E36" s="34">
        <v>7</v>
      </c>
      <c r="F36" s="34">
        <v>8</v>
      </c>
      <c r="G36" s="34">
        <v>9</v>
      </c>
      <c r="H36" s="34"/>
      <c r="I36" s="65"/>
      <c r="J36" s="33">
        <v>1603</v>
      </c>
      <c r="K36" s="33">
        <f t="shared" si="7"/>
        <v>1763.3000000000002</v>
      </c>
      <c r="L36" s="33">
        <f t="shared" si="18"/>
        <v>1923.6</v>
      </c>
      <c r="M36" s="72"/>
      <c r="N36" s="72"/>
      <c r="O36" s="66">
        <v>310</v>
      </c>
      <c r="P36" s="66">
        <v>341</v>
      </c>
      <c r="Q36" s="66">
        <v>372</v>
      </c>
      <c r="R36" s="81"/>
      <c r="S36" s="81"/>
      <c r="T36" s="81">
        <v>29</v>
      </c>
      <c r="U36" s="81">
        <v>33</v>
      </c>
      <c r="V36" s="81">
        <v>38</v>
      </c>
      <c r="W36" s="81"/>
      <c r="X36" s="81"/>
      <c r="Y36" s="88">
        <v>1295</v>
      </c>
      <c r="Z36" s="88">
        <v>1182</v>
      </c>
      <c r="AA36" s="88">
        <f t="shared" si="19"/>
        <v>1300.2</v>
      </c>
      <c r="AB36" s="88">
        <f t="shared" si="20"/>
        <v>1430.2200000000003</v>
      </c>
      <c r="AC36" s="94"/>
      <c r="AD36" s="94"/>
      <c r="AE36" s="66">
        <v>2253</v>
      </c>
      <c r="AF36" s="34">
        <f t="shared" si="21"/>
        <v>2590.95</v>
      </c>
      <c r="AG36" s="34">
        <f t="shared" si="22"/>
        <v>2928.9</v>
      </c>
      <c r="AH36" s="75"/>
      <c r="AI36" s="75"/>
      <c r="AJ36" s="98">
        <v>9977</v>
      </c>
      <c r="AK36" s="99">
        <f t="shared" si="23"/>
        <v>10775.16</v>
      </c>
      <c r="AL36" s="99">
        <f t="shared" si="24"/>
        <v>11637.1728</v>
      </c>
      <c r="AM36" s="55"/>
      <c r="AN36" s="55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23"/>
    </row>
    <row r="37" spans="1:222" s="13" customFormat="1" ht="12.75" customHeight="1">
      <c r="A37" s="51">
        <v>32</v>
      </c>
      <c r="B37" s="51">
        <v>515</v>
      </c>
      <c r="C37" s="52" t="s">
        <v>599</v>
      </c>
      <c r="D37" s="51" t="s">
        <v>596</v>
      </c>
      <c r="E37" s="34">
        <v>5</v>
      </c>
      <c r="F37" s="34">
        <v>6</v>
      </c>
      <c r="G37" s="34">
        <v>7</v>
      </c>
      <c r="H37" s="34"/>
      <c r="I37" s="65"/>
      <c r="J37" s="33">
        <v>3972</v>
      </c>
      <c r="K37" s="33">
        <f aca="true" t="shared" si="25" ref="K37:K69">J37*1.1</f>
        <v>4369.200000000001</v>
      </c>
      <c r="L37" s="33">
        <f t="shared" si="18"/>
        <v>4766.4</v>
      </c>
      <c r="M37" s="73"/>
      <c r="N37" s="73"/>
      <c r="O37" s="66">
        <v>333</v>
      </c>
      <c r="P37" s="66">
        <v>366</v>
      </c>
      <c r="Q37" s="66">
        <v>400</v>
      </c>
      <c r="R37" s="84"/>
      <c r="S37" s="84"/>
      <c r="T37" s="84">
        <v>42</v>
      </c>
      <c r="U37" s="84">
        <v>48</v>
      </c>
      <c r="V37" s="84">
        <v>55</v>
      </c>
      <c r="W37" s="84"/>
      <c r="X37" s="84"/>
      <c r="Y37" s="88">
        <v>2005</v>
      </c>
      <c r="Z37" s="88">
        <v>1278</v>
      </c>
      <c r="AA37" s="88">
        <f t="shared" si="19"/>
        <v>1405.8000000000002</v>
      </c>
      <c r="AB37" s="88">
        <f t="shared" si="20"/>
        <v>1546.3800000000003</v>
      </c>
      <c r="AC37" s="95"/>
      <c r="AD37" s="95"/>
      <c r="AE37" s="66">
        <v>2674</v>
      </c>
      <c r="AF37" s="34">
        <f t="shared" si="21"/>
        <v>3075.1</v>
      </c>
      <c r="AG37" s="34">
        <f t="shared" si="22"/>
        <v>3476.2000000000003</v>
      </c>
      <c r="AH37" s="107"/>
      <c r="AI37" s="107"/>
      <c r="AJ37" s="98">
        <v>17760</v>
      </c>
      <c r="AK37" s="99">
        <f t="shared" si="23"/>
        <v>19180.800000000003</v>
      </c>
      <c r="AL37" s="99">
        <f t="shared" si="24"/>
        <v>20715.264000000003</v>
      </c>
      <c r="AM37" s="51"/>
      <c r="AN37" s="51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24"/>
    </row>
    <row r="38" spans="1:222" s="12" customFormat="1" ht="12.75" customHeight="1">
      <c r="A38" s="47">
        <v>33</v>
      </c>
      <c r="B38" s="47">
        <v>572</v>
      </c>
      <c r="C38" s="46" t="s">
        <v>600</v>
      </c>
      <c r="D38" s="47" t="s">
        <v>596</v>
      </c>
      <c r="E38" s="34">
        <v>5</v>
      </c>
      <c r="F38" s="34">
        <v>6</v>
      </c>
      <c r="G38" s="34">
        <v>7</v>
      </c>
      <c r="H38" s="34"/>
      <c r="I38" s="65"/>
      <c r="J38" s="33">
        <v>4059</v>
      </c>
      <c r="K38" s="33">
        <f t="shared" si="25"/>
        <v>4464.900000000001</v>
      </c>
      <c r="L38" s="33">
        <f t="shared" si="18"/>
        <v>4870.8</v>
      </c>
      <c r="M38" s="72"/>
      <c r="N38" s="72"/>
      <c r="O38" s="66">
        <v>260</v>
      </c>
      <c r="P38" s="66">
        <v>286</v>
      </c>
      <c r="Q38" s="66">
        <v>312</v>
      </c>
      <c r="R38" s="81"/>
      <c r="S38" s="81"/>
      <c r="T38" s="81">
        <v>26</v>
      </c>
      <c r="U38" s="81">
        <v>30</v>
      </c>
      <c r="V38" s="81">
        <v>34</v>
      </c>
      <c r="W38" s="81"/>
      <c r="X38" s="81"/>
      <c r="Y38" s="88">
        <v>1043</v>
      </c>
      <c r="Z38" s="88">
        <v>1155</v>
      </c>
      <c r="AA38" s="88">
        <f t="shared" si="19"/>
        <v>1270.5</v>
      </c>
      <c r="AB38" s="88">
        <f t="shared" si="20"/>
        <v>1397.5500000000002</v>
      </c>
      <c r="AC38" s="94"/>
      <c r="AD38" s="94"/>
      <c r="AE38" s="66">
        <v>2425</v>
      </c>
      <c r="AF38" s="34">
        <f t="shared" si="21"/>
        <v>2788.75</v>
      </c>
      <c r="AG38" s="34">
        <f t="shared" si="22"/>
        <v>3152.5</v>
      </c>
      <c r="AH38" s="75"/>
      <c r="AI38" s="83"/>
      <c r="AJ38" s="98">
        <v>16027</v>
      </c>
      <c r="AK38" s="99">
        <f t="shared" si="23"/>
        <v>17309.16</v>
      </c>
      <c r="AL38" s="99">
        <f t="shared" si="24"/>
        <v>18693.8928</v>
      </c>
      <c r="AM38" s="55"/>
      <c r="AN38" s="55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2"/>
    </row>
    <row r="39" spans="1:222" s="12" customFormat="1" ht="12" customHeight="1">
      <c r="A39" s="47">
        <v>34</v>
      </c>
      <c r="B39" s="47">
        <v>578</v>
      </c>
      <c r="C39" s="46" t="s">
        <v>601</v>
      </c>
      <c r="D39" s="47" t="s">
        <v>596</v>
      </c>
      <c r="E39" s="34">
        <v>6</v>
      </c>
      <c r="F39" s="34">
        <v>7</v>
      </c>
      <c r="G39" s="34">
        <v>8</v>
      </c>
      <c r="H39" s="34"/>
      <c r="I39" s="65"/>
      <c r="J39" s="33">
        <v>2333</v>
      </c>
      <c r="K39" s="33">
        <f t="shared" si="25"/>
        <v>2566.3</v>
      </c>
      <c r="L39" s="33">
        <f t="shared" si="18"/>
        <v>2799.6</v>
      </c>
      <c r="M39" s="72"/>
      <c r="N39" s="72"/>
      <c r="O39" s="66">
        <v>339</v>
      </c>
      <c r="P39" s="66">
        <v>373</v>
      </c>
      <c r="Q39" s="66">
        <v>407</v>
      </c>
      <c r="R39" s="81"/>
      <c r="S39" s="81"/>
      <c r="T39" s="81">
        <v>54</v>
      </c>
      <c r="U39" s="81">
        <v>62</v>
      </c>
      <c r="V39" s="81">
        <v>70</v>
      </c>
      <c r="W39" s="81"/>
      <c r="X39" s="81"/>
      <c r="Y39" s="88">
        <v>2003</v>
      </c>
      <c r="Z39" s="88">
        <v>1159</v>
      </c>
      <c r="AA39" s="88">
        <f t="shared" si="19"/>
        <v>1274.9</v>
      </c>
      <c r="AB39" s="88">
        <f t="shared" si="20"/>
        <v>1402.39</v>
      </c>
      <c r="AC39" s="94"/>
      <c r="AD39" s="94"/>
      <c r="AE39" s="66">
        <v>2350</v>
      </c>
      <c r="AF39" s="34">
        <f t="shared" si="21"/>
        <v>2702.5</v>
      </c>
      <c r="AG39" s="34">
        <f t="shared" si="22"/>
        <v>3055</v>
      </c>
      <c r="AH39" s="75"/>
      <c r="AI39" s="75"/>
      <c r="AJ39" s="98">
        <v>16797</v>
      </c>
      <c r="AK39" s="99">
        <f t="shared" si="23"/>
        <v>18140.760000000002</v>
      </c>
      <c r="AL39" s="99">
        <f t="shared" si="24"/>
        <v>19592.020800000002</v>
      </c>
      <c r="AM39" s="55"/>
      <c r="AN39" s="47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</row>
    <row r="40" spans="1:40" s="12" customFormat="1" ht="12.75" customHeight="1">
      <c r="A40" s="47">
        <v>35</v>
      </c>
      <c r="B40" s="47">
        <v>723</v>
      </c>
      <c r="C40" s="46" t="s">
        <v>602</v>
      </c>
      <c r="D40" s="47" t="s">
        <v>596</v>
      </c>
      <c r="E40" s="34">
        <v>2</v>
      </c>
      <c r="F40" s="34">
        <v>3</v>
      </c>
      <c r="G40" s="34">
        <f>F40+1</f>
        <v>4</v>
      </c>
      <c r="H40" s="34"/>
      <c r="I40" s="65"/>
      <c r="J40" s="33">
        <v>857</v>
      </c>
      <c r="K40" s="33">
        <f t="shared" si="25"/>
        <v>942.7</v>
      </c>
      <c r="L40" s="33">
        <f t="shared" si="18"/>
        <v>1028.3999999999999</v>
      </c>
      <c r="M40" s="74"/>
      <c r="N40" s="74"/>
      <c r="O40" s="66">
        <v>134</v>
      </c>
      <c r="P40" s="66">
        <v>147</v>
      </c>
      <c r="Q40" s="66">
        <v>161</v>
      </c>
      <c r="R40" s="47"/>
      <c r="S40" s="47"/>
      <c r="T40" s="47">
        <v>21</v>
      </c>
      <c r="U40" s="47">
        <v>24</v>
      </c>
      <c r="V40" s="47">
        <v>27</v>
      </c>
      <c r="W40" s="47"/>
      <c r="X40" s="47"/>
      <c r="Y40" s="88">
        <v>727</v>
      </c>
      <c r="Z40" s="88">
        <v>473</v>
      </c>
      <c r="AA40" s="88">
        <f t="shared" si="19"/>
        <v>520.3000000000001</v>
      </c>
      <c r="AB40" s="88">
        <f t="shared" si="20"/>
        <v>572.3300000000002</v>
      </c>
      <c r="AC40" s="94"/>
      <c r="AD40" s="94"/>
      <c r="AE40" s="66">
        <v>1019</v>
      </c>
      <c r="AF40" s="34">
        <f t="shared" si="21"/>
        <v>1171.85</v>
      </c>
      <c r="AG40" s="34">
        <f t="shared" si="22"/>
        <v>1324.7</v>
      </c>
      <c r="AH40" s="108"/>
      <c r="AI40" s="108"/>
      <c r="AJ40" s="98">
        <v>6797</v>
      </c>
      <c r="AK40" s="99">
        <f t="shared" si="23"/>
        <v>7340.76</v>
      </c>
      <c r="AL40" s="99">
        <f t="shared" si="24"/>
        <v>7928.020800000001</v>
      </c>
      <c r="AM40" s="109"/>
      <c r="AN40" s="109"/>
    </row>
    <row r="41" spans="1:221" s="12" customFormat="1" ht="12.75" customHeight="1">
      <c r="A41" s="47">
        <v>36</v>
      </c>
      <c r="B41" s="47">
        <v>718</v>
      </c>
      <c r="C41" s="46" t="s">
        <v>603</v>
      </c>
      <c r="D41" s="47" t="s">
        <v>596</v>
      </c>
      <c r="E41" s="34">
        <v>3</v>
      </c>
      <c r="F41" s="34">
        <v>4</v>
      </c>
      <c r="G41" s="34">
        <f>F41+1</f>
        <v>5</v>
      </c>
      <c r="H41" s="34"/>
      <c r="I41" s="65"/>
      <c r="J41" s="33">
        <v>1622</v>
      </c>
      <c r="K41" s="33">
        <f t="shared" si="25"/>
        <v>1784.2</v>
      </c>
      <c r="L41" s="33">
        <f t="shared" si="18"/>
        <v>1946.3999999999999</v>
      </c>
      <c r="M41" s="72"/>
      <c r="N41" s="72"/>
      <c r="O41" s="66">
        <v>144</v>
      </c>
      <c r="P41" s="66">
        <v>158</v>
      </c>
      <c r="Q41" s="66">
        <v>173</v>
      </c>
      <c r="R41" s="81"/>
      <c r="S41" s="81"/>
      <c r="T41" s="81">
        <v>14</v>
      </c>
      <c r="U41" s="81">
        <v>16</v>
      </c>
      <c r="V41" s="81">
        <v>18</v>
      </c>
      <c r="W41" s="81"/>
      <c r="X41" s="81"/>
      <c r="Y41" s="88">
        <v>790</v>
      </c>
      <c r="Z41" s="88">
        <v>519</v>
      </c>
      <c r="AA41" s="88">
        <f t="shared" si="19"/>
        <v>570.9000000000001</v>
      </c>
      <c r="AB41" s="88">
        <f t="shared" si="20"/>
        <v>627.9900000000001</v>
      </c>
      <c r="AC41" s="94"/>
      <c r="AD41" s="94"/>
      <c r="AE41" s="66">
        <v>1244</v>
      </c>
      <c r="AF41" s="34">
        <f t="shared" si="21"/>
        <v>1430.6</v>
      </c>
      <c r="AG41" s="34">
        <f t="shared" si="22"/>
        <v>1617.2</v>
      </c>
      <c r="AH41" s="75"/>
      <c r="AI41" s="75"/>
      <c r="AJ41" s="98">
        <v>9048</v>
      </c>
      <c r="AK41" s="99">
        <f t="shared" si="23"/>
        <v>9771.84</v>
      </c>
      <c r="AL41" s="99">
        <f t="shared" si="24"/>
        <v>10553.587200000002</v>
      </c>
      <c r="AM41" s="55"/>
      <c r="AN41" s="55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</row>
    <row r="42" spans="1:40" s="12" customFormat="1" ht="12.75" customHeight="1">
      <c r="A42" s="47">
        <v>37</v>
      </c>
      <c r="B42" s="47">
        <v>747</v>
      </c>
      <c r="C42" s="46" t="s">
        <v>604</v>
      </c>
      <c r="D42" s="47" t="s">
        <v>596</v>
      </c>
      <c r="E42" s="34">
        <v>4</v>
      </c>
      <c r="F42" s="34">
        <v>5</v>
      </c>
      <c r="G42" s="34">
        <v>6</v>
      </c>
      <c r="H42" s="34"/>
      <c r="I42" s="65"/>
      <c r="J42" s="33">
        <v>3247</v>
      </c>
      <c r="K42" s="33">
        <f t="shared" si="25"/>
        <v>3571.7000000000003</v>
      </c>
      <c r="L42" s="33">
        <f t="shared" si="18"/>
        <v>3896.3999999999996</v>
      </c>
      <c r="M42" s="72"/>
      <c r="N42" s="72"/>
      <c r="O42" s="66">
        <v>210</v>
      </c>
      <c r="P42" s="66">
        <v>231</v>
      </c>
      <c r="Q42" s="66">
        <v>252</v>
      </c>
      <c r="R42" s="81"/>
      <c r="S42" s="81"/>
      <c r="T42" s="81">
        <v>14</v>
      </c>
      <c r="U42" s="81">
        <v>16</v>
      </c>
      <c r="V42" s="81">
        <v>18</v>
      </c>
      <c r="W42" s="81"/>
      <c r="X42" s="81"/>
      <c r="Y42" s="88">
        <v>813</v>
      </c>
      <c r="Z42" s="88">
        <v>1021</v>
      </c>
      <c r="AA42" s="88">
        <f t="shared" si="19"/>
        <v>1123.1000000000001</v>
      </c>
      <c r="AB42" s="88">
        <f t="shared" si="20"/>
        <v>1235.4100000000003</v>
      </c>
      <c r="AC42" s="94"/>
      <c r="AD42" s="94"/>
      <c r="AE42" s="66">
        <v>2221</v>
      </c>
      <c r="AF42" s="34">
        <f t="shared" si="21"/>
        <v>2554.1499999999996</v>
      </c>
      <c r="AG42" s="34">
        <f t="shared" si="22"/>
        <v>2887.3</v>
      </c>
      <c r="AH42" s="75"/>
      <c r="AI42" s="75"/>
      <c r="AJ42" s="98">
        <v>20987</v>
      </c>
      <c r="AK42" s="99">
        <f t="shared" si="23"/>
        <v>22665.960000000003</v>
      </c>
      <c r="AL42" s="99">
        <f t="shared" si="24"/>
        <v>24479.236800000006</v>
      </c>
      <c r="AM42" s="55"/>
      <c r="AN42" s="55"/>
    </row>
    <row r="43" spans="1:40" s="12" customFormat="1" ht="12.75" customHeight="1">
      <c r="A43" s="47">
        <v>38</v>
      </c>
      <c r="B43" s="47">
        <v>337</v>
      </c>
      <c r="C43" s="46" t="s">
        <v>605</v>
      </c>
      <c r="D43" s="47" t="s">
        <v>596</v>
      </c>
      <c r="E43" s="34">
        <v>16</v>
      </c>
      <c r="F43" s="34">
        <v>18</v>
      </c>
      <c r="G43" s="34">
        <v>20</v>
      </c>
      <c r="H43" s="34"/>
      <c r="I43" s="65"/>
      <c r="J43" s="33">
        <v>12367</v>
      </c>
      <c r="K43" s="33">
        <f t="shared" si="25"/>
        <v>13603.7</v>
      </c>
      <c r="L43" s="33">
        <f t="shared" si="18"/>
        <v>14840.4</v>
      </c>
      <c r="M43" s="72"/>
      <c r="N43" s="72"/>
      <c r="O43" s="66">
        <v>985</v>
      </c>
      <c r="P43" s="66">
        <v>1084</v>
      </c>
      <c r="Q43" s="66">
        <v>1182</v>
      </c>
      <c r="R43" s="81"/>
      <c r="S43" s="81"/>
      <c r="T43" s="81">
        <v>99</v>
      </c>
      <c r="U43" s="81">
        <v>114</v>
      </c>
      <c r="V43" s="81">
        <v>129</v>
      </c>
      <c r="W43" s="81"/>
      <c r="X43" s="81"/>
      <c r="Y43" s="88">
        <v>4480</v>
      </c>
      <c r="Z43" s="88">
        <v>4051</v>
      </c>
      <c r="AA43" s="88">
        <f t="shared" si="19"/>
        <v>4456.1</v>
      </c>
      <c r="AB43" s="88">
        <f t="shared" si="20"/>
        <v>4901.710000000001</v>
      </c>
      <c r="AC43" s="94"/>
      <c r="AD43" s="94"/>
      <c r="AE43" s="66">
        <v>9710</v>
      </c>
      <c r="AF43" s="34">
        <f t="shared" si="21"/>
        <v>11166.5</v>
      </c>
      <c r="AG43" s="34">
        <f t="shared" si="22"/>
        <v>12623</v>
      </c>
      <c r="AH43" s="75"/>
      <c r="AI43" s="75"/>
      <c r="AJ43" s="98">
        <v>58374</v>
      </c>
      <c r="AK43" s="99">
        <f t="shared" si="23"/>
        <v>63043.920000000006</v>
      </c>
      <c r="AL43" s="99">
        <f t="shared" si="24"/>
        <v>68087.4336</v>
      </c>
      <c r="AM43" s="55"/>
      <c r="AN43" s="55"/>
    </row>
    <row r="44" spans="1:221" s="12" customFormat="1" ht="12.75" customHeight="1">
      <c r="A44" s="47">
        <v>39</v>
      </c>
      <c r="B44" s="47">
        <v>308</v>
      </c>
      <c r="C44" s="46" t="s">
        <v>606</v>
      </c>
      <c r="D44" s="47" t="s">
        <v>596</v>
      </c>
      <c r="E44" s="34">
        <v>7</v>
      </c>
      <c r="F44" s="34">
        <v>8</v>
      </c>
      <c r="G44" s="34">
        <v>9</v>
      </c>
      <c r="H44" s="34"/>
      <c r="I44" s="65"/>
      <c r="J44" s="33">
        <v>4668</v>
      </c>
      <c r="K44" s="33">
        <f t="shared" si="25"/>
        <v>5134.8</v>
      </c>
      <c r="L44" s="33">
        <f t="shared" si="18"/>
        <v>5601.599999999999</v>
      </c>
      <c r="M44" s="72"/>
      <c r="N44" s="72"/>
      <c r="O44" s="66">
        <v>308</v>
      </c>
      <c r="P44" s="66">
        <v>339</v>
      </c>
      <c r="Q44" s="66">
        <v>370</v>
      </c>
      <c r="R44" s="81"/>
      <c r="S44" s="81"/>
      <c r="T44" s="81">
        <v>24</v>
      </c>
      <c r="U44" s="81">
        <v>28</v>
      </c>
      <c r="V44" s="81">
        <v>31</v>
      </c>
      <c r="W44" s="81"/>
      <c r="X44" s="81"/>
      <c r="Y44" s="88">
        <v>1353</v>
      </c>
      <c r="Z44" s="88">
        <v>1170</v>
      </c>
      <c r="AA44" s="88">
        <f t="shared" si="19"/>
        <v>1287</v>
      </c>
      <c r="AB44" s="88">
        <f t="shared" si="20"/>
        <v>1415.7</v>
      </c>
      <c r="AC44" s="94"/>
      <c r="AD44" s="94"/>
      <c r="AE44" s="66">
        <v>2779</v>
      </c>
      <c r="AF44" s="34">
        <f t="shared" si="21"/>
        <v>3195.85</v>
      </c>
      <c r="AG44" s="34">
        <f t="shared" si="22"/>
        <v>3612.7000000000003</v>
      </c>
      <c r="AH44" s="75"/>
      <c r="AI44" s="75"/>
      <c r="AJ44" s="98">
        <v>16132</v>
      </c>
      <c r="AK44" s="99">
        <f t="shared" si="23"/>
        <v>17422.56</v>
      </c>
      <c r="AL44" s="99">
        <f t="shared" si="24"/>
        <v>18816.364800000003</v>
      </c>
      <c r="AM44" s="55"/>
      <c r="AN44" s="55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</row>
    <row r="45" spans="1:40" s="12" customFormat="1" ht="12.75" customHeight="1">
      <c r="A45" s="47">
        <v>40</v>
      </c>
      <c r="B45" s="47">
        <v>349</v>
      </c>
      <c r="C45" s="46" t="s">
        <v>607</v>
      </c>
      <c r="D45" s="47" t="s">
        <v>596</v>
      </c>
      <c r="E45" s="34">
        <v>4</v>
      </c>
      <c r="F45" s="34">
        <v>5</v>
      </c>
      <c r="G45" s="34">
        <v>6</v>
      </c>
      <c r="H45" s="34"/>
      <c r="I45" s="65"/>
      <c r="J45" s="33">
        <v>2590</v>
      </c>
      <c r="K45" s="33">
        <f t="shared" si="25"/>
        <v>2849.0000000000005</v>
      </c>
      <c r="L45" s="33">
        <f t="shared" si="18"/>
        <v>3108</v>
      </c>
      <c r="M45" s="72"/>
      <c r="N45" s="72"/>
      <c r="O45" s="66">
        <v>332</v>
      </c>
      <c r="P45" s="66">
        <v>365</v>
      </c>
      <c r="Q45" s="66">
        <v>398</v>
      </c>
      <c r="R45" s="81"/>
      <c r="S45" s="81"/>
      <c r="T45" s="81">
        <v>29</v>
      </c>
      <c r="U45" s="81">
        <v>33</v>
      </c>
      <c r="V45" s="81">
        <v>38</v>
      </c>
      <c r="W45" s="81"/>
      <c r="X45" s="81"/>
      <c r="Y45" s="88">
        <v>1681</v>
      </c>
      <c r="Z45" s="88">
        <v>1112</v>
      </c>
      <c r="AA45" s="88">
        <f t="shared" si="19"/>
        <v>1223.2</v>
      </c>
      <c r="AB45" s="88">
        <f t="shared" si="20"/>
        <v>1345.5200000000002</v>
      </c>
      <c r="AC45" s="94"/>
      <c r="AD45" s="94"/>
      <c r="AE45" s="66">
        <v>2508</v>
      </c>
      <c r="AF45" s="34">
        <f t="shared" si="21"/>
        <v>2884.2</v>
      </c>
      <c r="AG45" s="34">
        <f t="shared" si="22"/>
        <v>3260.4</v>
      </c>
      <c r="AH45" s="75"/>
      <c r="AI45" s="75"/>
      <c r="AJ45" s="98">
        <v>13024</v>
      </c>
      <c r="AK45" s="99">
        <f t="shared" si="23"/>
        <v>14065.92</v>
      </c>
      <c r="AL45" s="99">
        <f t="shared" si="24"/>
        <v>15191.1936</v>
      </c>
      <c r="AM45" s="55"/>
      <c r="AN45" s="55"/>
    </row>
    <row r="46" spans="1:222" s="12" customFormat="1" ht="12" customHeight="1">
      <c r="A46" s="47">
        <v>41</v>
      </c>
      <c r="B46" s="47">
        <v>391</v>
      </c>
      <c r="C46" s="46" t="s">
        <v>608</v>
      </c>
      <c r="D46" s="47" t="s">
        <v>596</v>
      </c>
      <c r="E46" s="34">
        <v>5</v>
      </c>
      <c r="F46" s="34">
        <v>6</v>
      </c>
      <c r="G46" s="34">
        <v>7</v>
      </c>
      <c r="H46" s="34"/>
      <c r="I46" s="65"/>
      <c r="J46" s="33">
        <v>3930</v>
      </c>
      <c r="K46" s="33">
        <f t="shared" si="25"/>
        <v>4323</v>
      </c>
      <c r="L46" s="33">
        <f t="shared" si="18"/>
        <v>4716</v>
      </c>
      <c r="M46" s="70"/>
      <c r="N46" s="70"/>
      <c r="O46" s="66">
        <v>364</v>
      </c>
      <c r="P46" s="66">
        <v>400</v>
      </c>
      <c r="Q46" s="66">
        <v>437</v>
      </c>
      <c r="R46" s="81"/>
      <c r="S46" s="81"/>
      <c r="T46" s="81">
        <v>39</v>
      </c>
      <c r="U46" s="81">
        <v>45</v>
      </c>
      <c r="V46" s="81">
        <v>51</v>
      </c>
      <c r="W46" s="81"/>
      <c r="X46" s="81"/>
      <c r="Y46" s="88">
        <v>1993</v>
      </c>
      <c r="Z46" s="88">
        <v>1349</v>
      </c>
      <c r="AA46" s="88">
        <f t="shared" si="19"/>
        <v>1483.9</v>
      </c>
      <c r="AB46" s="88">
        <f t="shared" si="20"/>
        <v>1632.2900000000002</v>
      </c>
      <c r="AC46" s="93"/>
      <c r="AD46" s="93"/>
      <c r="AE46" s="66">
        <v>2622</v>
      </c>
      <c r="AF46" s="34">
        <f t="shared" si="21"/>
        <v>3015.2999999999997</v>
      </c>
      <c r="AG46" s="34">
        <f t="shared" si="22"/>
        <v>3408.6</v>
      </c>
      <c r="AH46" s="83"/>
      <c r="AI46" s="83"/>
      <c r="AJ46" s="98">
        <v>15494</v>
      </c>
      <c r="AK46" s="99">
        <f t="shared" si="23"/>
        <v>16733.52</v>
      </c>
      <c r="AL46" s="99">
        <f t="shared" si="24"/>
        <v>18072.2016</v>
      </c>
      <c r="AM46" s="47"/>
      <c r="AN46" s="47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</row>
    <row r="47" spans="1:221" s="12" customFormat="1" ht="12.75" customHeight="1">
      <c r="A47" s="47">
        <v>42</v>
      </c>
      <c r="B47" s="47">
        <v>517</v>
      </c>
      <c r="C47" s="46" t="s">
        <v>609</v>
      </c>
      <c r="D47" s="47" t="s">
        <v>596</v>
      </c>
      <c r="E47" s="34">
        <v>8</v>
      </c>
      <c r="F47" s="34">
        <v>9</v>
      </c>
      <c r="G47" s="34">
        <v>10</v>
      </c>
      <c r="H47" s="34"/>
      <c r="I47" s="65"/>
      <c r="J47" s="33">
        <v>4444</v>
      </c>
      <c r="K47" s="33">
        <f t="shared" si="25"/>
        <v>4888.400000000001</v>
      </c>
      <c r="L47" s="33">
        <f t="shared" si="18"/>
        <v>5332.8</v>
      </c>
      <c r="M47" s="74"/>
      <c r="N47" s="74"/>
      <c r="O47" s="66">
        <v>520</v>
      </c>
      <c r="P47" s="66">
        <v>572</v>
      </c>
      <c r="Q47" s="66">
        <v>624</v>
      </c>
      <c r="R47" s="47"/>
      <c r="S47" s="47"/>
      <c r="T47" s="47">
        <v>44</v>
      </c>
      <c r="U47" s="47">
        <v>51</v>
      </c>
      <c r="V47" s="47">
        <v>57</v>
      </c>
      <c r="W47" s="47"/>
      <c r="X47" s="47"/>
      <c r="Y47" s="88">
        <v>1525</v>
      </c>
      <c r="Z47" s="88">
        <v>1981</v>
      </c>
      <c r="AA47" s="88">
        <f t="shared" si="19"/>
        <v>2179.1000000000004</v>
      </c>
      <c r="AB47" s="88">
        <f t="shared" si="20"/>
        <v>2397.0100000000007</v>
      </c>
      <c r="AC47" s="94"/>
      <c r="AD47" s="94"/>
      <c r="AE47" s="66">
        <v>4910</v>
      </c>
      <c r="AF47" s="34">
        <f t="shared" si="21"/>
        <v>5646.5</v>
      </c>
      <c r="AG47" s="34">
        <f t="shared" si="22"/>
        <v>6383</v>
      </c>
      <c r="AH47" s="108"/>
      <c r="AI47" s="108"/>
      <c r="AJ47" s="98">
        <v>17696</v>
      </c>
      <c r="AK47" s="99">
        <f t="shared" si="23"/>
        <v>19111.68</v>
      </c>
      <c r="AL47" s="99">
        <f t="shared" si="24"/>
        <v>20640.614400000002</v>
      </c>
      <c r="AM47" s="109"/>
      <c r="AN47" s="109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25"/>
      <c r="FV47" s="125"/>
      <c r="FW47" s="125"/>
      <c r="FX47" s="125"/>
      <c r="FY47" s="125"/>
      <c r="FZ47" s="125"/>
      <c r="GA47" s="125"/>
      <c r="GB47" s="125"/>
      <c r="GC47" s="125"/>
      <c r="GD47" s="125"/>
      <c r="GE47" s="125"/>
      <c r="GF47" s="125"/>
      <c r="GG47" s="125"/>
      <c r="GH47" s="125"/>
      <c r="GI47" s="125"/>
      <c r="GJ47" s="125"/>
      <c r="GK47" s="125"/>
      <c r="GL47" s="125"/>
      <c r="GM47" s="125"/>
      <c r="GN47" s="125"/>
      <c r="GO47" s="125"/>
      <c r="GP47" s="125"/>
      <c r="GQ47" s="125"/>
      <c r="GR47" s="125"/>
      <c r="GS47" s="125"/>
      <c r="GT47" s="125"/>
      <c r="GU47" s="125"/>
      <c r="GV47" s="125"/>
      <c r="GW47" s="125"/>
      <c r="GX47" s="125"/>
      <c r="GY47" s="125"/>
      <c r="GZ47" s="125"/>
      <c r="HA47" s="125"/>
      <c r="HB47" s="125"/>
      <c r="HC47" s="125"/>
      <c r="HD47" s="125"/>
      <c r="HE47" s="125"/>
      <c r="HF47" s="125"/>
      <c r="HG47" s="125"/>
      <c r="HH47" s="125"/>
      <c r="HI47" s="125"/>
      <c r="HJ47" s="125"/>
      <c r="HK47" s="125"/>
      <c r="HL47" s="125"/>
      <c r="HM47" s="125"/>
    </row>
    <row r="48" spans="1:222" s="12" customFormat="1" ht="12.75" customHeight="1">
      <c r="A48" s="47">
        <v>43</v>
      </c>
      <c r="B48" s="47">
        <v>742</v>
      </c>
      <c r="C48" s="46" t="s">
        <v>610</v>
      </c>
      <c r="D48" s="47" t="s">
        <v>596</v>
      </c>
      <c r="E48" s="34">
        <v>4</v>
      </c>
      <c r="F48" s="34">
        <v>5</v>
      </c>
      <c r="G48" s="34">
        <v>6</v>
      </c>
      <c r="H48" s="34"/>
      <c r="I48" s="65"/>
      <c r="J48" s="33">
        <v>1695</v>
      </c>
      <c r="K48" s="33">
        <f t="shared" si="25"/>
        <v>1864.5000000000002</v>
      </c>
      <c r="L48" s="33">
        <f t="shared" si="18"/>
        <v>2034</v>
      </c>
      <c r="M48" s="74"/>
      <c r="N48" s="74"/>
      <c r="O48" s="66">
        <v>364</v>
      </c>
      <c r="P48" s="66">
        <v>400</v>
      </c>
      <c r="Q48" s="66">
        <v>437</v>
      </c>
      <c r="R48" s="47"/>
      <c r="S48" s="47"/>
      <c r="T48" s="47">
        <v>32</v>
      </c>
      <c r="U48" s="47">
        <v>37</v>
      </c>
      <c r="V48" s="47">
        <v>42</v>
      </c>
      <c r="W48" s="47"/>
      <c r="X48" s="47"/>
      <c r="Y48" s="88">
        <v>1266</v>
      </c>
      <c r="Z48" s="88">
        <v>1860</v>
      </c>
      <c r="AA48" s="88">
        <f t="shared" si="19"/>
        <v>2046.0000000000002</v>
      </c>
      <c r="AB48" s="88">
        <f t="shared" si="20"/>
        <v>2250.6000000000004</v>
      </c>
      <c r="AC48" s="94"/>
      <c r="AD48" s="94"/>
      <c r="AE48" s="66">
        <v>4100</v>
      </c>
      <c r="AF48" s="34">
        <f t="shared" si="21"/>
        <v>4715</v>
      </c>
      <c r="AG48" s="34">
        <f t="shared" si="22"/>
        <v>5330</v>
      </c>
      <c r="AH48" s="108"/>
      <c r="AI48" s="108"/>
      <c r="AJ48" s="98">
        <v>20920</v>
      </c>
      <c r="AK48" s="99">
        <f t="shared" si="23"/>
        <v>22593.600000000002</v>
      </c>
      <c r="AL48" s="99">
        <f t="shared" si="24"/>
        <v>24401.088000000003</v>
      </c>
      <c r="AM48" s="109"/>
      <c r="AN48" s="109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</row>
    <row r="49" spans="1:40" s="12" customFormat="1" ht="12.75" customHeight="1">
      <c r="A49" s="47">
        <v>44</v>
      </c>
      <c r="B49" s="47">
        <v>744</v>
      </c>
      <c r="C49" s="46" t="s">
        <v>611</v>
      </c>
      <c r="D49" s="47" t="s">
        <v>596</v>
      </c>
      <c r="E49" s="34">
        <v>8</v>
      </c>
      <c r="F49" s="34">
        <v>9</v>
      </c>
      <c r="G49" s="34">
        <v>10</v>
      </c>
      <c r="H49" s="34"/>
      <c r="I49" s="65"/>
      <c r="J49" s="33">
        <v>2465</v>
      </c>
      <c r="K49" s="33">
        <f t="shared" si="25"/>
        <v>2711.5</v>
      </c>
      <c r="L49" s="33">
        <f t="shared" si="18"/>
        <v>2958</v>
      </c>
      <c r="M49" s="72"/>
      <c r="N49" s="47"/>
      <c r="O49" s="66">
        <v>353</v>
      </c>
      <c r="P49" s="66">
        <v>388</v>
      </c>
      <c r="Q49" s="66">
        <v>424</v>
      </c>
      <c r="R49" s="81"/>
      <c r="S49" s="81"/>
      <c r="T49" s="81">
        <v>27</v>
      </c>
      <c r="U49" s="81">
        <v>31</v>
      </c>
      <c r="V49" s="81">
        <v>35</v>
      </c>
      <c r="W49" s="81"/>
      <c r="X49" s="81"/>
      <c r="Y49" s="88">
        <v>1613</v>
      </c>
      <c r="Z49" s="88">
        <v>1344</v>
      </c>
      <c r="AA49" s="88">
        <f t="shared" si="19"/>
        <v>1478.4</v>
      </c>
      <c r="AB49" s="88">
        <f t="shared" si="20"/>
        <v>1626.2400000000002</v>
      </c>
      <c r="AC49" s="94"/>
      <c r="AD49" s="94"/>
      <c r="AE49" s="66">
        <v>3075</v>
      </c>
      <c r="AF49" s="34">
        <f t="shared" si="21"/>
        <v>3536.2499999999995</v>
      </c>
      <c r="AG49" s="34">
        <f t="shared" si="22"/>
        <v>3997.5</v>
      </c>
      <c r="AH49" s="75"/>
      <c r="AI49" s="83"/>
      <c r="AJ49" s="98">
        <v>13253</v>
      </c>
      <c r="AK49" s="99">
        <f t="shared" si="23"/>
        <v>14313.240000000002</v>
      </c>
      <c r="AL49" s="99">
        <f t="shared" si="24"/>
        <v>15458.299200000003</v>
      </c>
      <c r="AM49" s="55"/>
      <c r="AN49" s="55"/>
    </row>
    <row r="50" spans="1:191" s="7" customFormat="1" ht="12.75" customHeight="1">
      <c r="A50" s="43"/>
      <c r="B50" s="53"/>
      <c r="C50" s="54"/>
      <c r="D50" s="43" t="s">
        <v>596</v>
      </c>
      <c r="E50" s="45">
        <f aca="true" t="shared" si="26" ref="E50:N50">SUM(E34:E49)</f>
        <v>100</v>
      </c>
      <c r="F50" s="45">
        <f t="shared" si="26"/>
        <v>117</v>
      </c>
      <c r="G50" s="45">
        <f t="shared" si="26"/>
        <v>134</v>
      </c>
      <c r="H50" s="34"/>
      <c r="I50" s="65"/>
      <c r="J50" s="45">
        <f t="shared" si="26"/>
        <v>57372</v>
      </c>
      <c r="K50" s="45">
        <f t="shared" si="26"/>
        <v>63109.200000000004</v>
      </c>
      <c r="L50" s="45">
        <f t="shared" si="26"/>
        <v>68846.4</v>
      </c>
      <c r="M50" s="45">
        <f t="shared" si="26"/>
        <v>0</v>
      </c>
      <c r="N50" s="45">
        <f t="shared" si="26"/>
        <v>0</v>
      </c>
      <c r="O50" s="45">
        <f aca="true" t="shared" si="27" ref="O50:V50">SUM(O34:O49)</f>
        <v>5769</v>
      </c>
      <c r="P50" s="45">
        <f t="shared" si="27"/>
        <v>6344</v>
      </c>
      <c r="Q50" s="45">
        <f t="shared" si="27"/>
        <v>6924</v>
      </c>
      <c r="R50" s="45"/>
      <c r="S50" s="45"/>
      <c r="T50" s="45">
        <f t="shared" si="27"/>
        <v>587</v>
      </c>
      <c r="U50" s="45">
        <f t="shared" si="27"/>
        <v>675</v>
      </c>
      <c r="V50" s="45">
        <f t="shared" si="27"/>
        <v>764</v>
      </c>
      <c r="W50" s="45"/>
      <c r="X50" s="45"/>
      <c r="Y50" s="45">
        <f>SUM(Y34:Y49)</f>
        <v>26728</v>
      </c>
      <c r="Z50" s="45">
        <f aca="true" t="shared" si="28" ref="Y50:AB50">SUM(Z34:Z49)</f>
        <v>22713</v>
      </c>
      <c r="AA50" s="45">
        <f t="shared" si="28"/>
        <v>24984.300000000003</v>
      </c>
      <c r="AB50" s="45">
        <f t="shared" si="28"/>
        <v>27482.730000000007</v>
      </c>
      <c r="AC50" s="45"/>
      <c r="AD50" s="45"/>
      <c r="AE50" s="45">
        <f aca="true" t="shared" si="29" ref="AE50:AL50">SUM(AE34:AE49)</f>
        <v>50331</v>
      </c>
      <c r="AF50" s="45">
        <f t="shared" si="29"/>
        <v>57880.649999999994</v>
      </c>
      <c r="AG50" s="45">
        <f t="shared" si="29"/>
        <v>65430.3</v>
      </c>
      <c r="AH50" s="45"/>
      <c r="AI50" s="45"/>
      <c r="AJ50" s="45">
        <f t="shared" si="29"/>
        <v>294322</v>
      </c>
      <c r="AK50" s="45">
        <f t="shared" si="29"/>
        <v>317867.76</v>
      </c>
      <c r="AL50" s="45">
        <f t="shared" si="29"/>
        <v>343297.18080000003</v>
      </c>
      <c r="AM50" s="45"/>
      <c r="AN50" s="45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28"/>
      <c r="GF50" s="128"/>
      <c r="GG50" s="128"/>
      <c r="GH50" s="128"/>
      <c r="GI50" s="128"/>
    </row>
    <row r="51" spans="1:40" s="14" customFormat="1" ht="12.75" customHeight="1">
      <c r="A51" s="46">
        <v>45</v>
      </c>
      <c r="B51" s="47">
        <v>545</v>
      </c>
      <c r="C51" s="46" t="s">
        <v>612</v>
      </c>
      <c r="D51" s="46" t="s">
        <v>613</v>
      </c>
      <c r="E51" s="34">
        <v>3</v>
      </c>
      <c r="F51" s="34">
        <v>4</v>
      </c>
      <c r="G51" s="34">
        <f>F51+1</f>
        <v>5</v>
      </c>
      <c r="H51" s="34"/>
      <c r="I51" s="65"/>
      <c r="J51" s="33">
        <v>2501</v>
      </c>
      <c r="K51" s="33">
        <f t="shared" si="25"/>
        <v>2751.1000000000004</v>
      </c>
      <c r="L51" s="33">
        <f aca="true" t="shared" si="30" ref="L51:L69">J51*1.2</f>
        <v>3001.2</v>
      </c>
      <c r="M51" s="67"/>
      <c r="N51" s="67"/>
      <c r="O51" s="66">
        <v>156</v>
      </c>
      <c r="P51" s="66">
        <v>172</v>
      </c>
      <c r="Q51" s="66">
        <v>187</v>
      </c>
      <c r="R51" s="82"/>
      <c r="S51" s="82"/>
      <c r="T51" s="82">
        <v>18</v>
      </c>
      <c r="U51" s="82">
        <v>21</v>
      </c>
      <c r="V51" s="82">
        <v>23</v>
      </c>
      <c r="W51" s="82"/>
      <c r="X51" s="82"/>
      <c r="Y51" s="88">
        <v>878</v>
      </c>
      <c r="Z51" s="88">
        <v>544</v>
      </c>
      <c r="AA51" s="88">
        <f t="shared" si="19"/>
        <v>598.4000000000001</v>
      </c>
      <c r="AB51" s="88">
        <f t="shared" si="20"/>
        <v>658.2400000000001</v>
      </c>
      <c r="AC51" s="94"/>
      <c r="AD51" s="94"/>
      <c r="AE51" s="66">
        <v>1189</v>
      </c>
      <c r="AF51" s="34">
        <f aca="true" t="shared" si="31" ref="AF51:AF69">AE51*1.15</f>
        <v>1367.35</v>
      </c>
      <c r="AG51" s="34">
        <f aca="true" t="shared" si="32" ref="AG51:AG69">AE51*1.3</f>
        <v>1545.7</v>
      </c>
      <c r="AH51" s="100"/>
      <c r="AI51" s="100"/>
      <c r="AJ51" s="98">
        <v>6547</v>
      </c>
      <c r="AK51" s="99">
        <f aca="true" t="shared" si="33" ref="AK51:AK69">AJ51*1.08</f>
        <v>7070.76</v>
      </c>
      <c r="AL51" s="99">
        <f aca="true" t="shared" si="34" ref="AL51:AL69">AK51*1.08</f>
        <v>7636.420800000001</v>
      </c>
      <c r="AM51" s="36"/>
      <c r="AN51" s="36"/>
    </row>
    <row r="52" spans="1:40" s="14" customFormat="1" ht="12.75" customHeight="1">
      <c r="A52" s="46">
        <v>46</v>
      </c>
      <c r="B52" s="47">
        <v>598</v>
      </c>
      <c r="C52" s="46" t="s">
        <v>614</v>
      </c>
      <c r="D52" s="46" t="s">
        <v>613</v>
      </c>
      <c r="E52" s="34">
        <v>5</v>
      </c>
      <c r="F52" s="34">
        <v>6</v>
      </c>
      <c r="G52" s="34">
        <v>7</v>
      </c>
      <c r="H52" s="34"/>
      <c r="I52" s="65"/>
      <c r="J52" s="33">
        <v>2140</v>
      </c>
      <c r="K52" s="33">
        <f t="shared" si="25"/>
        <v>2354</v>
      </c>
      <c r="L52" s="33">
        <f t="shared" si="30"/>
        <v>2568</v>
      </c>
      <c r="M52" s="72"/>
      <c r="N52" s="72"/>
      <c r="O52" s="66">
        <v>299</v>
      </c>
      <c r="P52" s="66">
        <v>329</v>
      </c>
      <c r="Q52" s="66">
        <v>359</v>
      </c>
      <c r="R52" s="81"/>
      <c r="S52" s="81"/>
      <c r="T52" s="81">
        <v>41</v>
      </c>
      <c r="U52" s="81">
        <v>47</v>
      </c>
      <c r="V52" s="81">
        <v>53</v>
      </c>
      <c r="W52" s="81"/>
      <c r="X52" s="81"/>
      <c r="Y52" s="88">
        <v>1760</v>
      </c>
      <c r="Z52" s="88">
        <v>1056</v>
      </c>
      <c r="AA52" s="88">
        <f t="shared" si="19"/>
        <v>1161.6000000000001</v>
      </c>
      <c r="AB52" s="88">
        <f t="shared" si="20"/>
        <v>1277.7600000000002</v>
      </c>
      <c r="AC52" s="94"/>
      <c r="AD52" s="94"/>
      <c r="AE52" s="66">
        <v>2302</v>
      </c>
      <c r="AF52" s="34">
        <f t="shared" si="31"/>
        <v>2647.2999999999997</v>
      </c>
      <c r="AG52" s="34">
        <f t="shared" si="32"/>
        <v>2992.6</v>
      </c>
      <c r="AH52" s="75"/>
      <c r="AI52" s="75"/>
      <c r="AJ52" s="98">
        <v>19728</v>
      </c>
      <c r="AK52" s="99">
        <f t="shared" si="33"/>
        <v>21306.24</v>
      </c>
      <c r="AL52" s="99">
        <f t="shared" si="34"/>
        <v>23010.739200000004</v>
      </c>
      <c r="AM52" s="55"/>
      <c r="AN52" s="55"/>
    </row>
    <row r="53" spans="1:222" s="14" customFormat="1" ht="12.75" customHeight="1">
      <c r="A53" s="46">
        <v>47</v>
      </c>
      <c r="B53" s="47">
        <v>707</v>
      </c>
      <c r="C53" s="46" t="s">
        <v>615</v>
      </c>
      <c r="D53" s="46" t="s">
        <v>613</v>
      </c>
      <c r="E53" s="34">
        <v>10</v>
      </c>
      <c r="F53" s="34">
        <v>11</v>
      </c>
      <c r="G53" s="34">
        <v>12</v>
      </c>
      <c r="H53" s="34"/>
      <c r="I53" s="65"/>
      <c r="J53" s="33">
        <v>4075</v>
      </c>
      <c r="K53" s="33">
        <f t="shared" si="25"/>
        <v>4482.5</v>
      </c>
      <c r="L53" s="33">
        <f t="shared" si="30"/>
        <v>4890</v>
      </c>
      <c r="M53" s="72"/>
      <c r="N53" s="75"/>
      <c r="O53" s="66">
        <v>447</v>
      </c>
      <c r="P53" s="66">
        <v>492</v>
      </c>
      <c r="Q53" s="66">
        <v>536</v>
      </c>
      <c r="R53" s="81"/>
      <c r="S53" s="81"/>
      <c r="T53" s="81">
        <v>53</v>
      </c>
      <c r="U53" s="81">
        <v>61</v>
      </c>
      <c r="V53" s="81">
        <v>69</v>
      </c>
      <c r="W53" s="81"/>
      <c r="X53" s="81"/>
      <c r="Y53" s="88">
        <v>2388</v>
      </c>
      <c r="Z53" s="88">
        <v>1918</v>
      </c>
      <c r="AA53" s="88">
        <f t="shared" si="19"/>
        <v>2109.8</v>
      </c>
      <c r="AB53" s="88">
        <f t="shared" si="20"/>
        <v>2320.78</v>
      </c>
      <c r="AC53" s="94"/>
      <c r="AD53" s="94"/>
      <c r="AE53" s="66">
        <v>3960</v>
      </c>
      <c r="AF53" s="34">
        <f t="shared" si="31"/>
        <v>4554</v>
      </c>
      <c r="AG53" s="34">
        <f t="shared" si="32"/>
        <v>5148</v>
      </c>
      <c r="AH53" s="75"/>
      <c r="AI53" s="75"/>
      <c r="AJ53" s="98">
        <v>23398</v>
      </c>
      <c r="AK53" s="99">
        <f t="shared" si="33"/>
        <v>25269.84</v>
      </c>
      <c r="AL53" s="99">
        <f t="shared" si="34"/>
        <v>27291.427200000002</v>
      </c>
      <c r="AM53" s="55"/>
      <c r="AN53" s="5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</row>
    <row r="54" spans="1:222" s="14" customFormat="1" ht="12.75" customHeight="1">
      <c r="A54" s="46">
        <v>48</v>
      </c>
      <c r="B54" s="47">
        <v>712</v>
      </c>
      <c r="C54" s="46" t="s">
        <v>616</v>
      </c>
      <c r="D54" s="46" t="s">
        <v>613</v>
      </c>
      <c r="E54" s="34">
        <v>9</v>
      </c>
      <c r="F54" s="34">
        <v>10</v>
      </c>
      <c r="G54" s="34">
        <v>11</v>
      </c>
      <c r="H54" s="34"/>
      <c r="I54" s="65"/>
      <c r="J54" s="33">
        <v>10084</v>
      </c>
      <c r="K54" s="33">
        <f t="shared" si="25"/>
        <v>11092.400000000001</v>
      </c>
      <c r="L54" s="33">
        <f t="shared" si="30"/>
        <v>12100.8</v>
      </c>
      <c r="M54" s="76"/>
      <c r="N54" s="76"/>
      <c r="O54" s="66">
        <v>602</v>
      </c>
      <c r="P54" s="66">
        <v>662</v>
      </c>
      <c r="Q54" s="66">
        <v>722</v>
      </c>
      <c r="R54" s="82"/>
      <c r="S54" s="82"/>
      <c r="T54" s="82">
        <v>59</v>
      </c>
      <c r="U54" s="82">
        <v>68</v>
      </c>
      <c r="V54" s="82">
        <v>77</v>
      </c>
      <c r="W54" s="82"/>
      <c r="X54" s="82"/>
      <c r="Y54" s="88">
        <v>2990</v>
      </c>
      <c r="Z54" s="88">
        <v>2127</v>
      </c>
      <c r="AA54" s="88">
        <f t="shared" si="19"/>
        <v>2339.7000000000003</v>
      </c>
      <c r="AB54" s="88">
        <f t="shared" si="20"/>
        <v>2573.6700000000005</v>
      </c>
      <c r="AC54" s="93"/>
      <c r="AD54" s="93"/>
      <c r="AE54" s="66">
        <v>4642</v>
      </c>
      <c r="AF54" s="34">
        <f t="shared" si="31"/>
        <v>5338.299999999999</v>
      </c>
      <c r="AG54" s="34">
        <f t="shared" si="32"/>
        <v>6034.6</v>
      </c>
      <c r="AH54" s="110"/>
      <c r="AI54" s="110"/>
      <c r="AJ54" s="98">
        <v>33433</v>
      </c>
      <c r="AK54" s="99">
        <f t="shared" si="33"/>
        <v>36107.64</v>
      </c>
      <c r="AL54" s="99">
        <f t="shared" si="34"/>
        <v>38996.2512</v>
      </c>
      <c r="AM54" s="40"/>
      <c r="AN54" s="40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</row>
    <row r="55" spans="1:222" s="15" customFormat="1" ht="12.75" customHeight="1">
      <c r="A55" s="46">
        <v>49</v>
      </c>
      <c r="B55" s="55">
        <v>724</v>
      </c>
      <c r="C55" s="56" t="s">
        <v>617</v>
      </c>
      <c r="D55" s="56" t="s">
        <v>613</v>
      </c>
      <c r="E55" s="34">
        <v>8</v>
      </c>
      <c r="F55" s="34">
        <v>9</v>
      </c>
      <c r="G55" s="34">
        <v>10</v>
      </c>
      <c r="H55" s="34"/>
      <c r="I55" s="65"/>
      <c r="J55" s="33">
        <v>3645</v>
      </c>
      <c r="K55" s="33">
        <f t="shared" si="25"/>
        <v>4009.5000000000005</v>
      </c>
      <c r="L55" s="33">
        <f t="shared" si="30"/>
        <v>4374</v>
      </c>
      <c r="M55" s="72"/>
      <c r="N55" s="72"/>
      <c r="O55" s="66">
        <v>453</v>
      </c>
      <c r="P55" s="66">
        <v>498</v>
      </c>
      <c r="Q55" s="66">
        <v>544</v>
      </c>
      <c r="R55" s="81"/>
      <c r="S55" s="81"/>
      <c r="T55" s="81">
        <v>51</v>
      </c>
      <c r="U55" s="81">
        <v>59</v>
      </c>
      <c r="V55" s="81">
        <v>66</v>
      </c>
      <c r="W55" s="81"/>
      <c r="X55" s="81"/>
      <c r="Y55" s="88">
        <v>2427</v>
      </c>
      <c r="Z55" s="88">
        <v>1709</v>
      </c>
      <c r="AA55" s="88">
        <f t="shared" si="19"/>
        <v>1879.9</v>
      </c>
      <c r="AB55" s="88">
        <f t="shared" si="20"/>
        <v>2067.8900000000003</v>
      </c>
      <c r="AC55" s="94"/>
      <c r="AD55" s="94"/>
      <c r="AE55" s="66">
        <v>3559</v>
      </c>
      <c r="AF55" s="34">
        <f t="shared" si="31"/>
        <v>4092.85</v>
      </c>
      <c r="AG55" s="34">
        <f t="shared" si="32"/>
        <v>4626.7</v>
      </c>
      <c r="AH55" s="75"/>
      <c r="AI55" s="75"/>
      <c r="AJ55" s="98">
        <v>20375</v>
      </c>
      <c r="AK55" s="99">
        <f t="shared" si="33"/>
        <v>22005</v>
      </c>
      <c r="AL55" s="99">
        <f t="shared" si="34"/>
        <v>23765.4</v>
      </c>
      <c r="AM55" s="55"/>
      <c r="AN55" s="55"/>
      <c r="FU55" s="126"/>
      <c r="FV55" s="126"/>
      <c r="FW55" s="126"/>
      <c r="FX55" s="126"/>
      <c r="FY55" s="126"/>
      <c r="FZ55" s="126"/>
      <c r="GA55" s="126"/>
      <c r="GB55" s="126"/>
      <c r="GC55" s="126"/>
      <c r="GD55" s="126"/>
      <c r="GE55" s="126"/>
      <c r="GF55" s="126"/>
      <c r="GG55" s="126"/>
      <c r="GH55" s="126"/>
      <c r="GI55" s="126"/>
      <c r="GJ55" s="126"/>
      <c r="GK55" s="126"/>
      <c r="GL55" s="126"/>
      <c r="GM55" s="126"/>
      <c r="GN55" s="126"/>
      <c r="GO55" s="126"/>
      <c r="GP55" s="126"/>
      <c r="GQ55" s="126"/>
      <c r="GR55" s="126"/>
      <c r="GS55" s="126"/>
      <c r="GT55" s="126"/>
      <c r="GU55" s="126"/>
      <c r="GV55" s="126"/>
      <c r="GW55" s="126"/>
      <c r="GX55" s="126"/>
      <c r="GY55" s="126"/>
      <c r="GZ55" s="126"/>
      <c r="HA55" s="126"/>
      <c r="HB55" s="126"/>
      <c r="HC55" s="126"/>
      <c r="HD55" s="126"/>
      <c r="HE55" s="126"/>
      <c r="HF55" s="126"/>
      <c r="HG55" s="126"/>
      <c r="HH55" s="126"/>
      <c r="HI55" s="126"/>
      <c r="HJ55" s="126"/>
      <c r="HK55" s="126"/>
      <c r="HL55" s="126"/>
      <c r="HM55" s="126"/>
      <c r="HN55" s="126"/>
    </row>
    <row r="56" spans="1:222" s="14" customFormat="1" ht="12.75" customHeight="1">
      <c r="A56" s="46">
        <v>50</v>
      </c>
      <c r="B56" s="47">
        <v>740</v>
      </c>
      <c r="C56" s="46" t="s">
        <v>618</v>
      </c>
      <c r="D56" s="46" t="s">
        <v>613</v>
      </c>
      <c r="E56" s="34">
        <v>3</v>
      </c>
      <c r="F56" s="34">
        <v>4</v>
      </c>
      <c r="G56" s="34">
        <f>F56+1</f>
        <v>5</v>
      </c>
      <c r="H56" s="34"/>
      <c r="I56" s="65"/>
      <c r="J56" s="33">
        <v>3426</v>
      </c>
      <c r="K56" s="33">
        <f t="shared" si="25"/>
        <v>3768.6000000000004</v>
      </c>
      <c r="L56" s="33">
        <f t="shared" si="30"/>
        <v>4111.2</v>
      </c>
      <c r="M56" s="76"/>
      <c r="N56" s="76"/>
      <c r="O56" s="66">
        <v>175</v>
      </c>
      <c r="P56" s="66">
        <v>193</v>
      </c>
      <c r="Q56" s="66">
        <v>210</v>
      </c>
      <c r="R56" s="82"/>
      <c r="S56" s="82"/>
      <c r="T56" s="82">
        <v>20</v>
      </c>
      <c r="U56" s="82">
        <v>23</v>
      </c>
      <c r="V56" s="82">
        <v>26</v>
      </c>
      <c r="W56" s="82"/>
      <c r="X56" s="82"/>
      <c r="Y56" s="88">
        <v>979</v>
      </c>
      <c r="Z56" s="88">
        <v>657</v>
      </c>
      <c r="AA56" s="88">
        <f t="shared" si="19"/>
        <v>722.7</v>
      </c>
      <c r="AB56" s="88">
        <f t="shared" si="20"/>
        <v>794.9700000000001</v>
      </c>
      <c r="AC56" s="93"/>
      <c r="AD56" s="93"/>
      <c r="AE56" s="66">
        <v>1475</v>
      </c>
      <c r="AF56" s="34">
        <f t="shared" si="31"/>
        <v>1696.2499999999998</v>
      </c>
      <c r="AG56" s="34">
        <f t="shared" si="32"/>
        <v>1917.5</v>
      </c>
      <c r="AH56" s="110"/>
      <c r="AI56" s="110"/>
      <c r="AJ56" s="98">
        <v>8135</v>
      </c>
      <c r="AK56" s="99">
        <f t="shared" si="33"/>
        <v>8785.800000000001</v>
      </c>
      <c r="AL56" s="99">
        <f t="shared" si="34"/>
        <v>9488.664000000002</v>
      </c>
      <c r="AM56" s="40"/>
      <c r="AN56" s="40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</row>
    <row r="57" spans="1:222" s="14" customFormat="1" ht="12.75" customHeight="1">
      <c r="A57" s="46">
        <v>51</v>
      </c>
      <c r="B57" s="57">
        <v>743</v>
      </c>
      <c r="C57" s="58" t="s">
        <v>619</v>
      </c>
      <c r="D57" s="58" t="s">
        <v>613</v>
      </c>
      <c r="E57" s="34">
        <v>3</v>
      </c>
      <c r="F57" s="34">
        <v>4</v>
      </c>
      <c r="G57" s="34">
        <f>F57+1</f>
        <v>5</v>
      </c>
      <c r="H57" s="34"/>
      <c r="I57" s="65"/>
      <c r="J57" s="33">
        <v>2304</v>
      </c>
      <c r="K57" s="33">
        <f t="shared" si="25"/>
        <v>2534.4</v>
      </c>
      <c r="L57" s="33">
        <f t="shared" si="30"/>
        <v>2764.7999999999997</v>
      </c>
      <c r="M57" s="67"/>
      <c r="N57" s="67"/>
      <c r="O57" s="66">
        <v>221</v>
      </c>
      <c r="P57" s="66">
        <v>243</v>
      </c>
      <c r="Q57" s="66">
        <v>265</v>
      </c>
      <c r="R57" s="82"/>
      <c r="S57" s="82"/>
      <c r="T57" s="82">
        <v>23</v>
      </c>
      <c r="U57" s="82">
        <v>26</v>
      </c>
      <c r="V57" s="82">
        <v>30</v>
      </c>
      <c r="W57" s="82"/>
      <c r="X57" s="82"/>
      <c r="Y57" s="88">
        <v>1427</v>
      </c>
      <c r="Z57" s="88">
        <v>776</v>
      </c>
      <c r="AA57" s="88">
        <f t="shared" si="19"/>
        <v>853.6</v>
      </c>
      <c r="AB57" s="88">
        <f t="shared" si="20"/>
        <v>938.9600000000002</v>
      </c>
      <c r="AC57" s="94"/>
      <c r="AD57" s="94"/>
      <c r="AE57" s="66">
        <v>1590</v>
      </c>
      <c r="AF57" s="34">
        <f t="shared" si="31"/>
        <v>1828.4999999999998</v>
      </c>
      <c r="AG57" s="34">
        <f t="shared" si="32"/>
        <v>2067</v>
      </c>
      <c r="AH57" s="100"/>
      <c r="AI57" s="111"/>
      <c r="AJ57" s="98">
        <v>9546</v>
      </c>
      <c r="AK57" s="99">
        <f t="shared" si="33"/>
        <v>10309.68</v>
      </c>
      <c r="AL57" s="99">
        <f t="shared" si="34"/>
        <v>11134.4544</v>
      </c>
      <c r="AM57" s="36"/>
      <c r="AN57" s="36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</row>
    <row r="58" spans="1:40" s="14" customFormat="1" ht="12.75" customHeight="1">
      <c r="A58" s="46">
        <v>52</v>
      </c>
      <c r="B58" s="47">
        <v>377</v>
      </c>
      <c r="C58" s="46" t="s">
        <v>620</v>
      </c>
      <c r="D58" s="46" t="s">
        <v>613</v>
      </c>
      <c r="E58" s="34">
        <v>5</v>
      </c>
      <c r="F58" s="34">
        <v>6</v>
      </c>
      <c r="G58" s="34">
        <v>7</v>
      </c>
      <c r="H58" s="34"/>
      <c r="I58" s="65"/>
      <c r="J58" s="33">
        <v>3778</v>
      </c>
      <c r="K58" s="33">
        <f t="shared" si="25"/>
        <v>4155.8</v>
      </c>
      <c r="L58" s="33">
        <f t="shared" si="30"/>
        <v>4533.599999999999</v>
      </c>
      <c r="M58" s="67"/>
      <c r="N58" s="40"/>
      <c r="O58" s="66">
        <v>399</v>
      </c>
      <c r="P58" s="66">
        <v>439</v>
      </c>
      <c r="Q58" s="66">
        <v>479</v>
      </c>
      <c r="R58" s="82"/>
      <c r="S58" s="82"/>
      <c r="T58" s="82">
        <v>38</v>
      </c>
      <c r="U58" s="82">
        <v>44</v>
      </c>
      <c r="V58" s="82">
        <v>49</v>
      </c>
      <c r="W58" s="82"/>
      <c r="X58" s="82"/>
      <c r="Y58" s="88">
        <v>1911</v>
      </c>
      <c r="Z58" s="88">
        <v>1455</v>
      </c>
      <c r="AA58" s="88">
        <f t="shared" si="19"/>
        <v>1600.5000000000002</v>
      </c>
      <c r="AB58" s="88">
        <f t="shared" si="20"/>
        <v>1760.5500000000004</v>
      </c>
      <c r="AC58" s="94"/>
      <c r="AD58" s="94"/>
      <c r="AE58" s="66">
        <v>2926</v>
      </c>
      <c r="AF58" s="34">
        <f t="shared" si="31"/>
        <v>3364.8999999999996</v>
      </c>
      <c r="AG58" s="34">
        <f t="shared" si="32"/>
        <v>3803.8</v>
      </c>
      <c r="AH58" s="100"/>
      <c r="AI58" s="100"/>
      <c r="AJ58" s="98">
        <v>17751</v>
      </c>
      <c r="AK58" s="99">
        <f t="shared" si="33"/>
        <v>19171.08</v>
      </c>
      <c r="AL58" s="99">
        <f t="shared" si="34"/>
        <v>20704.766400000004</v>
      </c>
      <c r="AM58" s="36"/>
      <c r="AN58" s="36"/>
    </row>
    <row r="59" spans="1:222" s="14" customFormat="1" ht="12.75" customHeight="1">
      <c r="A59" s="46">
        <v>53</v>
      </c>
      <c r="B59" s="47">
        <v>387</v>
      </c>
      <c r="C59" s="46" t="s">
        <v>621</v>
      </c>
      <c r="D59" s="46" t="s">
        <v>613</v>
      </c>
      <c r="E59" s="34">
        <v>15</v>
      </c>
      <c r="F59" s="34">
        <v>17</v>
      </c>
      <c r="G59" s="34">
        <v>19</v>
      </c>
      <c r="H59" s="34"/>
      <c r="I59" s="65"/>
      <c r="J59" s="33">
        <v>4800</v>
      </c>
      <c r="K59" s="33">
        <f t="shared" si="25"/>
        <v>5280</v>
      </c>
      <c r="L59" s="33">
        <f t="shared" si="30"/>
        <v>5760</v>
      </c>
      <c r="M59" s="72"/>
      <c r="N59" s="72"/>
      <c r="O59" s="66">
        <v>531</v>
      </c>
      <c r="P59" s="66">
        <v>584</v>
      </c>
      <c r="Q59" s="66">
        <v>637</v>
      </c>
      <c r="R59" s="81"/>
      <c r="S59" s="81"/>
      <c r="T59" s="81">
        <v>66</v>
      </c>
      <c r="U59" s="81">
        <v>76</v>
      </c>
      <c r="V59" s="81">
        <v>86</v>
      </c>
      <c r="W59" s="81"/>
      <c r="X59" s="81"/>
      <c r="Y59" s="88">
        <v>2303</v>
      </c>
      <c r="Z59" s="88">
        <v>2083</v>
      </c>
      <c r="AA59" s="88">
        <f t="shared" si="19"/>
        <v>2291.3</v>
      </c>
      <c r="AB59" s="88">
        <f t="shared" si="20"/>
        <v>2520.4300000000003</v>
      </c>
      <c r="AC59" s="94"/>
      <c r="AD59" s="94"/>
      <c r="AE59" s="66">
        <v>4611</v>
      </c>
      <c r="AF59" s="34">
        <f t="shared" si="31"/>
        <v>5302.65</v>
      </c>
      <c r="AG59" s="34">
        <f t="shared" si="32"/>
        <v>5994.3</v>
      </c>
      <c r="AH59" s="75"/>
      <c r="AI59" s="75"/>
      <c r="AJ59" s="98">
        <v>28313</v>
      </c>
      <c r="AK59" s="99">
        <f t="shared" si="33"/>
        <v>30578.04</v>
      </c>
      <c r="AL59" s="99">
        <f t="shared" si="34"/>
        <v>33024.283200000005</v>
      </c>
      <c r="AM59" s="55"/>
      <c r="AN59" s="55"/>
      <c r="FU59" s="125"/>
      <c r="FV59" s="125"/>
      <c r="FW59" s="125"/>
      <c r="FX59" s="125"/>
      <c r="FY59" s="125"/>
      <c r="FZ59" s="125"/>
      <c r="GA59" s="125"/>
      <c r="GB59" s="125"/>
      <c r="GC59" s="125"/>
      <c r="GD59" s="125"/>
      <c r="GE59" s="125"/>
      <c r="GF59" s="125"/>
      <c r="GG59" s="125"/>
      <c r="GH59" s="125"/>
      <c r="GI59" s="125"/>
      <c r="GJ59" s="125"/>
      <c r="GK59" s="125"/>
      <c r="GL59" s="125"/>
      <c r="GM59" s="125"/>
      <c r="GN59" s="125"/>
      <c r="GO59" s="125"/>
      <c r="GP59" s="125"/>
      <c r="GQ59" s="125"/>
      <c r="GR59" s="125"/>
      <c r="GS59" s="125"/>
      <c r="GT59" s="125"/>
      <c r="GU59" s="125"/>
      <c r="GV59" s="125"/>
      <c r="GW59" s="125"/>
      <c r="GX59" s="125"/>
      <c r="GY59" s="125"/>
      <c r="GZ59" s="125"/>
      <c r="HA59" s="125"/>
      <c r="HB59" s="125"/>
      <c r="HC59" s="125"/>
      <c r="HD59" s="125"/>
      <c r="HE59" s="125"/>
      <c r="HF59" s="125"/>
      <c r="HG59" s="125"/>
      <c r="HH59" s="125"/>
      <c r="HI59" s="125"/>
      <c r="HJ59" s="125"/>
      <c r="HK59" s="125"/>
      <c r="HL59" s="125"/>
      <c r="HM59" s="125"/>
      <c r="HN59" s="125"/>
    </row>
    <row r="60" spans="1:40" s="14" customFormat="1" ht="12.75" customHeight="1">
      <c r="A60" s="46">
        <v>54</v>
      </c>
      <c r="B60" s="47">
        <v>399</v>
      </c>
      <c r="C60" s="46" t="s">
        <v>622</v>
      </c>
      <c r="D60" s="46" t="s">
        <v>613</v>
      </c>
      <c r="E60" s="34">
        <v>6</v>
      </c>
      <c r="F60" s="34">
        <v>7</v>
      </c>
      <c r="G60" s="34">
        <v>8</v>
      </c>
      <c r="H60" s="34"/>
      <c r="I60" s="65"/>
      <c r="J60" s="33">
        <v>3882</v>
      </c>
      <c r="K60" s="33">
        <f t="shared" si="25"/>
        <v>4270.200000000001</v>
      </c>
      <c r="L60" s="33">
        <f t="shared" si="30"/>
        <v>4658.4</v>
      </c>
      <c r="M60" s="76"/>
      <c r="N60" s="76"/>
      <c r="O60" s="66">
        <v>352</v>
      </c>
      <c r="P60" s="66">
        <v>387</v>
      </c>
      <c r="Q60" s="66">
        <v>422</v>
      </c>
      <c r="R60" s="82"/>
      <c r="S60" s="82"/>
      <c r="T60" s="82">
        <v>32</v>
      </c>
      <c r="U60" s="82">
        <v>37</v>
      </c>
      <c r="V60" s="82">
        <v>42</v>
      </c>
      <c r="W60" s="82"/>
      <c r="X60" s="82"/>
      <c r="Y60" s="88">
        <v>1699</v>
      </c>
      <c r="Z60" s="88">
        <v>1257</v>
      </c>
      <c r="AA60" s="88">
        <f t="shared" si="19"/>
        <v>1382.7</v>
      </c>
      <c r="AB60" s="88">
        <f t="shared" si="20"/>
        <v>1520.9700000000003</v>
      </c>
      <c r="AC60" s="93"/>
      <c r="AD60" s="93"/>
      <c r="AE60" s="66">
        <v>2895</v>
      </c>
      <c r="AF60" s="34">
        <f t="shared" si="31"/>
        <v>3329.2499999999995</v>
      </c>
      <c r="AG60" s="34">
        <f t="shared" si="32"/>
        <v>3763.5</v>
      </c>
      <c r="AH60" s="110"/>
      <c r="AI60" s="110"/>
      <c r="AJ60" s="98">
        <v>16696</v>
      </c>
      <c r="AK60" s="99">
        <f t="shared" si="33"/>
        <v>18031.68</v>
      </c>
      <c r="AL60" s="99">
        <f t="shared" si="34"/>
        <v>19474.2144</v>
      </c>
      <c r="AM60" s="40"/>
      <c r="AN60" s="40"/>
    </row>
    <row r="61" spans="1:222" s="14" customFormat="1" ht="12.75" customHeight="1">
      <c r="A61" s="46">
        <v>55</v>
      </c>
      <c r="B61" s="47">
        <v>541</v>
      </c>
      <c r="C61" s="46" t="s">
        <v>623</v>
      </c>
      <c r="D61" s="46" t="s">
        <v>613</v>
      </c>
      <c r="E61" s="34">
        <v>8</v>
      </c>
      <c r="F61" s="34">
        <v>9</v>
      </c>
      <c r="G61" s="34">
        <v>10</v>
      </c>
      <c r="H61" s="34"/>
      <c r="I61" s="65"/>
      <c r="J61" s="33">
        <v>3966</v>
      </c>
      <c r="K61" s="33">
        <f t="shared" si="25"/>
        <v>4362.6</v>
      </c>
      <c r="L61" s="33">
        <f t="shared" si="30"/>
        <v>4759.2</v>
      </c>
      <c r="M61" s="72"/>
      <c r="N61" s="72"/>
      <c r="O61" s="66">
        <v>541</v>
      </c>
      <c r="P61" s="66">
        <v>595</v>
      </c>
      <c r="Q61" s="66">
        <v>649</v>
      </c>
      <c r="R61" s="81"/>
      <c r="S61" s="81"/>
      <c r="T61" s="81">
        <v>60</v>
      </c>
      <c r="U61" s="81">
        <v>69</v>
      </c>
      <c r="V61" s="81">
        <v>78</v>
      </c>
      <c r="W61" s="81"/>
      <c r="X61" s="81"/>
      <c r="Y61" s="88">
        <v>2199</v>
      </c>
      <c r="Z61" s="88">
        <v>1914</v>
      </c>
      <c r="AA61" s="88">
        <f t="shared" si="19"/>
        <v>2105.4</v>
      </c>
      <c r="AB61" s="88">
        <f t="shared" si="20"/>
        <v>2315.9400000000005</v>
      </c>
      <c r="AC61" s="94"/>
      <c r="AD61" s="94"/>
      <c r="AE61" s="66">
        <v>4363</v>
      </c>
      <c r="AF61" s="34">
        <f t="shared" si="31"/>
        <v>5017.45</v>
      </c>
      <c r="AG61" s="34">
        <f t="shared" si="32"/>
        <v>5671.900000000001</v>
      </c>
      <c r="AH61" s="75"/>
      <c r="AI61" s="83"/>
      <c r="AJ61" s="98">
        <v>27987</v>
      </c>
      <c r="AK61" s="99">
        <f t="shared" si="33"/>
        <v>30225.960000000003</v>
      </c>
      <c r="AL61" s="99">
        <f t="shared" si="34"/>
        <v>32644.036800000005</v>
      </c>
      <c r="AM61" s="55"/>
      <c r="AN61" s="55"/>
      <c r="FU61" s="125"/>
      <c r="FV61" s="125"/>
      <c r="FW61" s="125"/>
      <c r="FX61" s="125"/>
      <c r="FY61" s="125"/>
      <c r="FZ61" s="125"/>
      <c r="GA61" s="125"/>
      <c r="GB61" s="125"/>
      <c r="GC61" s="125"/>
      <c r="GD61" s="125"/>
      <c r="GE61" s="125"/>
      <c r="GF61" s="125"/>
      <c r="GG61" s="125"/>
      <c r="GH61" s="125"/>
      <c r="GI61" s="125"/>
      <c r="GJ61" s="125"/>
      <c r="GK61" s="125"/>
      <c r="GL61" s="125"/>
      <c r="GM61" s="125"/>
      <c r="GN61" s="125"/>
      <c r="GO61" s="125"/>
      <c r="GP61" s="125"/>
      <c r="GQ61" s="125"/>
      <c r="GR61" s="125"/>
      <c r="GS61" s="125"/>
      <c r="GT61" s="125"/>
      <c r="GU61" s="125"/>
      <c r="GV61" s="125"/>
      <c r="GW61" s="125"/>
      <c r="GX61" s="125"/>
      <c r="GY61" s="125"/>
      <c r="GZ61" s="125"/>
      <c r="HA61" s="125"/>
      <c r="HB61" s="125"/>
      <c r="HC61" s="125"/>
      <c r="HD61" s="125"/>
      <c r="HE61" s="125"/>
      <c r="HF61" s="125"/>
      <c r="HG61" s="125"/>
      <c r="HH61" s="125"/>
      <c r="HI61" s="125"/>
      <c r="HJ61" s="125"/>
      <c r="HK61" s="125"/>
      <c r="HL61" s="125"/>
      <c r="HM61" s="125"/>
      <c r="HN61" s="125"/>
    </row>
    <row r="62" spans="1:222" s="14" customFormat="1" ht="12.75" customHeight="1">
      <c r="A62" s="46">
        <v>56</v>
      </c>
      <c r="B62" s="47">
        <v>571</v>
      </c>
      <c r="C62" s="46" t="s">
        <v>624</v>
      </c>
      <c r="D62" s="46" t="s">
        <v>613</v>
      </c>
      <c r="E62" s="34">
        <v>12</v>
      </c>
      <c r="F62" s="34">
        <v>13</v>
      </c>
      <c r="G62" s="34">
        <v>14</v>
      </c>
      <c r="H62" s="34"/>
      <c r="I62" s="65"/>
      <c r="J62" s="33">
        <v>5633</v>
      </c>
      <c r="K62" s="33">
        <f t="shared" si="25"/>
        <v>6196.3</v>
      </c>
      <c r="L62" s="33">
        <f t="shared" si="30"/>
        <v>6759.599999999999</v>
      </c>
      <c r="M62" s="72"/>
      <c r="N62" s="72"/>
      <c r="O62" s="66">
        <v>831</v>
      </c>
      <c r="P62" s="66">
        <v>914</v>
      </c>
      <c r="Q62" s="66">
        <v>997</v>
      </c>
      <c r="R62" s="81"/>
      <c r="S62" s="81"/>
      <c r="T62" s="81">
        <v>92</v>
      </c>
      <c r="U62" s="81">
        <v>106</v>
      </c>
      <c r="V62" s="81">
        <v>120</v>
      </c>
      <c r="W62" s="81"/>
      <c r="X62" s="81"/>
      <c r="Y62" s="88">
        <v>3892</v>
      </c>
      <c r="Z62" s="88">
        <v>3311</v>
      </c>
      <c r="AA62" s="88">
        <f t="shared" si="19"/>
        <v>3642.1000000000004</v>
      </c>
      <c r="AB62" s="88">
        <f t="shared" si="20"/>
        <v>4006.310000000001</v>
      </c>
      <c r="AC62" s="94"/>
      <c r="AD62" s="94"/>
      <c r="AE62" s="66">
        <v>6168</v>
      </c>
      <c r="AF62" s="34">
        <f t="shared" si="31"/>
        <v>7093.2</v>
      </c>
      <c r="AG62" s="34">
        <f t="shared" si="32"/>
        <v>8018.400000000001</v>
      </c>
      <c r="AH62" s="75"/>
      <c r="AI62" s="75"/>
      <c r="AJ62" s="98">
        <v>41004</v>
      </c>
      <c r="AK62" s="99">
        <f t="shared" si="33"/>
        <v>44284.32</v>
      </c>
      <c r="AL62" s="99">
        <f t="shared" si="34"/>
        <v>47827.0656</v>
      </c>
      <c r="AM62" s="55"/>
      <c r="AN62" s="5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25"/>
      <c r="GH62" s="125"/>
      <c r="GI62" s="125"/>
      <c r="GJ62" s="125"/>
      <c r="GK62" s="125"/>
      <c r="GL62" s="125"/>
      <c r="GM62" s="125"/>
      <c r="GN62" s="125"/>
      <c r="GO62" s="125"/>
      <c r="GP62" s="125"/>
      <c r="GQ62" s="125"/>
      <c r="GR62" s="125"/>
      <c r="GS62" s="125"/>
      <c r="GT62" s="125"/>
      <c r="GU62" s="125"/>
      <c r="GV62" s="125"/>
      <c r="GW62" s="125"/>
      <c r="GX62" s="125"/>
      <c r="GY62" s="125"/>
      <c r="GZ62" s="125"/>
      <c r="HA62" s="125"/>
      <c r="HB62" s="125"/>
      <c r="HC62" s="125"/>
      <c r="HD62" s="125"/>
      <c r="HE62" s="125"/>
      <c r="HF62" s="125"/>
      <c r="HG62" s="125"/>
      <c r="HH62" s="125"/>
      <c r="HI62" s="125"/>
      <c r="HJ62" s="125"/>
      <c r="HK62" s="125"/>
      <c r="HL62" s="125"/>
      <c r="HM62" s="125"/>
      <c r="HN62" s="125"/>
    </row>
    <row r="63" spans="1:40" s="14" customFormat="1" ht="12.75" customHeight="1">
      <c r="A63" s="46">
        <v>57</v>
      </c>
      <c r="B63" s="47">
        <v>573</v>
      </c>
      <c r="C63" s="46" t="s">
        <v>625</v>
      </c>
      <c r="D63" s="46" t="s">
        <v>613</v>
      </c>
      <c r="E63" s="34">
        <v>5</v>
      </c>
      <c r="F63" s="34">
        <v>6</v>
      </c>
      <c r="G63" s="34">
        <v>7</v>
      </c>
      <c r="H63" s="34"/>
      <c r="I63" s="65"/>
      <c r="J63" s="33">
        <v>1936</v>
      </c>
      <c r="K63" s="33">
        <f t="shared" si="25"/>
        <v>2129.6000000000004</v>
      </c>
      <c r="L63" s="33">
        <f t="shared" si="30"/>
        <v>2323.2</v>
      </c>
      <c r="M63" s="67"/>
      <c r="N63" s="67"/>
      <c r="O63" s="66">
        <v>254</v>
      </c>
      <c r="P63" s="66">
        <v>279</v>
      </c>
      <c r="Q63" s="66">
        <v>305</v>
      </c>
      <c r="R63" s="82"/>
      <c r="S63" s="82"/>
      <c r="T63" s="82">
        <v>29</v>
      </c>
      <c r="U63" s="82">
        <v>33</v>
      </c>
      <c r="V63" s="82">
        <v>38</v>
      </c>
      <c r="W63" s="82"/>
      <c r="X63" s="82"/>
      <c r="Y63" s="88">
        <v>1252</v>
      </c>
      <c r="Z63" s="88">
        <v>848</v>
      </c>
      <c r="AA63" s="88">
        <f t="shared" si="19"/>
        <v>932.8000000000001</v>
      </c>
      <c r="AB63" s="88">
        <f t="shared" si="20"/>
        <v>1026.0800000000002</v>
      </c>
      <c r="AC63" s="94"/>
      <c r="AD63" s="94"/>
      <c r="AE63" s="66">
        <v>1923</v>
      </c>
      <c r="AF63" s="34">
        <f t="shared" si="31"/>
        <v>2211.45</v>
      </c>
      <c r="AG63" s="34">
        <f t="shared" si="32"/>
        <v>2499.9</v>
      </c>
      <c r="AH63" s="100"/>
      <c r="AI63" s="100"/>
      <c r="AJ63" s="98">
        <v>12701</v>
      </c>
      <c r="AK63" s="99">
        <f t="shared" si="33"/>
        <v>13717.080000000002</v>
      </c>
      <c r="AL63" s="99">
        <f t="shared" si="34"/>
        <v>14814.446400000003</v>
      </c>
      <c r="AM63" s="36"/>
      <c r="AN63" s="36"/>
    </row>
    <row r="64" spans="1:40" s="14" customFormat="1" ht="12.75" customHeight="1">
      <c r="A64" s="46">
        <v>58</v>
      </c>
      <c r="B64" s="47">
        <v>584</v>
      </c>
      <c r="C64" s="46" t="s">
        <v>626</v>
      </c>
      <c r="D64" s="46" t="s">
        <v>613</v>
      </c>
      <c r="E64" s="34">
        <v>4</v>
      </c>
      <c r="F64" s="34">
        <v>5</v>
      </c>
      <c r="G64" s="34">
        <v>6</v>
      </c>
      <c r="H64" s="34"/>
      <c r="I64" s="65"/>
      <c r="J64" s="33">
        <v>1951</v>
      </c>
      <c r="K64" s="33">
        <f t="shared" si="25"/>
        <v>2146.1000000000004</v>
      </c>
      <c r="L64" s="33">
        <f t="shared" si="30"/>
        <v>2341.2</v>
      </c>
      <c r="M64" s="72"/>
      <c r="N64" s="72"/>
      <c r="O64" s="66">
        <v>185</v>
      </c>
      <c r="P64" s="66">
        <v>204</v>
      </c>
      <c r="Q64" s="66">
        <v>222</v>
      </c>
      <c r="R64" s="81"/>
      <c r="S64" s="81"/>
      <c r="T64" s="81">
        <v>18</v>
      </c>
      <c r="U64" s="81">
        <v>21</v>
      </c>
      <c r="V64" s="81">
        <v>23</v>
      </c>
      <c r="W64" s="81"/>
      <c r="X64" s="81"/>
      <c r="Y64" s="88">
        <v>954</v>
      </c>
      <c r="Z64" s="88">
        <v>670</v>
      </c>
      <c r="AA64" s="88">
        <f t="shared" si="19"/>
        <v>737.0000000000001</v>
      </c>
      <c r="AB64" s="88">
        <f t="shared" si="20"/>
        <v>810.7000000000002</v>
      </c>
      <c r="AC64" s="94"/>
      <c r="AD64" s="94"/>
      <c r="AE64" s="66">
        <v>1592</v>
      </c>
      <c r="AF64" s="34">
        <f t="shared" si="31"/>
        <v>1830.8</v>
      </c>
      <c r="AG64" s="34">
        <f t="shared" si="32"/>
        <v>2069.6</v>
      </c>
      <c r="AH64" s="75"/>
      <c r="AI64" s="75"/>
      <c r="AJ64" s="98">
        <v>7470</v>
      </c>
      <c r="AK64" s="99">
        <f t="shared" si="33"/>
        <v>8067.6</v>
      </c>
      <c r="AL64" s="99">
        <f t="shared" si="34"/>
        <v>8713.008000000002</v>
      </c>
      <c r="AM64" s="55"/>
      <c r="AN64" s="55"/>
    </row>
    <row r="65" spans="1:222" s="14" customFormat="1" ht="13.5" customHeight="1">
      <c r="A65" s="46">
        <v>59</v>
      </c>
      <c r="B65" s="47">
        <v>737</v>
      </c>
      <c r="C65" s="46" t="s">
        <v>627</v>
      </c>
      <c r="D65" s="46" t="s">
        <v>613</v>
      </c>
      <c r="E65" s="34">
        <v>4</v>
      </c>
      <c r="F65" s="34">
        <v>5</v>
      </c>
      <c r="G65" s="34">
        <v>6</v>
      </c>
      <c r="H65" s="34"/>
      <c r="I65" s="65"/>
      <c r="J65" s="33">
        <v>2759</v>
      </c>
      <c r="K65" s="33">
        <f t="shared" si="25"/>
        <v>3034.9</v>
      </c>
      <c r="L65" s="33">
        <f t="shared" si="30"/>
        <v>3310.7999999999997</v>
      </c>
      <c r="M65" s="76"/>
      <c r="N65" s="76"/>
      <c r="O65" s="66">
        <v>287</v>
      </c>
      <c r="P65" s="66">
        <v>316</v>
      </c>
      <c r="Q65" s="66">
        <v>344</v>
      </c>
      <c r="R65" s="82"/>
      <c r="S65" s="82"/>
      <c r="T65" s="82">
        <v>32</v>
      </c>
      <c r="U65" s="82">
        <v>37</v>
      </c>
      <c r="V65" s="82">
        <v>42</v>
      </c>
      <c r="W65" s="82"/>
      <c r="X65" s="82"/>
      <c r="Y65" s="88">
        <v>1491</v>
      </c>
      <c r="Z65" s="88">
        <v>1050</v>
      </c>
      <c r="AA65" s="88">
        <f aca="true" t="shared" si="35" ref="AA65:AA94">Z65*1.1</f>
        <v>1155</v>
      </c>
      <c r="AB65" s="88">
        <f aca="true" t="shared" si="36" ref="AB65:AB94">AA65*1.1</f>
        <v>1270.5</v>
      </c>
      <c r="AC65" s="93"/>
      <c r="AD65" s="93"/>
      <c r="AE65" s="66">
        <v>2203</v>
      </c>
      <c r="AF65" s="34">
        <f t="shared" si="31"/>
        <v>2533.45</v>
      </c>
      <c r="AG65" s="34">
        <f t="shared" si="32"/>
        <v>2863.9</v>
      </c>
      <c r="AH65" s="110"/>
      <c r="AI65" s="110"/>
      <c r="AJ65" s="98">
        <v>12813</v>
      </c>
      <c r="AK65" s="99">
        <f t="shared" si="33"/>
        <v>13838.04</v>
      </c>
      <c r="AL65" s="99">
        <f t="shared" si="34"/>
        <v>14945.083200000003</v>
      </c>
      <c r="AM65" s="40"/>
      <c r="AN65" s="40"/>
      <c r="FU65" s="125"/>
      <c r="FV65" s="125"/>
      <c r="FW65" s="125"/>
      <c r="FX65" s="125"/>
      <c r="FY65" s="125"/>
      <c r="FZ65" s="125"/>
      <c r="GA65" s="125"/>
      <c r="GB65" s="125"/>
      <c r="GC65" s="125"/>
      <c r="GD65" s="125"/>
      <c r="GE65" s="125"/>
      <c r="GF65" s="125"/>
      <c r="GG65" s="125"/>
      <c r="GH65" s="125"/>
      <c r="GI65" s="125"/>
      <c r="GJ65" s="125"/>
      <c r="GK65" s="125"/>
      <c r="GL65" s="125"/>
      <c r="GM65" s="125"/>
      <c r="GN65" s="125"/>
      <c r="GO65" s="125"/>
      <c r="GP65" s="125"/>
      <c r="GQ65" s="125"/>
      <c r="GR65" s="125"/>
      <c r="GS65" s="125"/>
      <c r="GT65" s="125"/>
      <c r="GU65" s="125"/>
      <c r="GV65" s="125"/>
      <c r="GW65" s="125"/>
      <c r="GX65" s="125"/>
      <c r="GY65" s="125"/>
      <c r="GZ65" s="125"/>
      <c r="HA65" s="125"/>
      <c r="HB65" s="125"/>
      <c r="HC65" s="125"/>
      <c r="HD65" s="125"/>
      <c r="HE65" s="125"/>
      <c r="HF65" s="125"/>
      <c r="HG65" s="125"/>
      <c r="HH65" s="125"/>
      <c r="HI65" s="125"/>
      <c r="HJ65" s="125"/>
      <c r="HK65" s="125"/>
      <c r="HL65" s="125"/>
      <c r="HM65" s="125"/>
      <c r="HN65" s="125"/>
    </row>
    <row r="66" spans="1:221" s="14" customFormat="1" ht="12.75" customHeight="1">
      <c r="A66" s="46">
        <v>60</v>
      </c>
      <c r="B66" s="47">
        <v>546</v>
      </c>
      <c r="C66" s="46" t="s">
        <v>628</v>
      </c>
      <c r="D66" s="46" t="s">
        <v>613</v>
      </c>
      <c r="E66" s="34">
        <v>6</v>
      </c>
      <c r="F66" s="34">
        <v>7</v>
      </c>
      <c r="G66" s="34">
        <v>8</v>
      </c>
      <c r="H66" s="34"/>
      <c r="I66" s="65"/>
      <c r="J66" s="33">
        <v>3797</v>
      </c>
      <c r="K66" s="33">
        <f t="shared" si="25"/>
        <v>4176.700000000001</v>
      </c>
      <c r="L66" s="33">
        <f t="shared" si="30"/>
        <v>4556.4</v>
      </c>
      <c r="M66" s="67"/>
      <c r="N66" s="67"/>
      <c r="O66" s="66">
        <v>437</v>
      </c>
      <c r="P66" s="66">
        <v>481</v>
      </c>
      <c r="Q66" s="66">
        <v>524</v>
      </c>
      <c r="R66" s="82"/>
      <c r="S66" s="82"/>
      <c r="T66" s="82">
        <v>56</v>
      </c>
      <c r="U66" s="82">
        <v>64</v>
      </c>
      <c r="V66" s="82">
        <v>73</v>
      </c>
      <c r="W66" s="82"/>
      <c r="X66" s="82"/>
      <c r="Y66" s="88">
        <v>2182</v>
      </c>
      <c r="Z66" s="88">
        <v>1539</v>
      </c>
      <c r="AA66" s="88">
        <f t="shared" si="35"/>
        <v>1692.9</v>
      </c>
      <c r="AB66" s="88">
        <f t="shared" si="36"/>
        <v>1862.1900000000003</v>
      </c>
      <c r="AC66" s="94"/>
      <c r="AD66" s="94"/>
      <c r="AE66" s="66">
        <v>3243</v>
      </c>
      <c r="AF66" s="34">
        <f t="shared" si="31"/>
        <v>3729.45</v>
      </c>
      <c r="AG66" s="34">
        <f t="shared" si="32"/>
        <v>4215.900000000001</v>
      </c>
      <c r="AH66" s="100"/>
      <c r="AI66" s="100"/>
      <c r="AJ66" s="98">
        <v>25713</v>
      </c>
      <c r="AK66" s="99">
        <f t="shared" si="33"/>
        <v>27770.04</v>
      </c>
      <c r="AL66" s="99">
        <f t="shared" si="34"/>
        <v>29991.643200000002</v>
      </c>
      <c r="AM66" s="36"/>
      <c r="AN66" s="36"/>
      <c r="FU66" s="125"/>
      <c r="FV66" s="125"/>
      <c r="FW66" s="125"/>
      <c r="FX66" s="125"/>
      <c r="FY66" s="125"/>
      <c r="FZ66" s="125"/>
      <c r="GA66" s="125"/>
      <c r="GB66" s="125"/>
      <c r="GC66" s="125"/>
      <c r="GD66" s="125"/>
      <c r="GE66" s="125"/>
      <c r="GF66" s="125"/>
      <c r="GG66" s="125"/>
      <c r="GH66" s="125"/>
      <c r="GI66" s="125"/>
      <c r="GJ66" s="125"/>
      <c r="GK66" s="125"/>
      <c r="GL66" s="125"/>
      <c r="GM66" s="125"/>
      <c r="GN66" s="125"/>
      <c r="GO66" s="125"/>
      <c r="GP66" s="125"/>
      <c r="GQ66" s="125"/>
      <c r="GR66" s="125"/>
      <c r="GS66" s="125"/>
      <c r="GT66" s="125"/>
      <c r="GU66" s="125"/>
      <c r="GV66" s="125"/>
      <c r="GW66" s="125"/>
      <c r="GX66" s="125"/>
      <c r="GY66" s="125"/>
      <c r="GZ66" s="125"/>
      <c r="HA66" s="125"/>
      <c r="HB66" s="125"/>
      <c r="HC66" s="125"/>
      <c r="HD66" s="125"/>
      <c r="HE66" s="125"/>
      <c r="HF66" s="125"/>
      <c r="HG66" s="125"/>
      <c r="HH66" s="125"/>
      <c r="HI66" s="125"/>
      <c r="HJ66" s="125"/>
      <c r="HK66" s="125"/>
      <c r="HL66" s="125"/>
      <c r="HM66" s="125"/>
    </row>
    <row r="67" spans="1:221" s="14" customFormat="1" ht="12.75" customHeight="1">
      <c r="A67" s="46">
        <v>61</v>
      </c>
      <c r="B67" s="47">
        <v>733</v>
      </c>
      <c r="C67" s="46" t="s">
        <v>629</v>
      </c>
      <c r="D67" s="46" t="s">
        <v>613</v>
      </c>
      <c r="E67" s="34">
        <v>4</v>
      </c>
      <c r="F67" s="34">
        <v>5</v>
      </c>
      <c r="G67" s="34">
        <v>6</v>
      </c>
      <c r="H67" s="34"/>
      <c r="I67" s="65"/>
      <c r="J67" s="33">
        <v>1642</v>
      </c>
      <c r="K67" s="33">
        <f t="shared" si="25"/>
        <v>1806.2</v>
      </c>
      <c r="L67" s="33">
        <f t="shared" si="30"/>
        <v>1970.3999999999999</v>
      </c>
      <c r="M67" s="67"/>
      <c r="N67" s="67"/>
      <c r="O67" s="66">
        <v>178</v>
      </c>
      <c r="P67" s="66">
        <v>196</v>
      </c>
      <c r="Q67" s="66">
        <v>214</v>
      </c>
      <c r="R67" s="82"/>
      <c r="S67" s="82"/>
      <c r="T67" s="82">
        <v>15</v>
      </c>
      <c r="U67" s="82">
        <v>17</v>
      </c>
      <c r="V67" s="82">
        <v>20</v>
      </c>
      <c r="W67" s="82"/>
      <c r="X67" s="82"/>
      <c r="Y67" s="88">
        <v>739</v>
      </c>
      <c r="Z67" s="88">
        <v>715</v>
      </c>
      <c r="AA67" s="88">
        <f t="shared" si="35"/>
        <v>786.5000000000001</v>
      </c>
      <c r="AB67" s="88">
        <f t="shared" si="36"/>
        <v>865.1500000000002</v>
      </c>
      <c r="AC67" s="94"/>
      <c r="AD67" s="94"/>
      <c r="AE67" s="66">
        <v>1527</v>
      </c>
      <c r="AF67" s="34">
        <f t="shared" si="31"/>
        <v>1756.05</v>
      </c>
      <c r="AG67" s="34">
        <f t="shared" si="32"/>
        <v>1985.1000000000001</v>
      </c>
      <c r="AH67" s="100"/>
      <c r="AI67" s="100"/>
      <c r="AJ67" s="98">
        <v>6721</v>
      </c>
      <c r="AK67" s="99">
        <f t="shared" si="33"/>
        <v>7258.68</v>
      </c>
      <c r="AL67" s="99">
        <f t="shared" si="34"/>
        <v>7839.374400000001</v>
      </c>
      <c r="AM67" s="36"/>
      <c r="AN67" s="36"/>
      <c r="GE67" s="125"/>
      <c r="GF67" s="125"/>
      <c r="GG67" s="125"/>
      <c r="GH67" s="125"/>
      <c r="GI67" s="125"/>
      <c r="GJ67" s="125"/>
      <c r="GK67" s="125"/>
      <c r="GL67" s="125"/>
      <c r="GM67" s="125"/>
      <c r="GN67" s="125"/>
      <c r="GO67" s="125"/>
      <c r="GP67" s="125"/>
      <c r="GQ67" s="125"/>
      <c r="GR67" s="125"/>
      <c r="GS67" s="125"/>
      <c r="GT67" s="125"/>
      <c r="GU67" s="125"/>
      <c r="GV67" s="125"/>
      <c r="GW67" s="125"/>
      <c r="GX67" s="125"/>
      <c r="GY67" s="125"/>
      <c r="GZ67" s="125"/>
      <c r="HA67" s="125"/>
      <c r="HB67" s="125"/>
      <c r="HC67" s="125"/>
      <c r="HD67" s="125"/>
      <c r="HE67" s="125"/>
      <c r="HF67" s="125"/>
      <c r="HG67" s="125"/>
      <c r="HH67" s="125"/>
      <c r="HI67" s="125"/>
      <c r="HJ67" s="125"/>
      <c r="HK67" s="125"/>
      <c r="HL67" s="125"/>
      <c r="HM67" s="125"/>
    </row>
    <row r="68" spans="1:222" s="14" customFormat="1" ht="13.5" customHeight="1">
      <c r="A68" s="46">
        <v>62</v>
      </c>
      <c r="B68" s="47">
        <v>750</v>
      </c>
      <c r="C68" s="46" t="s">
        <v>630</v>
      </c>
      <c r="D68" s="46" t="s">
        <v>613</v>
      </c>
      <c r="E68" s="34">
        <v>9</v>
      </c>
      <c r="F68" s="34">
        <v>10</v>
      </c>
      <c r="G68" s="34">
        <v>11</v>
      </c>
      <c r="H68" s="34"/>
      <c r="I68" s="65"/>
      <c r="J68" s="33">
        <v>3997</v>
      </c>
      <c r="K68" s="33">
        <f t="shared" si="25"/>
        <v>4396.700000000001</v>
      </c>
      <c r="L68" s="33">
        <f t="shared" si="30"/>
        <v>4796.4</v>
      </c>
      <c r="M68" s="76"/>
      <c r="N68" s="142"/>
      <c r="O68" s="66">
        <v>537</v>
      </c>
      <c r="P68" s="66">
        <v>591</v>
      </c>
      <c r="Q68" s="66">
        <v>644</v>
      </c>
      <c r="R68" s="82"/>
      <c r="S68" s="82"/>
      <c r="T68" s="82">
        <v>32</v>
      </c>
      <c r="U68" s="82">
        <v>37</v>
      </c>
      <c r="V68" s="82">
        <v>42</v>
      </c>
      <c r="W68" s="82"/>
      <c r="X68" s="82"/>
      <c r="Y68" s="88">
        <v>2737</v>
      </c>
      <c r="Z68" s="88">
        <v>2005</v>
      </c>
      <c r="AA68" s="88">
        <f t="shared" si="35"/>
        <v>2205.5</v>
      </c>
      <c r="AB68" s="88">
        <f t="shared" si="36"/>
        <v>2426.05</v>
      </c>
      <c r="AC68" s="93"/>
      <c r="AD68" s="93"/>
      <c r="AE68" s="66">
        <v>4058</v>
      </c>
      <c r="AF68" s="34">
        <f t="shared" si="31"/>
        <v>4666.7</v>
      </c>
      <c r="AG68" s="34">
        <f t="shared" si="32"/>
        <v>5275.400000000001</v>
      </c>
      <c r="AH68" s="110"/>
      <c r="AI68" s="110"/>
      <c r="AJ68" s="98">
        <v>28586</v>
      </c>
      <c r="AK68" s="99">
        <f t="shared" si="33"/>
        <v>30872.88</v>
      </c>
      <c r="AL68" s="99">
        <f t="shared" si="34"/>
        <v>33342.7104</v>
      </c>
      <c r="AM68" s="40"/>
      <c r="AN68" s="40"/>
      <c r="FU68" s="125"/>
      <c r="FV68" s="125"/>
      <c r="FW68" s="125"/>
      <c r="FX68" s="125"/>
      <c r="FY68" s="125"/>
      <c r="FZ68" s="125"/>
      <c r="GA68" s="125"/>
      <c r="GB68" s="125"/>
      <c r="GC68" s="125"/>
      <c r="GD68" s="125"/>
      <c r="GE68" s="125"/>
      <c r="GF68" s="125"/>
      <c r="GG68" s="125"/>
      <c r="GH68" s="125"/>
      <c r="GI68" s="125"/>
      <c r="GJ68" s="125"/>
      <c r="GK68" s="125"/>
      <c r="GL68" s="125"/>
      <c r="GM68" s="125"/>
      <c r="GN68" s="125"/>
      <c r="GO68" s="125"/>
      <c r="GP68" s="125"/>
      <c r="GQ68" s="125"/>
      <c r="GR68" s="125"/>
      <c r="GS68" s="125"/>
      <c r="GT68" s="125"/>
      <c r="GU68" s="125"/>
      <c r="GV68" s="125"/>
      <c r="GW68" s="125"/>
      <c r="GX68" s="125"/>
      <c r="GY68" s="125"/>
      <c r="GZ68" s="125"/>
      <c r="HA68" s="125"/>
      <c r="HB68" s="125"/>
      <c r="HC68" s="125"/>
      <c r="HD68" s="125"/>
      <c r="HE68" s="125"/>
      <c r="HF68" s="125"/>
      <c r="HG68" s="125"/>
      <c r="HH68" s="125"/>
      <c r="HI68" s="125"/>
      <c r="HJ68" s="125"/>
      <c r="HK68" s="125"/>
      <c r="HL68" s="125"/>
      <c r="HM68" s="125"/>
      <c r="HN68" s="125"/>
    </row>
    <row r="69" spans="1:222" s="14" customFormat="1" ht="12.75" customHeight="1">
      <c r="A69" s="46">
        <v>63</v>
      </c>
      <c r="B69" s="131">
        <v>753</v>
      </c>
      <c r="C69" s="132" t="s">
        <v>631</v>
      </c>
      <c r="D69" s="132" t="s">
        <v>613</v>
      </c>
      <c r="E69" s="34">
        <v>1</v>
      </c>
      <c r="F69" s="34">
        <v>2</v>
      </c>
      <c r="G69" s="34">
        <f>F69+1</f>
        <v>3</v>
      </c>
      <c r="H69" s="34"/>
      <c r="I69" s="65"/>
      <c r="J69" s="33">
        <v>805</v>
      </c>
      <c r="K69" s="33">
        <f t="shared" si="25"/>
        <v>885.5000000000001</v>
      </c>
      <c r="L69" s="33">
        <f t="shared" si="30"/>
        <v>966</v>
      </c>
      <c r="M69" s="70"/>
      <c r="N69" s="70"/>
      <c r="O69" s="66">
        <v>77</v>
      </c>
      <c r="P69" s="66">
        <v>85</v>
      </c>
      <c r="Q69" s="66">
        <v>92</v>
      </c>
      <c r="R69" s="81"/>
      <c r="S69" s="81"/>
      <c r="T69" s="81">
        <v>11</v>
      </c>
      <c r="U69" s="81">
        <v>13</v>
      </c>
      <c r="V69" s="81">
        <v>14</v>
      </c>
      <c r="W69" s="81"/>
      <c r="X69" s="81"/>
      <c r="Y69" s="88">
        <v>459</v>
      </c>
      <c r="Z69" s="88">
        <v>340</v>
      </c>
      <c r="AA69" s="88">
        <f t="shared" si="35"/>
        <v>374.00000000000006</v>
      </c>
      <c r="AB69" s="88">
        <f t="shared" si="36"/>
        <v>411.4000000000001</v>
      </c>
      <c r="AC69" s="93"/>
      <c r="AD69" s="93"/>
      <c r="AE69" s="66">
        <v>774.4</v>
      </c>
      <c r="AF69" s="34">
        <f t="shared" si="31"/>
        <v>890.56</v>
      </c>
      <c r="AG69" s="34">
        <f t="shared" si="32"/>
        <v>1006.72</v>
      </c>
      <c r="AH69" s="83"/>
      <c r="AI69" s="83"/>
      <c r="AJ69" s="98">
        <v>3126</v>
      </c>
      <c r="AK69" s="99">
        <f t="shared" si="33"/>
        <v>3376.0800000000004</v>
      </c>
      <c r="AL69" s="99">
        <f t="shared" si="34"/>
        <v>3646.1664000000005</v>
      </c>
      <c r="AM69" s="47"/>
      <c r="AN69" s="47"/>
      <c r="FU69" s="125"/>
      <c r="FV69" s="125"/>
      <c r="FW69" s="125"/>
      <c r="FX69" s="125"/>
      <c r="FY69" s="125"/>
      <c r="FZ69" s="125"/>
      <c r="GA69" s="125"/>
      <c r="GB69" s="125"/>
      <c r="GC69" s="125"/>
      <c r="GD69" s="125"/>
      <c r="GE69" s="125"/>
      <c r="GF69" s="125"/>
      <c r="GG69" s="125"/>
      <c r="GH69" s="125"/>
      <c r="GI69" s="125"/>
      <c r="GJ69" s="125"/>
      <c r="GK69" s="125"/>
      <c r="GL69" s="125"/>
      <c r="GM69" s="125"/>
      <c r="GN69" s="125"/>
      <c r="GO69" s="125"/>
      <c r="GP69" s="125"/>
      <c r="GQ69" s="125"/>
      <c r="GR69" s="125"/>
      <c r="GS69" s="125"/>
      <c r="GT69" s="125"/>
      <c r="GU69" s="125"/>
      <c r="GV69" s="125"/>
      <c r="GW69" s="125"/>
      <c r="GX69" s="125"/>
      <c r="GY69" s="125"/>
      <c r="GZ69" s="125"/>
      <c r="HA69" s="125"/>
      <c r="HB69" s="125"/>
      <c r="HC69" s="125"/>
      <c r="HD69" s="125"/>
      <c r="HE69" s="125"/>
      <c r="HF69" s="125"/>
      <c r="HG69" s="125"/>
      <c r="HH69" s="125"/>
      <c r="HI69" s="125"/>
      <c r="HJ69" s="125"/>
      <c r="HK69" s="125"/>
      <c r="HL69" s="125"/>
      <c r="HM69" s="125"/>
      <c r="HN69" s="125"/>
    </row>
    <row r="70" spans="1:191" s="16" customFormat="1" ht="12.75" customHeight="1">
      <c r="A70" s="43"/>
      <c r="B70" s="44"/>
      <c r="C70" s="43"/>
      <c r="D70" s="43" t="s">
        <v>613</v>
      </c>
      <c r="E70" s="45">
        <f aca="true" t="shared" si="37" ref="E70:N70">SUM(E51:E69)</f>
        <v>120</v>
      </c>
      <c r="F70" s="45">
        <f t="shared" si="37"/>
        <v>140</v>
      </c>
      <c r="G70" s="45">
        <f t="shared" si="37"/>
        <v>160</v>
      </c>
      <c r="H70" s="34"/>
      <c r="I70" s="65"/>
      <c r="J70" s="45">
        <f t="shared" si="37"/>
        <v>67121</v>
      </c>
      <c r="K70" s="45">
        <f t="shared" si="37"/>
        <v>73833.09999999999</v>
      </c>
      <c r="L70" s="45">
        <f t="shared" si="37"/>
        <v>80545.19999999997</v>
      </c>
      <c r="M70" s="45">
        <f t="shared" si="37"/>
        <v>0</v>
      </c>
      <c r="N70" s="45">
        <f t="shared" si="37"/>
        <v>0</v>
      </c>
      <c r="O70" s="45">
        <f aca="true" t="shared" si="38" ref="O70:V70">SUM(O51:O69)</f>
        <v>6962</v>
      </c>
      <c r="P70" s="45">
        <f t="shared" si="38"/>
        <v>7660</v>
      </c>
      <c r="Q70" s="45">
        <f t="shared" si="38"/>
        <v>8352</v>
      </c>
      <c r="R70" s="45"/>
      <c r="S70" s="45"/>
      <c r="T70" s="45">
        <f t="shared" si="38"/>
        <v>746</v>
      </c>
      <c r="U70" s="45">
        <f t="shared" si="38"/>
        <v>859</v>
      </c>
      <c r="V70" s="45">
        <f t="shared" si="38"/>
        <v>971</v>
      </c>
      <c r="W70" s="45"/>
      <c r="X70" s="45"/>
      <c r="Y70" s="45">
        <f>SUM(Y51:Y69)</f>
        <v>34667</v>
      </c>
      <c r="Z70" s="45">
        <f aca="true" t="shared" si="39" ref="Y70:AB70">SUM(Z51:Z69)</f>
        <v>25974</v>
      </c>
      <c r="AA70" s="45">
        <f t="shared" si="39"/>
        <v>28571.400000000005</v>
      </c>
      <c r="AB70" s="45">
        <f t="shared" si="39"/>
        <v>31428.540000000008</v>
      </c>
      <c r="AC70" s="45"/>
      <c r="AD70" s="45"/>
      <c r="AE70" s="45">
        <f aca="true" t="shared" si="40" ref="AE70:AL70">SUM(AE51:AE69)</f>
        <v>55000.4</v>
      </c>
      <c r="AF70" s="45">
        <f t="shared" si="40"/>
        <v>63250.459999999985</v>
      </c>
      <c r="AG70" s="45">
        <f t="shared" si="40"/>
        <v>71500.52</v>
      </c>
      <c r="AH70" s="45"/>
      <c r="AI70" s="45"/>
      <c r="AJ70" s="45">
        <f t="shared" si="40"/>
        <v>350043</v>
      </c>
      <c r="AK70" s="45">
        <f t="shared" si="40"/>
        <v>378046.43999999994</v>
      </c>
      <c r="AL70" s="45">
        <f t="shared" si="40"/>
        <v>408290.15520000004</v>
      </c>
      <c r="AM70" s="45"/>
      <c r="AN70" s="45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28"/>
      <c r="GF70" s="128"/>
      <c r="GG70" s="128"/>
      <c r="GH70" s="128"/>
      <c r="GI70" s="128"/>
    </row>
    <row r="71" spans="1:191" s="17" customFormat="1" ht="12.75" customHeight="1">
      <c r="A71" s="46">
        <v>64</v>
      </c>
      <c r="B71" s="133">
        <v>307</v>
      </c>
      <c r="C71" s="134" t="s">
        <v>632</v>
      </c>
      <c r="D71" s="46" t="s">
        <v>633</v>
      </c>
      <c r="E71" s="34">
        <v>112</v>
      </c>
      <c r="F71" s="34">
        <v>123</v>
      </c>
      <c r="G71" s="34">
        <v>135</v>
      </c>
      <c r="H71" s="34"/>
      <c r="I71" s="65"/>
      <c r="J71" s="33">
        <v>41322</v>
      </c>
      <c r="K71" s="33">
        <f>J71*1.1</f>
        <v>45454.200000000004</v>
      </c>
      <c r="L71" s="33">
        <f aca="true" t="shared" si="41" ref="L71:L92">J71*1.2</f>
        <v>49586.4</v>
      </c>
      <c r="M71" s="67"/>
      <c r="N71" s="67"/>
      <c r="O71" s="66">
        <v>1861</v>
      </c>
      <c r="P71" s="66">
        <v>2047</v>
      </c>
      <c r="Q71" s="66">
        <v>2233</v>
      </c>
      <c r="R71" s="82"/>
      <c r="S71" s="82"/>
      <c r="T71" s="82">
        <v>183</v>
      </c>
      <c r="U71" s="82">
        <v>210</v>
      </c>
      <c r="V71" s="82">
        <v>238</v>
      </c>
      <c r="W71" s="82"/>
      <c r="X71" s="82"/>
      <c r="Y71" s="88">
        <v>7962</v>
      </c>
      <c r="Z71" s="88">
        <v>7752</v>
      </c>
      <c r="AA71" s="88">
        <f t="shared" si="35"/>
        <v>8527.2</v>
      </c>
      <c r="AB71" s="88">
        <f t="shared" si="36"/>
        <v>9379.920000000002</v>
      </c>
      <c r="AC71" s="94"/>
      <c r="AD71" s="94"/>
      <c r="AE71" s="66">
        <v>25973</v>
      </c>
      <c r="AF71" s="34">
        <f aca="true" t="shared" si="42" ref="AF71:AF92">AE71*1.15</f>
        <v>29868.949999999997</v>
      </c>
      <c r="AG71" s="34">
        <f aca="true" t="shared" si="43" ref="AG71:AG92">AE71*1.3</f>
        <v>33764.9</v>
      </c>
      <c r="AH71" s="100"/>
      <c r="AI71" s="144"/>
      <c r="AJ71" s="98">
        <v>178653</v>
      </c>
      <c r="AK71" s="99">
        <f aca="true" t="shared" si="44" ref="AK71:AK92">AJ71*1.08</f>
        <v>192945.24000000002</v>
      </c>
      <c r="AL71" s="99">
        <f>AK71*1.08</f>
        <v>208380.85920000004</v>
      </c>
      <c r="AM71" s="36"/>
      <c r="AN71" s="36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23"/>
      <c r="GF71" s="23"/>
      <c r="GG71" s="23"/>
      <c r="GH71" s="23"/>
      <c r="GI71" s="23"/>
    </row>
    <row r="72" spans="1:191" s="16" customFormat="1" ht="12.75" customHeight="1">
      <c r="A72" s="43"/>
      <c r="B72" s="135"/>
      <c r="C72" s="136"/>
      <c r="D72" s="43" t="s">
        <v>633</v>
      </c>
      <c r="E72" s="45">
        <f>E71</f>
        <v>112</v>
      </c>
      <c r="F72" s="45">
        <f>F71</f>
        <v>123</v>
      </c>
      <c r="G72" s="45">
        <f>G71</f>
        <v>135</v>
      </c>
      <c r="H72" s="34"/>
      <c r="I72" s="65"/>
      <c r="J72" s="71">
        <f aca="true" t="shared" si="45" ref="J72:Q72">J71</f>
        <v>41322</v>
      </c>
      <c r="K72" s="71">
        <f t="shared" si="45"/>
        <v>45454.200000000004</v>
      </c>
      <c r="L72" s="71">
        <f t="shared" si="45"/>
        <v>49586.4</v>
      </c>
      <c r="M72" s="45">
        <f t="shared" si="45"/>
        <v>0</v>
      </c>
      <c r="N72" s="45">
        <f t="shared" si="45"/>
        <v>0</v>
      </c>
      <c r="O72" s="45">
        <f t="shared" si="45"/>
        <v>1861</v>
      </c>
      <c r="P72" s="45">
        <f t="shared" si="45"/>
        <v>2047</v>
      </c>
      <c r="Q72" s="45">
        <f t="shared" si="45"/>
        <v>2233</v>
      </c>
      <c r="R72" s="45"/>
      <c r="S72" s="45"/>
      <c r="T72" s="45">
        <v>183</v>
      </c>
      <c r="U72" s="45">
        <v>210</v>
      </c>
      <c r="V72" s="45">
        <v>238</v>
      </c>
      <c r="W72" s="45"/>
      <c r="X72" s="45"/>
      <c r="Y72" s="45">
        <f>Y71</f>
        <v>7962</v>
      </c>
      <c r="Z72" s="45">
        <f aca="true" t="shared" si="46" ref="Y72:AB72">Z71</f>
        <v>7752</v>
      </c>
      <c r="AA72" s="45">
        <f t="shared" si="46"/>
        <v>8527.2</v>
      </c>
      <c r="AB72" s="45">
        <f t="shared" si="46"/>
        <v>9379.920000000002</v>
      </c>
      <c r="AC72" s="45"/>
      <c r="AD72" s="45"/>
      <c r="AE72" s="45">
        <f>AE71</f>
        <v>25973</v>
      </c>
      <c r="AF72" s="45">
        <f>AF71</f>
        <v>29868.949999999997</v>
      </c>
      <c r="AG72" s="45">
        <f>AG71</f>
        <v>33764.9</v>
      </c>
      <c r="AH72" s="45"/>
      <c r="AI72" s="45"/>
      <c r="AJ72" s="45">
        <v>178653</v>
      </c>
      <c r="AK72" s="45">
        <f>AK71</f>
        <v>192945.24000000002</v>
      </c>
      <c r="AL72" s="45">
        <f>AL71</f>
        <v>208380.85920000004</v>
      </c>
      <c r="AM72" s="45"/>
      <c r="AN72" s="45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28"/>
      <c r="GF72" s="128"/>
      <c r="GG72" s="128"/>
      <c r="GH72" s="128"/>
      <c r="GI72" s="128"/>
    </row>
    <row r="73" spans="1:40" s="14" customFormat="1" ht="12.75" customHeight="1">
      <c r="A73" s="46">
        <v>65</v>
      </c>
      <c r="B73" s="47">
        <v>343</v>
      </c>
      <c r="C73" s="46" t="s">
        <v>634</v>
      </c>
      <c r="D73" s="46" t="s">
        <v>635</v>
      </c>
      <c r="E73" s="34">
        <v>18</v>
      </c>
      <c r="F73" s="34">
        <v>20</v>
      </c>
      <c r="G73" s="34">
        <v>22</v>
      </c>
      <c r="H73" s="34"/>
      <c r="I73" s="65"/>
      <c r="J73" s="33">
        <v>20338</v>
      </c>
      <c r="K73" s="33">
        <f aca="true" t="shared" si="47" ref="K72:K94">J73*1.1</f>
        <v>22371.800000000003</v>
      </c>
      <c r="L73" s="33">
        <f t="shared" si="41"/>
        <v>24405.6</v>
      </c>
      <c r="M73" s="70"/>
      <c r="N73" s="70"/>
      <c r="O73" s="66">
        <v>789</v>
      </c>
      <c r="P73" s="66">
        <v>868</v>
      </c>
      <c r="Q73" s="66">
        <v>947</v>
      </c>
      <c r="R73" s="81"/>
      <c r="S73" s="81"/>
      <c r="T73" s="81">
        <v>56</v>
      </c>
      <c r="U73" s="81">
        <v>64</v>
      </c>
      <c r="V73" s="81">
        <v>73</v>
      </c>
      <c r="W73" s="81"/>
      <c r="X73" s="81"/>
      <c r="Y73" s="88">
        <v>3651</v>
      </c>
      <c r="Z73" s="88">
        <v>3146</v>
      </c>
      <c r="AA73" s="88">
        <f t="shared" si="35"/>
        <v>3460.6000000000004</v>
      </c>
      <c r="AB73" s="88">
        <f t="shared" si="36"/>
        <v>3806.6600000000008</v>
      </c>
      <c r="AC73" s="92"/>
      <c r="AD73" s="92"/>
      <c r="AE73" s="66">
        <v>7378</v>
      </c>
      <c r="AF73" s="34">
        <f t="shared" si="42"/>
        <v>8484.699999999999</v>
      </c>
      <c r="AG73" s="34">
        <f t="shared" si="43"/>
        <v>9591.4</v>
      </c>
      <c r="AH73" s="83"/>
      <c r="AI73" s="83"/>
      <c r="AJ73" s="98">
        <v>64129</v>
      </c>
      <c r="AK73" s="99">
        <f t="shared" si="44"/>
        <v>69259.32</v>
      </c>
      <c r="AL73" s="99">
        <f aca="true" t="shared" si="48" ref="AL73:AL92">AK73*1.08</f>
        <v>74800.06560000002</v>
      </c>
      <c r="AM73" s="47"/>
      <c r="AN73" s="47"/>
    </row>
    <row r="74" spans="1:40" s="14" customFormat="1" ht="12.75" customHeight="1">
      <c r="A74" s="46">
        <v>66</v>
      </c>
      <c r="B74" s="47">
        <v>357</v>
      </c>
      <c r="C74" s="46" t="s">
        <v>636</v>
      </c>
      <c r="D74" s="46" t="s">
        <v>635</v>
      </c>
      <c r="E74" s="34">
        <v>7</v>
      </c>
      <c r="F74" s="34">
        <v>8</v>
      </c>
      <c r="G74" s="34">
        <v>9</v>
      </c>
      <c r="H74" s="34"/>
      <c r="I74" s="65"/>
      <c r="J74" s="33">
        <v>3823</v>
      </c>
      <c r="K74" s="33">
        <f t="shared" si="47"/>
        <v>4205.3</v>
      </c>
      <c r="L74" s="33">
        <f t="shared" si="41"/>
        <v>4587.599999999999</v>
      </c>
      <c r="M74" s="70"/>
      <c r="N74" s="70"/>
      <c r="O74" s="66">
        <v>417</v>
      </c>
      <c r="P74" s="66">
        <v>459</v>
      </c>
      <c r="Q74" s="66">
        <v>500</v>
      </c>
      <c r="R74" s="81"/>
      <c r="S74" s="81"/>
      <c r="T74" s="81">
        <v>30</v>
      </c>
      <c r="U74" s="81">
        <v>35</v>
      </c>
      <c r="V74" s="81">
        <v>39</v>
      </c>
      <c r="W74" s="81"/>
      <c r="X74" s="81"/>
      <c r="Y74" s="88">
        <v>2295</v>
      </c>
      <c r="Z74" s="88">
        <v>1181</v>
      </c>
      <c r="AA74" s="88">
        <f t="shared" si="35"/>
        <v>1299.1000000000001</v>
      </c>
      <c r="AB74" s="88">
        <f t="shared" si="36"/>
        <v>1429.0100000000002</v>
      </c>
      <c r="AC74" s="92"/>
      <c r="AD74" s="92"/>
      <c r="AE74" s="66">
        <v>2805</v>
      </c>
      <c r="AF74" s="34">
        <f t="shared" si="42"/>
        <v>3225.7499999999995</v>
      </c>
      <c r="AG74" s="34">
        <f t="shared" si="43"/>
        <v>3646.5</v>
      </c>
      <c r="AH74" s="83"/>
      <c r="AI74" s="83"/>
      <c r="AJ74" s="98">
        <v>18925</v>
      </c>
      <c r="AK74" s="99">
        <f t="shared" si="44"/>
        <v>20439</v>
      </c>
      <c r="AL74" s="99">
        <f t="shared" si="48"/>
        <v>22074.120000000003</v>
      </c>
      <c r="AM74" s="47"/>
      <c r="AN74" s="47"/>
    </row>
    <row r="75" spans="1:40" s="14" customFormat="1" ht="12.75" customHeight="1">
      <c r="A75" s="46">
        <v>67</v>
      </c>
      <c r="B75" s="47">
        <v>359</v>
      </c>
      <c r="C75" s="46" t="s">
        <v>637</v>
      </c>
      <c r="D75" s="46" t="s">
        <v>635</v>
      </c>
      <c r="E75" s="34">
        <v>6</v>
      </c>
      <c r="F75" s="34">
        <v>7</v>
      </c>
      <c r="G75" s="34">
        <v>8</v>
      </c>
      <c r="H75" s="34"/>
      <c r="I75" s="65"/>
      <c r="J75" s="33">
        <v>2848</v>
      </c>
      <c r="K75" s="33">
        <f t="shared" si="47"/>
        <v>3132.8</v>
      </c>
      <c r="L75" s="33">
        <f t="shared" si="41"/>
        <v>3417.6</v>
      </c>
      <c r="M75" s="70"/>
      <c r="N75" s="70"/>
      <c r="O75" s="66">
        <v>437</v>
      </c>
      <c r="P75" s="66">
        <v>481</v>
      </c>
      <c r="Q75" s="66">
        <v>524</v>
      </c>
      <c r="R75" s="81"/>
      <c r="S75" s="81"/>
      <c r="T75" s="81">
        <v>39</v>
      </c>
      <c r="U75" s="81">
        <v>45</v>
      </c>
      <c r="V75" s="81">
        <v>51</v>
      </c>
      <c r="W75" s="81"/>
      <c r="X75" s="81"/>
      <c r="Y75" s="88">
        <v>2340</v>
      </c>
      <c r="Z75" s="88">
        <v>1680</v>
      </c>
      <c r="AA75" s="88">
        <f t="shared" si="35"/>
        <v>1848.0000000000002</v>
      </c>
      <c r="AB75" s="88">
        <f t="shared" si="36"/>
        <v>2032.8000000000004</v>
      </c>
      <c r="AC75" s="92"/>
      <c r="AD75" s="92"/>
      <c r="AE75" s="66">
        <v>3375</v>
      </c>
      <c r="AF75" s="34">
        <f t="shared" si="42"/>
        <v>3881.2499999999995</v>
      </c>
      <c r="AG75" s="34">
        <f t="shared" si="43"/>
        <v>4387.5</v>
      </c>
      <c r="AH75" s="83"/>
      <c r="AI75" s="83"/>
      <c r="AJ75" s="98">
        <v>16723</v>
      </c>
      <c r="AK75" s="99">
        <f t="shared" si="44"/>
        <v>18060.84</v>
      </c>
      <c r="AL75" s="99">
        <f t="shared" si="48"/>
        <v>19505.7072</v>
      </c>
      <c r="AM75" s="47"/>
      <c r="AN75" s="47"/>
    </row>
    <row r="76" spans="1:222" s="14" customFormat="1" ht="12.75" customHeight="1">
      <c r="A76" s="46">
        <v>68</v>
      </c>
      <c r="B76" s="47">
        <v>365</v>
      </c>
      <c r="C76" s="46" t="s">
        <v>638</v>
      </c>
      <c r="D76" s="46" t="s">
        <v>635</v>
      </c>
      <c r="E76" s="34">
        <v>11</v>
      </c>
      <c r="F76" s="34">
        <v>12</v>
      </c>
      <c r="G76" s="34">
        <v>13</v>
      </c>
      <c r="H76" s="34"/>
      <c r="I76" s="65"/>
      <c r="J76" s="33">
        <v>3793</v>
      </c>
      <c r="K76" s="33">
        <f t="shared" si="47"/>
        <v>4172.3</v>
      </c>
      <c r="L76" s="33">
        <f t="shared" si="41"/>
        <v>4551.599999999999</v>
      </c>
      <c r="M76" s="70"/>
      <c r="N76" s="70"/>
      <c r="O76" s="66">
        <v>470</v>
      </c>
      <c r="P76" s="66">
        <v>517</v>
      </c>
      <c r="Q76" s="66">
        <v>564</v>
      </c>
      <c r="R76" s="81"/>
      <c r="S76" s="81"/>
      <c r="T76" s="81">
        <v>39</v>
      </c>
      <c r="U76" s="81">
        <v>45</v>
      </c>
      <c r="V76" s="81">
        <v>51</v>
      </c>
      <c r="W76" s="81"/>
      <c r="X76" s="81"/>
      <c r="Y76" s="88">
        <v>2380</v>
      </c>
      <c r="Z76" s="88">
        <v>1749</v>
      </c>
      <c r="AA76" s="88">
        <f t="shared" si="35"/>
        <v>1923.9</v>
      </c>
      <c r="AB76" s="88">
        <f t="shared" si="36"/>
        <v>2116.2900000000004</v>
      </c>
      <c r="AC76" s="92"/>
      <c r="AD76" s="92"/>
      <c r="AE76" s="66">
        <v>3896</v>
      </c>
      <c r="AF76" s="34">
        <f t="shared" si="42"/>
        <v>4480.4</v>
      </c>
      <c r="AG76" s="34">
        <f t="shared" si="43"/>
        <v>5064.8</v>
      </c>
      <c r="AH76" s="83"/>
      <c r="AI76" s="83"/>
      <c r="AJ76" s="98">
        <v>24959</v>
      </c>
      <c r="AK76" s="99">
        <f t="shared" si="44"/>
        <v>26955.72</v>
      </c>
      <c r="AL76" s="99">
        <f t="shared" si="48"/>
        <v>29112.177600000003</v>
      </c>
      <c r="AM76" s="47"/>
      <c r="AN76" s="47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25"/>
      <c r="FV76" s="125"/>
      <c r="FW76" s="125"/>
      <c r="FX76" s="125"/>
      <c r="FY76" s="125"/>
      <c r="FZ76" s="125"/>
      <c r="GA76" s="125"/>
      <c r="GB76" s="125"/>
      <c r="GC76" s="125"/>
      <c r="GD76" s="125"/>
      <c r="GE76" s="125"/>
      <c r="GF76" s="125"/>
      <c r="GG76" s="125"/>
      <c r="GH76" s="125"/>
      <c r="GI76" s="125"/>
      <c r="GJ76" s="125"/>
      <c r="GK76" s="125"/>
      <c r="GL76" s="125"/>
      <c r="GM76" s="125"/>
      <c r="GN76" s="125"/>
      <c r="GO76" s="125"/>
      <c r="GP76" s="125"/>
      <c r="GQ76" s="125"/>
      <c r="GR76" s="125"/>
      <c r="GS76" s="125"/>
      <c r="GT76" s="125"/>
      <c r="GU76" s="125"/>
      <c r="GV76" s="125"/>
      <c r="GW76" s="125"/>
      <c r="GX76" s="125"/>
      <c r="GY76" s="125"/>
      <c r="GZ76" s="125"/>
      <c r="HA76" s="125"/>
      <c r="HB76" s="125"/>
      <c r="HC76" s="125"/>
      <c r="HD76" s="125"/>
      <c r="HE76" s="125"/>
      <c r="HF76" s="125"/>
      <c r="HG76" s="125"/>
      <c r="HH76" s="125"/>
      <c r="HI76" s="125"/>
      <c r="HJ76" s="125"/>
      <c r="HK76" s="125"/>
      <c r="HL76" s="125"/>
      <c r="HM76" s="125"/>
      <c r="HN76" s="122"/>
    </row>
    <row r="77" spans="1:40" s="14" customFormat="1" ht="12.75" customHeight="1">
      <c r="A77" s="46">
        <v>69</v>
      </c>
      <c r="B77" s="47">
        <v>379</v>
      </c>
      <c r="C77" s="46" t="s">
        <v>639</v>
      </c>
      <c r="D77" s="46" t="s">
        <v>635</v>
      </c>
      <c r="E77" s="34">
        <v>7</v>
      </c>
      <c r="F77" s="34">
        <v>8</v>
      </c>
      <c r="G77" s="34">
        <v>9</v>
      </c>
      <c r="H77" s="34"/>
      <c r="I77" s="65"/>
      <c r="J77" s="33">
        <v>2970</v>
      </c>
      <c r="K77" s="33">
        <f t="shared" si="47"/>
        <v>3267.0000000000005</v>
      </c>
      <c r="L77" s="33">
        <f t="shared" si="41"/>
        <v>3564</v>
      </c>
      <c r="M77" s="70"/>
      <c r="N77" s="70"/>
      <c r="O77" s="66">
        <v>307</v>
      </c>
      <c r="P77" s="66">
        <v>338</v>
      </c>
      <c r="Q77" s="66">
        <v>368</v>
      </c>
      <c r="R77" s="81"/>
      <c r="S77" s="81"/>
      <c r="T77" s="81">
        <v>30</v>
      </c>
      <c r="U77" s="81">
        <v>35</v>
      </c>
      <c r="V77" s="81">
        <v>39</v>
      </c>
      <c r="W77" s="81"/>
      <c r="X77" s="81"/>
      <c r="Y77" s="88">
        <v>1740</v>
      </c>
      <c r="Z77" s="88">
        <v>1201</v>
      </c>
      <c r="AA77" s="88">
        <f t="shared" si="35"/>
        <v>1321.1000000000001</v>
      </c>
      <c r="AB77" s="88">
        <f t="shared" si="36"/>
        <v>1453.2100000000003</v>
      </c>
      <c r="AC77" s="92"/>
      <c r="AD77" s="92"/>
      <c r="AE77" s="66">
        <v>2592</v>
      </c>
      <c r="AF77" s="34">
        <f t="shared" si="42"/>
        <v>2980.7999999999997</v>
      </c>
      <c r="AG77" s="34">
        <f t="shared" si="43"/>
        <v>3369.6</v>
      </c>
      <c r="AH77" s="83"/>
      <c r="AI77" s="83"/>
      <c r="AJ77" s="98">
        <v>11764</v>
      </c>
      <c r="AK77" s="99">
        <f t="shared" si="44"/>
        <v>12705.12</v>
      </c>
      <c r="AL77" s="99">
        <f t="shared" si="48"/>
        <v>13721.529600000002</v>
      </c>
      <c r="AM77" s="47"/>
      <c r="AN77" s="47"/>
    </row>
    <row r="78" spans="1:222" s="14" customFormat="1" ht="14.25">
      <c r="A78" s="46">
        <v>70</v>
      </c>
      <c r="B78" s="47">
        <v>513</v>
      </c>
      <c r="C78" s="46" t="s">
        <v>640</v>
      </c>
      <c r="D78" s="46" t="s">
        <v>635</v>
      </c>
      <c r="E78" s="34">
        <v>7</v>
      </c>
      <c r="F78" s="34">
        <v>8</v>
      </c>
      <c r="G78" s="34">
        <v>9</v>
      </c>
      <c r="H78" s="34"/>
      <c r="I78" s="65"/>
      <c r="J78" s="33">
        <v>3678</v>
      </c>
      <c r="K78" s="33">
        <f t="shared" si="47"/>
        <v>4045.8</v>
      </c>
      <c r="L78" s="33">
        <f t="shared" si="41"/>
        <v>4413.599999999999</v>
      </c>
      <c r="M78" s="70"/>
      <c r="N78" s="70"/>
      <c r="O78" s="66">
        <v>389</v>
      </c>
      <c r="P78" s="66">
        <v>428</v>
      </c>
      <c r="Q78" s="66">
        <v>467</v>
      </c>
      <c r="R78" s="81"/>
      <c r="S78" s="81"/>
      <c r="T78" s="81">
        <v>41</v>
      </c>
      <c r="U78" s="81">
        <v>47</v>
      </c>
      <c r="V78" s="81">
        <v>53</v>
      </c>
      <c r="W78" s="81"/>
      <c r="X78" s="81"/>
      <c r="Y78" s="88">
        <v>2385</v>
      </c>
      <c r="Z78" s="88">
        <v>1434</v>
      </c>
      <c r="AA78" s="88">
        <f t="shared" si="35"/>
        <v>1577.4</v>
      </c>
      <c r="AB78" s="88">
        <f t="shared" si="36"/>
        <v>1735.1400000000003</v>
      </c>
      <c r="AC78" s="92"/>
      <c r="AD78" s="92"/>
      <c r="AE78" s="66">
        <v>3195</v>
      </c>
      <c r="AF78" s="34">
        <f t="shared" si="42"/>
        <v>3674.2499999999995</v>
      </c>
      <c r="AG78" s="34">
        <f t="shared" si="43"/>
        <v>4153.5</v>
      </c>
      <c r="AH78" s="83"/>
      <c r="AI78" s="83"/>
      <c r="AJ78" s="98">
        <v>17831</v>
      </c>
      <c r="AK78" s="99">
        <f t="shared" si="44"/>
        <v>19257.48</v>
      </c>
      <c r="AL78" s="99">
        <f t="shared" si="48"/>
        <v>20798.078400000002</v>
      </c>
      <c r="AM78" s="47"/>
      <c r="AN78" s="47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2"/>
    </row>
    <row r="79" spans="1:222" s="14" customFormat="1" ht="12.75" customHeight="1">
      <c r="A79" s="46">
        <v>71</v>
      </c>
      <c r="B79" s="47">
        <v>570</v>
      </c>
      <c r="C79" s="46" t="s">
        <v>641</v>
      </c>
      <c r="D79" s="46" t="s">
        <v>635</v>
      </c>
      <c r="E79" s="34">
        <v>3</v>
      </c>
      <c r="F79" s="34">
        <v>4</v>
      </c>
      <c r="G79" s="34">
        <f>F79+1</f>
        <v>5</v>
      </c>
      <c r="H79" s="34"/>
      <c r="I79" s="65"/>
      <c r="J79" s="33">
        <v>2394</v>
      </c>
      <c r="K79" s="33">
        <f t="shared" si="47"/>
        <v>2633.4</v>
      </c>
      <c r="L79" s="33">
        <f t="shared" si="41"/>
        <v>2872.7999999999997</v>
      </c>
      <c r="M79" s="70"/>
      <c r="N79" s="70"/>
      <c r="O79" s="66">
        <v>257</v>
      </c>
      <c r="P79" s="66">
        <v>283</v>
      </c>
      <c r="Q79" s="66">
        <v>308</v>
      </c>
      <c r="R79" s="81"/>
      <c r="S79" s="81"/>
      <c r="T79" s="81">
        <v>23</v>
      </c>
      <c r="U79" s="81">
        <v>26</v>
      </c>
      <c r="V79" s="81">
        <v>30</v>
      </c>
      <c r="W79" s="81"/>
      <c r="X79" s="81"/>
      <c r="Y79" s="88">
        <v>1566</v>
      </c>
      <c r="Z79" s="88">
        <v>907</v>
      </c>
      <c r="AA79" s="88">
        <f t="shared" si="35"/>
        <v>997.7</v>
      </c>
      <c r="AB79" s="88">
        <f t="shared" si="36"/>
        <v>1097.47</v>
      </c>
      <c r="AC79" s="93"/>
      <c r="AD79" s="93"/>
      <c r="AE79" s="66">
        <v>1844</v>
      </c>
      <c r="AF79" s="34">
        <f t="shared" si="42"/>
        <v>2120.6</v>
      </c>
      <c r="AG79" s="34">
        <f t="shared" si="43"/>
        <v>2397.2000000000003</v>
      </c>
      <c r="AH79" s="83"/>
      <c r="AI79" s="83"/>
      <c r="AJ79" s="98">
        <v>10077</v>
      </c>
      <c r="AK79" s="99">
        <f t="shared" si="44"/>
        <v>10883.16</v>
      </c>
      <c r="AL79" s="99">
        <f t="shared" si="48"/>
        <v>11753.812800000002</v>
      </c>
      <c r="AM79" s="47"/>
      <c r="AN79" s="47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22"/>
      <c r="FV79" s="122"/>
      <c r="FW79" s="122"/>
      <c r="FX79" s="122"/>
      <c r="FY79" s="122"/>
      <c r="FZ79" s="122"/>
      <c r="GA79" s="122"/>
      <c r="GB79" s="122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2"/>
    </row>
    <row r="80" spans="1:40" s="14" customFormat="1" ht="12.75" customHeight="1">
      <c r="A80" s="46">
        <v>72</v>
      </c>
      <c r="B80" s="47">
        <v>745</v>
      </c>
      <c r="C80" s="46" t="s">
        <v>642</v>
      </c>
      <c r="D80" s="46" t="s">
        <v>635</v>
      </c>
      <c r="E80" s="34">
        <v>3</v>
      </c>
      <c r="F80" s="34">
        <v>4</v>
      </c>
      <c r="G80" s="34">
        <f>F80+1</f>
        <v>5</v>
      </c>
      <c r="H80" s="34"/>
      <c r="I80" s="65"/>
      <c r="J80" s="33">
        <v>3528</v>
      </c>
      <c r="K80" s="33">
        <f t="shared" si="47"/>
        <v>3880.8</v>
      </c>
      <c r="L80" s="33">
        <f t="shared" si="41"/>
        <v>4233.599999999999</v>
      </c>
      <c r="M80" s="70"/>
      <c r="N80" s="70"/>
      <c r="O80" s="66">
        <v>261</v>
      </c>
      <c r="P80" s="66">
        <v>287</v>
      </c>
      <c r="Q80" s="66">
        <v>313</v>
      </c>
      <c r="R80" s="81"/>
      <c r="S80" s="81"/>
      <c r="T80" s="81">
        <v>26</v>
      </c>
      <c r="U80" s="81">
        <v>30</v>
      </c>
      <c r="V80" s="81">
        <v>34</v>
      </c>
      <c r="W80" s="81"/>
      <c r="X80" s="81"/>
      <c r="Y80" s="88">
        <v>1187</v>
      </c>
      <c r="Z80" s="88">
        <v>1004</v>
      </c>
      <c r="AA80" s="88">
        <f t="shared" si="35"/>
        <v>1104.4</v>
      </c>
      <c r="AB80" s="88">
        <f t="shared" si="36"/>
        <v>1214.8400000000001</v>
      </c>
      <c r="AC80" s="92"/>
      <c r="AD80" s="92"/>
      <c r="AE80" s="66">
        <v>2071</v>
      </c>
      <c r="AF80" s="34">
        <f t="shared" si="42"/>
        <v>2381.6499999999996</v>
      </c>
      <c r="AG80" s="34">
        <f t="shared" si="43"/>
        <v>2692.3</v>
      </c>
      <c r="AH80" s="83"/>
      <c r="AI80" s="83"/>
      <c r="AJ80" s="98">
        <v>15941</v>
      </c>
      <c r="AK80" s="99">
        <f t="shared" si="44"/>
        <v>17216.280000000002</v>
      </c>
      <c r="AL80" s="99">
        <f t="shared" si="48"/>
        <v>18593.582400000003</v>
      </c>
      <c r="AM80" s="47"/>
      <c r="AN80" s="47"/>
    </row>
    <row r="81" spans="1:222" s="14" customFormat="1" ht="12.75" customHeight="1">
      <c r="A81" s="46">
        <v>73</v>
      </c>
      <c r="B81" s="47">
        <v>582</v>
      </c>
      <c r="C81" s="46" t="s">
        <v>643</v>
      </c>
      <c r="D81" s="46" t="s">
        <v>635</v>
      </c>
      <c r="E81" s="34">
        <v>12</v>
      </c>
      <c r="F81" s="34">
        <v>13</v>
      </c>
      <c r="G81" s="34">
        <v>14</v>
      </c>
      <c r="H81" s="34"/>
      <c r="I81" s="65"/>
      <c r="J81" s="33">
        <v>8581</v>
      </c>
      <c r="K81" s="33">
        <f t="shared" si="47"/>
        <v>9439.1</v>
      </c>
      <c r="L81" s="33">
        <f t="shared" si="41"/>
        <v>10297.199999999999</v>
      </c>
      <c r="M81" s="70"/>
      <c r="N81" s="70"/>
      <c r="O81" s="66">
        <v>717</v>
      </c>
      <c r="P81" s="66">
        <v>789</v>
      </c>
      <c r="Q81" s="66">
        <v>860</v>
      </c>
      <c r="R81" s="81"/>
      <c r="S81" s="81"/>
      <c r="T81" s="81">
        <v>39</v>
      </c>
      <c r="U81" s="81">
        <v>45</v>
      </c>
      <c r="V81" s="81">
        <v>51</v>
      </c>
      <c r="W81" s="81"/>
      <c r="X81" s="81"/>
      <c r="Y81" s="88">
        <v>2300</v>
      </c>
      <c r="Z81" s="88">
        <v>3853</v>
      </c>
      <c r="AA81" s="88">
        <f t="shared" si="35"/>
        <v>4238.3</v>
      </c>
      <c r="AB81" s="88">
        <f t="shared" si="36"/>
        <v>4662.130000000001</v>
      </c>
      <c r="AC81" s="92"/>
      <c r="AD81" s="92"/>
      <c r="AE81" s="66">
        <v>8878</v>
      </c>
      <c r="AF81" s="34">
        <f t="shared" si="42"/>
        <v>10209.699999999999</v>
      </c>
      <c r="AG81" s="34">
        <f t="shared" si="43"/>
        <v>11541.4</v>
      </c>
      <c r="AH81" s="83"/>
      <c r="AI81" s="83"/>
      <c r="AJ81" s="98">
        <v>44699</v>
      </c>
      <c r="AK81" s="99">
        <f t="shared" si="44"/>
        <v>48274.920000000006</v>
      </c>
      <c r="AL81" s="99">
        <f t="shared" si="48"/>
        <v>52136.91360000001</v>
      </c>
      <c r="AM81" s="47"/>
      <c r="AN81" s="47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</row>
    <row r="82" spans="1:221" s="18" customFormat="1" ht="12.75" customHeight="1">
      <c r="A82" s="46">
        <v>74</v>
      </c>
      <c r="B82" s="47">
        <v>347</v>
      </c>
      <c r="C82" s="46" t="s">
        <v>644</v>
      </c>
      <c r="D82" s="46" t="s">
        <v>635</v>
      </c>
      <c r="E82" s="34">
        <v>6</v>
      </c>
      <c r="F82" s="34">
        <v>7</v>
      </c>
      <c r="G82" s="34">
        <v>8</v>
      </c>
      <c r="H82" s="34"/>
      <c r="I82" s="65"/>
      <c r="J82" s="33">
        <v>2479</v>
      </c>
      <c r="K82" s="33">
        <f t="shared" si="47"/>
        <v>2726.9</v>
      </c>
      <c r="L82" s="33">
        <f t="shared" si="41"/>
        <v>2974.7999999999997</v>
      </c>
      <c r="M82" s="70"/>
      <c r="N82" s="70"/>
      <c r="O82" s="66">
        <v>257</v>
      </c>
      <c r="P82" s="66">
        <v>283</v>
      </c>
      <c r="Q82" s="66">
        <v>308</v>
      </c>
      <c r="R82" s="81"/>
      <c r="S82" s="81"/>
      <c r="T82" s="81">
        <v>23</v>
      </c>
      <c r="U82" s="81">
        <v>26</v>
      </c>
      <c r="V82" s="81">
        <v>30</v>
      </c>
      <c r="W82" s="81"/>
      <c r="X82" s="81"/>
      <c r="Y82" s="88">
        <v>1212</v>
      </c>
      <c r="Z82" s="88">
        <v>1059</v>
      </c>
      <c r="AA82" s="88">
        <f t="shared" si="35"/>
        <v>1164.9</v>
      </c>
      <c r="AB82" s="88">
        <f t="shared" si="36"/>
        <v>1281.39</v>
      </c>
      <c r="AC82" s="92"/>
      <c r="AD82" s="92"/>
      <c r="AE82" s="66">
        <v>2184</v>
      </c>
      <c r="AF82" s="34">
        <f t="shared" si="42"/>
        <v>2511.6</v>
      </c>
      <c r="AG82" s="34">
        <f t="shared" si="43"/>
        <v>2839.2000000000003</v>
      </c>
      <c r="AH82" s="83"/>
      <c r="AI82" s="83"/>
      <c r="AJ82" s="98">
        <v>17182</v>
      </c>
      <c r="AK82" s="99">
        <f t="shared" si="44"/>
        <v>18556.56</v>
      </c>
      <c r="AL82" s="99">
        <f t="shared" si="48"/>
        <v>20041.084800000004</v>
      </c>
      <c r="AM82" s="47"/>
      <c r="AN82" s="47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25"/>
      <c r="GD82" s="125"/>
      <c r="GE82" s="125"/>
      <c r="GF82" s="125"/>
      <c r="GG82" s="125"/>
      <c r="GH82" s="125"/>
      <c r="GI82" s="125"/>
      <c r="GJ82" s="125"/>
      <c r="GK82" s="125"/>
      <c r="GL82" s="125"/>
      <c r="GM82" s="125"/>
      <c r="GN82" s="125"/>
      <c r="GO82" s="125"/>
      <c r="GP82" s="125"/>
      <c r="GQ82" s="125"/>
      <c r="GR82" s="125"/>
      <c r="GS82" s="125"/>
      <c r="GT82" s="125"/>
      <c r="GU82" s="125"/>
      <c r="GV82" s="125"/>
      <c r="GW82" s="125"/>
      <c r="GX82" s="125"/>
      <c r="GY82" s="125"/>
      <c r="GZ82" s="125"/>
      <c r="HA82" s="125"/>
      <c r="HB82" s="125"/>
      <c r="HC82" s="125"/>
      <c r="HD82" s="125"/>
      <c r="HE82" s="125"/>
      <c r="HF82" s="125"/>
      <c r="HG82" s="125"/>
      <c r="HH82" s="125"/>
      <c r="HI82" s="125"/>
      <c r="HJ82" s="125"/>
      <c r="HK82" s="125"/>
      <c r="HL82" s="125"/>
      <c r="HM82" s="125"/>
    </row>
    <row r="83" spans="1:40" s="14" customFormat="1" ht="12.75" customHeight="1">
      <c r="A83" s="46">
        <v>75</v>
      </c>
      <c r="B83" s="47">
        <v>311</v>
      </c>
      <c r="C83" s="46" t="s">
        <v>645</v>
      </c>
      <c r="D83" s="46" t="s">
        <v>635</v>
      </c>
      <c r="E83" s="34">
        <v>6</v>
      </c>
      <c r="F83" s="34">
        <v>7</v>
      </c>
      <c r="G83" s="34">
        <v>8</v>
      </c>
      <c r="H83" s="34"/>
      <c r="I83" s="65"/>
      <c r="J83" s="33">
        <v>3593</v>
      </c>
      <c r="K83" s="33">
        <f t="shared" si="47"/>
        <v>3952.3</v>
      </c>
      <c r="L83" s="33">
        <f t="shared" si="41"/>
        <v>4311.599999999999</v>
      </c>
      <c r="M83" s="70"/>
      <c r="N83" s="70"/>
      <c r="O83" s="66">
        <v>256</v>
      </c>
      <c r="P83" s="66">
        <v>282</v>
      </c>
      <c r="Q83" s="66">
        <v>307</v>
      </c>
      <c r="R83" s="81"/>
      <c r="S83" s="81"/>
      <c r="T83" s="81">
        <v>20</v>
      </c>
      <c r="U83" s="81">
        <v>23</v>
      </c>
      <c r="V83" s="81">
        <v>26</v>
      </c>
      <c r="W83" s="81"/>
      <c r="X83" s="81"/>
      <c r="Y83" s="88">
        <v>4516</v>
      </c>
      <c r="Z83" s="88">
        <v>969</v>
      </c>
      <c r="AA83" s="88">
        <f t="shared" si="35"/>
        <v>1065.9</v>
      </c>
      <c r="AB83" s="88">
        <f t="shared" si="36"/>
        <v>1172.4900000000002</v>
      </c>
      <c r="AC83" s="92"/>
      <c r="AD83" s="92"/>
      <c r="AE83" s="66">
        <v>2653</v>
      </c>
      <c r="AF83" s="34">
        <f t="shared" si="42"/>
        <v>3050.95</v>
      </c>
      <c r="AG83" s="34">
        <f t="shared" si="43"/>
        <v>3448.9</v>
      </c>
      <c r="AH83" s="83"/>
      <c r="AI83" s="83"/>
      <c r="AJ83" s="98">
        <v>8061</v>
      </c>
      <c r="AK83" s="99">
        <f t="shared" si="44"/>
        <v>8705.880000000001</v>
      </c>
      <c r="AL83" s="99">
        <f t="shared" si="48"/>
        <v>9402.350400000001</v>
      </c>
      <c r="AM83" s="47"/>
      <c r="AN83" s="47"/>
    </row>
    <row r="84" spans="1:40" s="14" customFormat="1" ht="12.75" customHeight="1">
      <c r="A84" s="46">
        <v>76</v>
      </c>
      <c r="B84" s="47">
        <v>339</v>
      </c>
      <c r="C84" s="46" t="s">
        <v>646</v>
      </c>
      <c r="D84" s="46" t="s">
        <v>635</v>
      </c>
      <c r="E84" s="34">
        <v>5</v>
      </c>
      <c r="F84" s="34">
        <v>6</v>
      </c>
      <c r="G84" s="34">
        <v>7</v>
      </c>
      <c r="H84" s="34"/>
      <c r="I84" s="65"/>
      <c r="J84" s="33">
        <v>3357</v>
      </c>
      <c r="K84" s="33">
        <f t="shared" si="47"/>
        <v>3692.7000000000003</v>
      </c>
      <c r="L84" s="33">
        <f t="shared" si="41"/>
        <v>4028.3999999999996</v>
      </c>
      <c r="M84" s="70"/>
      <c r="N84" s="70"/>
      <c r="O84" s="66">
        <v>207</v>
      </c>
      <c r="P84" s="66">
        <v>228</v>
      </c>
      <c r="Q84" s="66">
        <v>248</v>
      </c>
      <c r="R84" s="81"/>
      <c r="S84" s="81"/>
      <c r="T84" s="81">
        <v>21</v>
      </c>
      <c r="U84" s="81">
        <v>24</v>
      </c>
      <c r="V84" s="81">
        <v>27</v>
      </c>
      <c r="W84" s="81"/>
      <c r="X84" s="81"/>
      <c r="Y84" s="88">
        <v>1331</v>
      </c>
      <c r="Z84" s="88">
        <v>842</v>
      </c>
      <c r="AA84" s="88">
        <f t="shared" si="35"/>
        <v>926.2</v>
      </c>
      <c r="AB84" s="88">
        <f t="shared" si="36"/>
        <v>1018.8200000000002</v>
      </c>
      <c r="AC84" s="92"/>
      <c r="AD84" s="92"/>
      <c r="AE84" s="66">
        <v>1946</v>
      </c>
      <c r="AF84" s="34">
        <f t="shared" si="42"/>
        <v>2237.8999999999996</v>
      </c>
      <c r="AG84" s="34">
        <f t="shared" si="43"/>
        <v>2529.8</v>
      </c>
      <c r="AH84" s="83"/>
      <c r="AI84" s="83"/>
      <c r="AJ84" s="98">
        <v>9405</v>
      </c>
      <c r="AK84" s="99">
        <f t="shared" si="44"/>
        <v>10157.400000000001</v>
      </c>
      <c r="AL84" s="99">
        <f t="shared" si="48"/>
        <v>10969.992000000002</v>
      </c>
      <c r="AM84" s="47"/>
      <c r="AN84" s="47"/>
    </row>
    <row r="85" spans="1:222" s="14" customFormat="1" ht="12.75" customHeight="1">
      <c r="A85" s="46">
        <v>77</v>
      </c>
      <c r="B85" s="47">
        <v>581</v>
      </c>
      <c r="C85" s="46" t="s">
        <v>647</v>
      </c>
      <c r="D85" s="46" t="s">
        <v>635</v>
      </c>
      <c r="E85" s="34">
        <v>9</v>
      </c>
      <c r="F85" s="34">
        <v>10</v>
      </c>
      <c r="G85" s="34">
        <v>11</v>
      </c>
      <c r="H85" s="34"/>
      <c r="I85" s="65"/>
      <c r="J85" s="33">
        <v>4591</v>
      </c>
      <c r="K85" s="33">
        <f t="shared" si="47"/>
        <v>5050.1</v>
      </c>
      <c r="L85" s="33">
        <f t="shared" si="41"/>
        <v>5509.2</v>
      </c>
      <c r="M85" s="70"/>
      <c r="N85" s="70"/>
      <c r="O85" s="66">
        <v>504</v>
      </c>
      <c r="P85" s="66">
        <v>554</v>
      </c>
      <c r="Q85" s="66">
        <v>605</v>
      </c>
      <c r="R85" s="81"/>
      <c r="S85" s="81"/>
      <c r="T85" s="81">
        <v>35</v>
      </c>
      <c r="U85" s="81">
        <v>40</v>
      </c>
      <c r="V85" s="81">
        <v>46</v>
      </c>
      <c r="W85" s="81"/>
      <c r="X85" s="81"/>
      <c r="Y85" s="88">
        <v>2743</v>
      </c>
      <c r="Z85" s="88">
        <v>1762</v>
      </c>
      <c r="AA85" s="88">
        <f t="shared" si="35"/>
        <v>1938.2</v>
      </c>
      <c r="AB85" s="88">
        <f t="shared" si="36"/>
        <v>2132.0200000000004</v>
      </c>
      <c r="AC85" s="93"/>
      <c r="AD85" s="93"/>
      <c r="AE85" s="66">
        <v>3808</v>
      </c>
      <c r="AF85" s="34">
        <f t="shared" si="42"/>
        <v>4379.2</v>
      </c>
      <c r="AG85" s="34">
        <f t="shared" si="43"/>
        <v>4950.400000000001</v>
      </c>
      <c r="AH85" s="83"/>
      <c r="AI85" s="83"/>
      <c r="AJ85" s="98">
        <v>26689</v>
      </c>
      <c r="AK85" s="99">
        <f t="shared" si="44"/>
        <v>28824.120000000003</v>
      </c>
      <c r="AL85" s="99">
        <f t="shared" si="48"/>
        <v>31130.049600000006</v>
      </c>
      <c r="AM85" s="47"/>
      <c r="AN85" s="47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22"/>
      <c r="FV85" s="122"/>
      <c r="FW85" s="122"/>
      <c r="FX85" s="122"/>
      <c r="FY85" s="122"/>
      <c r="FZ85" s="122"/>
      <c r="GA85" s="122"/>
      <c r="GB85" s="122"/>
      <c r="GC85" s="122"/>
      <c r="GD85" s="122"/>
      <c r="GE85" s="122"/>
      <c r="GF85" s="122"/>
      <c r="GG85" s="122"/>
      <c r="GH85" s="122"/>
      <c r="GI85" s="122"/>
      <c r="GJ85" s="122"/>
      <c r="GK85" s="122"/>
      <c r="GL85" s="122"/>
      <c r="GM85" s="122"/>
      <c r="GN85" s="122"/>
      <c r="GO85" s="122"/>
      <c r="GP85" s="122"/>
      <c r="GQ85" s="122"/>
      <c r="GR85" s="122"/>
      <c r="GS85" s="122"/>
      <c r="GT85" s="122"/>
      <c r="GU85" s="122"/>
      <c r="GV85" s="122"/>
      <c r="GW85" s="122"/>
      <c r="GX85" s="122"/>
      <c r="GY85" s="122"/>
      <c r="GZ85" s="122"/>
      <c r="HA85" s="122"/>
      <c r="HB85" s="122"/>
      <c r="HC85" s="122"/>
      <c r="HD85" s="122"/>
      <c r="HE85" s="122"/>
      <c r="HF85" s="122"/>
      <c r="HG85" s="122"/>
      <c r="HH85" s="122"/>
      <c r="HI85" s="122"/>
      <c r="HJ85" s="122"/>
      <c r="HK85" s="122"/>
      <c r="HL85" s="122"/>
      <c r="HM85" s="122"/>
      <c r="HN85" s="122"/>
    </row>
    <row r="86" spans="1:222" s="14" customFormat="1" ht="12.75" customHeight="1">
      <c r="A86" s="46">
        <v>78</v>
      </c>
      <c r="B86" s="47">
        <v>585</v>
      </c>
      <c r="C86" s="46" t="s">
        <v>648</v>
      </c>
      <c r="D86" s="46" t="s">
        <v>635</v>
      </c>
      <c r="E86" s="34">
        <v>13</v>
      </c>
      <c r="F86" s="34">
        <v>14</v>
      </c>
      <c r="G86" s="34">
        <v>15</v>
      </c>
      <c r="H86" s="34"/>
      <c r="I86" s="65"/>
      <c r="J86" s="33">
        <v>4083</v>
      </c>
      <c r="K86" s="33">
        <f t="shared" si="47"/>
        <v>4491.3</v>
      </c>
      <c r="L86" s="33">
        <f t="shared" si="41"/>
        <v>4899.599999999999</v>
      </c>
      <c r="M86" s="70"/>
      <c r="N86" s="70"/>
      <c r="O86" s="66">
        <v>478</v>
      </c>
      <c r="P86" s="66">
        <v>526</v>
      </c>
      <c r="Q86" s="66">
        <v>574</v>
      </c>
      <c r="R86" s="81"/>
      <c r="S86" s="81"/>
      <c r="T86" s="81">
        <v>53</v>
      </c>
      <c r="U86" s="81">
        <v>61</v>
      </c>
      <c r="V86" s="81">
        <v>69</v>
      </c>
      <c r="W86" s="81"/>
      <c r="X86" s="81"/>
      <c r="Y86" s="88">
        <v>2253</v>
      </c>
      <c r="Z86" s="88">
        <v>1917</v>
      </c>
      <c r="AA86" s="88">
        <f t="shared" si="35"/>
        <v>2108.7000000000003</v>
      </c>
      <c r="AB86" s="88">
        <f t="shared" si="36"/>
        <v>2319.5700000000006</v>
      </c>
      <c r="AC86" s="93"/>
      <c r="AD86" s="93"/>
      <c r="AE86" s="66">
        <v>4234</v>
      </c>
      <c r="AF86" s="34">
        <f t="shared" si="42"/>
        <v>4869.099999999999</v>
      </c>
      <c r="AG86" s="34">
        <f t="shared" si="43"/>
        <v>5504.2</v>
      </c>
      <c r="AH86" s="83"/>
      <c r="AI86" s="83"/>
      <c r="AJ86" s="98">
        <v>23230</v>
      </c>
      <c r="AK86" s="99">
        <f t="shared" si="44"/>
        <v>25088.4</v>
      </c>
      <c r="AL86" s="99">
        <f t="shared" si="48"/>
        <v>27095.472</v>
      </c>
      <c r="AM86" s="47"/>
      <c r="AN86" s="47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22"/>
      <c r="FV86" s="122"/>
      <c r="FW86" s="122"/>
      <c r="FX86" s="122"/>
      <c r="FY86" s="122"/>
      <c r="FZ86" s="122"/>
      <c r="GA86" s="122"/>
      <c r="GB86" s="122"/>
      <c r="GC86" s="125"/>
      <c r="GD86" s="125"/>
      <c r="GE86" s="125"/>
      <c r="GF86" s="125"/>
      <c r="GG86" s="125"/>
      <c r="GH86" s="125"/>
      <c r="GI86" s="125"/>
      <c r="GJ86" s="125"/>
      <c r="GK86" s="125"/>
      <c r="GL86" s="125"/>
      <c r="GM86" s="125"/>
      <c r="GN86" s="125"/>
      <c r="GO86" s="125"/>
      <c r="GP86" s="125"/>
      <c r="GQ86" s="125"/>
      <c r="GR86" s="125"/>
      <c r="GS86" s="125"/>
      <c r="GT86" s="125"/>
      <c r="GU86" s="125"/>
      <c r="GV86" s="125"/>
      <c r="GW86" s="125"/>
      <c r="GX86" s="125"/>
      <c r="GY86" s="125"/>
      <c r="GZ86" s="125"/>
      <c r="HA86" s="125"/>
      <c r="HB86" s="125"/>
      <c r="HC86" s="125"/>
      <c r="HD86" s="125"/>
      <c r="HE86" s="125"/>
      <c r="HF86" s="125"/>
      <c r="HG86" s="125"/>
      <c r="HH86" s="125"/>
      <c r="HI86" s="125"/>
      <c r="HJ86" s="125"/>
      <c r="HK86" s="125"/>
      <c r="HL86" s="125"/>
      <c r="HM86" s="125"/>
      <c r="HN86" s="122"/>
    </row>
    <row r="87" spans="1:222" s="19" customFormat="1" ht="12.75" customHeight="1">
      <c r="A87" s="39">
        <v>79</v>
      </c>
      <c r="B87" s="40">
        <v>709</v>
      </c>
      <c r="C87" s="39" t="s">
        <v>649</v>
      </c>
      <c r="D87" s="39" t="s">
        <v>635</v>
      </c>
      <c r="E87" s="34">
        <v>5</v>
      </c>
      <c r="F87" s="34">
        <v>6</v>
      </c>
      <c r="G87" s="34">
        <v>7</v>
      </c>
      <c r="H87" s="34"/>
      <c r="I87" s="65"/>
      <c r="J87" s="33">
        <v>3399</v>
      </c>
      <c r="K87" s="33">
        <f t="shared" si="47"/>
        <v>3738.9</v>
      </c>
      <c r="L87" s="33">
        <f t="shared" si="41"/>
        <v>4078.7999999999997</v>
      </c>
      <c r="M87" s="76"/>
      <c r="N87" s="76"/>
      <c r="O87" s="66">
        <v>308</v>
      </c>
      <c r="P87" s="66">
        <v>339</v>
      </c>
      <c r="Q87" s="66">
        <v>370</v>
      </c>
      <c r="R87" s="82"/>
      <c r="S87" s="82"/>
      <c r="T87" s="82">
        <v>18</v>
      </c>
      <c r="U87" s="82">
        <v>21</v>
      </c>
      <c r="V87" s="82">
        <v>23</v>
      </c>
      <c r="W87" s="82"/>
      <c r="X87" s="82"/>
      <c r="Y87" s="88">
        <v>1446</v>
      </c>
      <c r="Z87" s="88">
        <v>1159</v>
      </c>
      <c r="AA87" s="88">
        <f t="shared" si="35"/>
        <v>1274.9</v>
      </c>
      <c r="AB87" s="88">
        <f t="shared" si="36"/>
        <v>1402.39</v>
      </c>
      <c r="AC87" s="93"/>
      <c r="AD87" s="93"/>
      <c r="AE87" s="66">
        <v>2556</v>
      </c>
      <c r="AF87" s="34">
        <f t="shared" si="42"/>
        <v>2939.3999999999996</v>
      </c>
      <c r="AG87" s="34">
        <f t="shared" si="43"/>
        <v>3322.8</v>
      </c>
      <c r="AH87" s="110"/>
      <c r="AI87" s="110"/>
      <c r="AJ87" s="98">
        <v>14809</v>
      </c>
      <c r="AK87" s="99">
        <f t="shared" si="44"/>
        <v>15993.720000000001</v>
      </c>
      <c r="AL87" s="99">
        <f t="shared" si="48"/>
        <v>17273.217600000004</v>
      </c>
      <c r="AM87" s="40"/>
      <c r="AN87" s="40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46"/>
      <c r="FV87" s="146"/>
      <c r="FW87" s="146"/>
      <c r="FX87" s="146"/>
      <c r="FY87" s="146"/>
      <c r="FZ87" s="146"/>
      <c r="GA87" s="146"/>
      <c r="GB87" s="146"/>
      <c r="GC87" s="146"/>
      <c r="GD87" s="146"/>
      <c r="GE87" s="146"/>
      <c r="GF87" s="146"/>
      <c r="GG87" s="146"/>
      <c r="GH87" s="146"/>
      <c r="GI87" s="146"/>
      <c r="GJ87" s="146"/>
      <c r="GK87" s="146"/>
      <c r="GL87" s="146"/>
      <c r="GM87" s="146"/>
      <c r="GN87" s="146"/>
      <c r="GO87" s="146"/>
      <c r="GP87" s="146"/>
      <c r="GQ87" s="146"/>
      <c r="GR87" s="146"/>
      <c r="GS87" s="146"/>
      <c r="GT87" s="146"/>
      <c r="GU87" s="146"/>
      <c r="GV87" s="146"/>
      <c r="GW87" s="146"/>
      <c r="GX87" s="146"/>
      <c r="GY87" s="146"/>
      <c r="GZ87" s="146"/>
      <c r="HA87" s="146"/>
      <c r="HB87" s="146"/>
      <c r="HC87" s="146"/>
      <c r="HD87" s="146"/>
      <c r="HE87" s="146"/>
      <c r="HF87" s="146"/>
      <c r="HG87" s="146"/>
      <c r="HH87" s="146"/>
      <c r="HI87" s="146"/>
      <c r="HJ87" s="146"/>
      <c r="HK87" s="146"/>
      <c r="HL87" s="146"/>
      <c r="HM87" s="146"/>
      <c r="HN87" s="146"/>
    </row>
    <row r="88" spans="1:222" s="14" customFormat="1" ht="12.75" customHeight="1">
      <c r="A88" s="46">
        <v>80</v>
      </c>
      <c r="B88" s="47">
        <v>726</v>
      </c>
      <c r="C88" s="46" t="s">
        <v>650</v>
      </c>
      <c r="D88" s="46" t="s">
        <v>635</v>
      </c>
      <c r="E88" s="34">
        <v>11</v>
      </c>
      <c r="F88" s="34">
        <v>12</v>
      </c>
      <c r="G88" s="34">
        <v>13</v>
      </c>
      <c r="H88" s="34"/>
      <c r="I88" s="65"/>
      <c r="J88" s="33">
        <v>6696</v>
      </c>
      <c r="K88" s="33">
        <f t="shared" si="47"/>
        <v>7365.6</v>
      </c>
      <c r="L88" s="33">
        <f t="shared" si="41"/>
        <v>8035.2</v>
      </c>
      <c r="M88" s="70"/>
      <c r="N88" s="70"/>
      <c r="O88" s="66">
        <v>395</v>
      </c>
      <c r="P88" s="66">
        <v>435</v>
      </c>
      <c r="Q88" s="66">
        <v>474</v>
      </c>
      <c r="R88" s="81"/>
      <c r="S88" s="81"/>
      <c r="T88" s="81">
        <v>44</v>
      </c>
      <c r="U88" s="81">
        <v>51</v>
      </c>
      <c r="V88" s="81">
        <v>57</v>
      </c>
      <c r="W88" s="81"/>
      <c r="X88" s="81"/>
      <c r="Y88" s="88">
        <v>2017</v>
      </c>
      <c r="Z88" s="88">
        <v>1641</v>
      </c>
      <c r="AA88" s="88">
        <f t="shared" si="35"/>
        <v>1805.1000000000001</v>
      </c>
      <c r="AB88" s="88">
        <f t="shared" si="36"/>
        <v>1985.6100000000004</v>
      </c>
      <c r="AC88" s="93"/>
      <c r="AD88" s="93"/>
      <c r="AE88" s="66">
        <v>3541</v>
      </c>
      <c r="AF88" s="34">
        <f t="shared" si="42"/>
        <v>4072.1499999999996</v>
      </c>
      <c r="AG88" s="34">
        <f t="shared" si="43"/>
        <v>4603.3</v>
      </c>
      <c r="AH88" s="83"/>
      <c r="AI88" s="83"/>
      <c r="AJ88" s="98">
        <v>22066</v>
      </c>
      <c r="AK88" s="99">
        <f t="shared" si="44"/>
        <v>23831.280000000002</v>
      </c>
      <c r="AL88" s="99">
        <f t="shared" si="48"/>
        <v>25737.782400000004</v>
      </c>
      <c r="AM88" s="47"/>
      <c r="AN88" s="47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25"/>
      <c r="FV88" s="125"/>
      <c r="FW88" s="125"/>
      <c r="FX88" s="125"/>
      <c r="FY88" s="125"/>
      <c r="FZ88" s="125"/>
      <c r="GA88" s="125"/>
      <c r="GB88" s="125"/>
      <c r="GC88" s="125"/>
      <c r="GD88" s="125"/>
      <c r="GE88" s="125"/>
      <c r="GF88" s="125"/>
      <c r="GG88" s="125"/>
      <c r="GH88" s="125"/>
      <c r="GI88" s="125"/>
      <c r="GJ88" s="125"/>
      <c r="GK88" s="125"/>
      <c r="GL88" s="125"/>
      <c r="GM88" s="125"/>
      <c r="GN88" s="125"/>
      <c r="GO88" s="125"/>
      <c r="GP88" s="125"/>
      <c r="GQ88" s="125"/>
      <c r="GR88" s="125"/>
      <c r="GS88" s="125"/>
      <c r="GT88" s="125"/>
      <c r="GU88" s="125"/>
      <c r="GV88" s="125"/>
      <c r="GW88" s="125"/>
      <c r="GX88" s="125"/>
      <c r="GY88" s="125"/>
      <c r="GZ88" s="125"/>
      <c r="HA88" s="125"/>
      <c r="HB88" s="125"/>
      <c r="HC88" s="125"/>
      <c r="HD88" s="125"/>
      <c r="HE88" s="125"/>
      <c r="HF88" s="125"/>
      <c r="HG88" s="125"/>
      <c r="HH88" s="125"/>
      <c r="HI88" s="125"/>
      <c r="HJ88" s="125"/>
      <c r="HK88" s="125"/>
      <c r="HL88" s="125"/>
      <c r="HM88" s="125"/>
      <c r="HN88" s="122"/>
    </row>
    <row r="89" spans="1:40" s="14" customFormat="1" ht="12.75" customHeight="1">
      <c r="A89" s="46">
        <v>81</v>
      </c>
      <c r="B89" s="47">
        <v>727</v>
      </c>
      <c r="C89" s="46" t="s">
        <v>651</v>
      </c>
      <c r="D89" s="46" t="s">
        <v>635</v>
      </c>
      <c r="E89" s="34">
        <v>4</v>
      </c>
      <c r="F89" s="34">
        <v>5</v>
      </c>
      <c r="G89" s="34">
        <v>6</v>
      </c>
      <c r="H89" s="34"/>
      <c r="I89" s="65"/>
      <c r="J89" s="33">
        <v>2775</v>
      </c>
      <c r="K89" s="33">
        <f t="shared" si="47"/>
        <v>3052.5000000000005</v>
      </c>
      <c r="L89" s="33">
        <f t="shared" si="41"/>
        <v>3330</v>
      </c>
      <c r="M89" s="70"/>
      <c r="N89" s="70"/>
      <c r="O89" s="66">
        <v>238</v>
      </c>
      <c r="P89" s="66">
        <v>262</v>
      </c>
      <c r="Q89" s="66">
        <v>286</v>
      </c>
      <c r="R89" s="81"/>
      <c r="S89" s="81"/>
      <c r="T89" s="81">
        <v>21</v>
      </c>
      <c r="U89" s="81">
        <v>24</v>
      </c>
      <c r="V89" s="81">
        <v>27</v>
      </c>
      <c r="W89" s="81"/>
      <c r="X89" s="81"/>
      <c r="Y89" s="88">
        <v>1487</v>
      </c>
      <c r="Z89" s="88">
        <v>858</v>
      </c>
      <c r="AA89" s="88">
        <f t="shared" si="35"/>
        <v>943.8000000000001</v>
      </c>
      <c r="AB89" s="88">
        <f t="shared" si="36"/>
        <v>1038.18</v>
      </c>
      <c r="AC89" s="92"/>
      <c r="AD89" s="92"/>
      <c r="AE89" s="66">
        <v>1844</v>
      </c>
      <c r="AF89" s="34">
        <f t="shared" si="42"/>
        <v>2120.6</v>
      </c>
      <c r="AG89" s="34">
        <f t="shared" si="43"/>
        <v>2397.2000000000003</v>
      </c>
      <c r="AH89" s="83"/>
      <c r="AI89" s="83"/>
      <c r="AJ89" s="98">
        <v>10648</v>
      </c>
      <c r="AK89" s="99">
        <f t="shared" si="44"/>
        <v>11499.84</v>
      </c>
      <c r="AL89" s="99">
        <f t="shared" si="48"/>
        <v>12419.827200000002</v>
      </c>
      <c r="AM89" s="47"/>
      <c r="AN89" s="47"/>
    </row>
    <row r="90" spans="1:40" s="14" customFormat="1" ht="12.75" customHeight="1">
      <c r="A90" s="46">
        <v>82</v>
      </c>
      <c r="B90" s="47">
        <v>730</v>
      </c>
      <c r="C90" s="46" t="s">
        <v>652</v>
      </c>
      <c r="D90" s="46" t="s">
        <v>635</v>
      </c>
      <c r="E90" s="34">
        <v>8</v>
      </c>
      <c r="F90" s="34">
        <v>9</v>
      </c>
      <c r="G90" s="34">
        <v>10</v>
      </c>
      <c r="H90" s="34"/>
      <c r="I90" s="65"/>
      <c r="J90" s="33">
        <v>5062</v>
      </c>
      <c r="K90" s="33">
        <f t="shared" si="47"/>
        <v>5568.200000000001</v>
      </c>
      <c r="L90" s="33">
        <f t="shared" si="41"/>
        <v>6074.4</v>
      </c>
      <c r="M90" s="70"/>
      <c r="N90" s="70"/>
      <c r="O90" s="66">
        <v>393</v>
      </c>
      <c r="P90" s="66">
        <v>432</v>
      </c>
      <c r="Q90" s="66">
        <v>472</v>
      </c>
      <c r="R90" s="81"/>
      <c r="S90" s="81"/>
      <c r="T90" s="81">
        <v>36</v>
      </c>
      <c r="U90" s="81">
        <v>41</v>
      </c>
      <c r="V90" s="81">
        <v>47</v>
      </c>
      <c r="W90" s="81"/>
      <c r="X90" s="81"/>
      <c r="Y90" s="88">
        <v>1781</v>
      </c>
      <c r="Z90" s="88">
        <v>1740</v>
      </c>
      <c r="AA90" s="88">
        <f t="shared" si="35"/>
        <v>1914.0000000000002</v>
      </c>
      <c r="AB90" s="88">
        <f t="shared" si="36"/>
        <v>2105.4000000000005</v>
      </c>
      <c r="AC90" s="92"/>
      <c r="AD90" s="92"/>
      <c r="AE90" s="66">
        <v>3683</v>
      </c>
      <c r="AF90" s="34">
        <f t="shared" si="42"/>
        <v>4235.45</v>
      </c>
      <c r="AG90" s="34">
        <f t="shared" si="43"/>
        <v>4787.900000000001</v>
      </c>
      <c r="AH90" s="83"/>
      <c r="AI90" s="83"/>
      <c r="AJ90" s="98">
        <v>21495</v>
      </c>
      <c r="AK90" s="99">
        <f t="shared" si="44"/>
        <v>23214.600000000002</v>
      </c>
      <c r="AL90" s="99">
        <f t="shared" si="48"/>
        <v>25071.768000000004</v>
      </c>
      <c r="AM90" s="47"/>
      <c r="AN90" s="47"/>
    </row>
    <row r="91" spans="1:40" s="14" customFormat="1" ht="12.75" customHeight="1">
      <c r="A91" s="46">
        <v>83</v>
      </c>
      <c r="B91" s="47">
        <v>741</v>
      </c>
      <c r="C91" s="46" t="s">
        <v>653</v>
      </c>
      <c r="D91" s="46" t="s">
        <v>635</v>
      </c>
      <c r="E91" s="34">
        <v>5</v>
      </c>
      <c r="F91" s="34">
        <v>6</v>
      </c>
      <c r="G91" s="34">
        <v>7</v>
      </c>
      <c r="H91" s="34"/>
      <c r="I91" s="65"/>
      <c r="J91" s="33">
        <v>1299</v>
      </c>
      <c r="K91" s="33">
        <f t="shared" si="47"/>
        <v>1428.9</v>
      </c>
      <c r="L91" s="33">
        <f t="shared" si="41"/>
        <v>1558.8</v>
      </c>
      <c r="M91" s="70"/>
      <c r="N91" s="70"/>
      <c r="O91" s="66">
        <v>156</v>
      </c>
      <c r="P91" s="66">
        <v>172</v>
      </c>
      <c r="Q91" s="66">
        <v>187</v>
      </c>
      <c r="R91" s="81"/>
      <c r="S91" s="81"/>
      <c r="T91" s="81">
        <v>15</v>
      </c>
      <c r="U91" s="81">
        <v>17</v>
      </c>
      <c r="V91" s="81">
        <v>20</v>
      </c>
      <c r="W91" s="81"/>
      <c r="X91" s="81"/>
      <c r="Y91" s="88">
        <v>872</v>
      </c>
      <c r="Z91" s="88">
        <v>536</v>
      </c>
      <c r="AA91" s="88">
        <f t="shared" si="35"/>
        <v>589.6</v>
      </c>
      <c r="AB91" s="88">
        <f t="shared" si="36"/>
        <v>648.5600000000001</v>
      </c>
      <c r="AC91" s="92"/>
      <c r="AD91" s="92"/>
      <c r="AE91" s="66">
        <v>1275</v>
      </c>
      <c r="AF91" s="34">
        <f t="shared" si="42"/>
        <v>1466.25</v>
      </c>
      <c r="AG91" s="34">
        <f t="shared" si="43"/>
        <v>1657.5</v>
      </c>
      <c r="AH91" s="83"/>
      <c r="AI91" s="83"/>
      <c r="AJ91" s="98">
        <v>7511</v>
      </c>
      <c r="AK91" s="99">
        <f t="shared" si="44"/>
        <v>8111.88</v>
      </c>
      <c r="AL91" s="99">
        <f t="shared" si="48"/>
        <v>8760.8304</v>
      </c>
      <c r="AM91" s="47"/>
      <c r="AN91" s="47"/>
    </row>
    <row r="92" spans="1:40" s="14" customFormat="1" ht="12.75" customHeight="1">
      <c r="A92" s="46">
        <v>84</v>
      </c>
      <c r="B92" s="48">
        <v>752</v>
      </c>
      <c r="C92" s="49" t="s">
        <v>654</v>
      </c>
      <c r="D92" s="49" t="s">
        <v>635</v>
      </c>
      <c r="E92" s="34">
        <v>3</v>
      </c>
      <c r="F92" s="34">
        <v>4</v>
      </c>
      <c r="G92" s="34">
        <f>F92+1</f>
        <v>5</v>
      </c>
      <c r="H92" s="34"/>
      <c r="I92" s="65"/>
      <c r="J92" s="33">
        <v>1081</v>
      </c>
      <c r="K92" s="33">
        <f t="shared" si="47"/>
        <v>1189.1000000000001</v>
      </c>
      <c r="L92" s="33">
        <f t="shared" si="41"/>
        <v>1297.2</v>
      </c>
      <c r="M92" s="70"/>
      <c r="N92" s="70"/>
      <c r="O92" s="66">
        <v>105</v>
      </c>
      <c r="P92" s="66">
        <v>116</v>
      </c>
      <c r="Q92" s="66">
        <v>126</v>
      </c>
      <c r="R92" s="81"/>
      <c r="S92" s="81"/>
      <c r="T92" s="81">
        <v>11</v>
      </c>
      <c r="U92" s="81">
        <v>13</v>
      </c>
      <c r="V92" s="81">
        <v>14</v>
      </c>
      <c r="W92" s="81"/>
      <c r="X92" s="81"/>
      <c r="Y92" s="88">
        <v>432</v>
      </c>
      <c r="Z92" s="88">
        <v>408</v>
      </c>
      <c r="AA92" s="88">
        <f t="shared" si="35"/>
        <v>448.8</v>
      </c>
      <c r="AB92" s="88">
        <f t="shared" si="36"/>
        <v>493.68000000000006</v>
      </c>
      <c r="AC92" s="92"/>
      <c r="AD92" s="92"/>
      <c r="AE92" s="66">
        <v>953</v>
      </c>
      <c r="AF92" s="34">
        <f t="shared" si="42"/>
        <v>1095.9499999999998</v>
      </c>
      <c r="AG92" s="34">
        <f t="shared" si="43"/>
        <v>1238.9</v>
      </c>
      <c r="AH92" s="83"/>
      <c r="AI92" s="145"/>
      <c r="AJ92" s="98">
        <v>6260</v>
      </c>
      <c r="AK92" s="99">
        <f t="shared" si="44"/>
        <v>6760.8</v>
      </c>
      <c r="AL92" s="99">
        <f t="shared" si="48"/>
        <v>7301.664000000001</v>
      </c>
      <c r="AM92" s="47"/>
      <c r="AN92" s="47"/>
    </row>
    <row r="93" spans="1:191" s="7" customFormat="1" ht="12.75" customHeight="1">
      <c r="A93" s="54"/>
      <c r="B93" s="53"/>
      <c r="C93" s="54"/>
      <c r="D93" s="43" t="s">
        <v>635</v>
      </c>
      <c r="E93" s="137">
        <f aca="true" t="shared" si="49" ref="E93:N93">SUM(E73:E92)</f>
        <v>149</v>
      </c>
      <c r="F93" s="137">
        <f t="shared" si="49"/>
        <v>170</v>
      </c>
      <c r="G93" s="137">
        <f t="shared" si="49"/>
        <v>191</v>
      </c>
      <c r="H93" s="34"/>
      <c r="I93" s="65"/>
      <c r="J93" s="137">
        <f t="shared" si="49"/>
        <v>90368</v>
      </c>
      <c r="K93" s="137">
        <f t="shared" si="49"/>
        <v>99404.80000000002</v>
      </c>
      <c r="L93" s="137">
        <f t="shared" si="49"/>
        <v>108441.59999999999</v>
      </c>
      <c r="M93" s="137">
        <f t="shared" si="49"/>
        <v>0</v>
      </c>
      <c r="N93" s="137">
        <f t="shared" si="49"/>
        <v>0</v>
      </c>
      <c r="O93" s="137">
        <f aca="true" t="shared" si="50" ref="O93:V93">SUM(O73:O92)</f>
        <v>7341</v>
      </c>
      <c r="P93" s="137">
        <f t="shared" si="50"/>
        <v>8079</v>
      </c>
      <c r="Q93" s="137">
        <f t="shared" si="50"/>
        <v>8808</v>
      </c>
      <c r="R93" s="137"/>
      <c r="S93" s="137"/>
      <c r="T93" s="137">
        <f t="shared" si="50"/>
        <v>620</v>
      </c>
      <c r="U93" s="137">
        <f t="shared" si="50"/>
        <v>713</v>
      </c>
      <c r="V93" s="137">
        <f t="shared" si="50"/>
        <v>807</v>
      </c>
      <c r="W93" s="137"/>
      <c r="X93" s="137"/>
      <c r="Y93" s="137">
        <f>SUM(Y73:Y92)</f>
        <v>39934</v>
      </c>
      <c r="Z93" s="137">
        <f>SUM(Z73:Z92)</f>
        <v>29046</v>
      </c>
      <c r="AA93" s="137">
        <f>SUM(AA73:AA92)</f>
        <v>31950.600000000002</v>
      </c>
      <c r="AB93" s="137">
        <f>SUM(AB73:AB92)</f>
        <v>35145.66</v>
      </c>
      <c r="AC93" s="137"/>
      <c r="AD93" s="137"/>
      <c r="AE93" s="137">
        <f aca="true" t="shared" si="51" ref="AE93:AL93">SUM(AE73:AE92)</f>
        <v>64711</v>
      </c>
      <c r="AF93" s="137">
        <f t="shared" si="51"/>
        <v>74417.64999999998</v>
      </c>
      <c r="AG93" s="137">
        <f t="shared" si="51"/>
        <v>84124.3</v>
      </c>
      <c r="AH93" s="137"/>
      <c r="AI93" s="137"/>
      <c r="AJ93" s="137">
        <f t="shared" si="51"/>
        <v>392404</v>
      </c>
      <c r="AK93" s="137">
        <f t="shared" si="51"/>
        <v>423796.32000000007</v>
      </c>
      <c r="AL93" s="137">
        <f t="shared" si="51"/>
        <v>457700.02560000017</v>
      </c>
      <c r="AM93" s="137"/>
      <c r="AN93" s="137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28"/>
      <c r="GF93" s="128"/>
      <c r="GG93" s="128"/>
      <c r="GH93" s="128"/>
      <c r="GI93" s="128"/>
    </row>
    <row r="94" spans="1:40" s="9" customFormat="1" ht="12.75" customHeight="1">
      <c r="A94" s="138"/>
      <c r="B94" s="139"/>
      <c r="C94" s="138"/>
      <c r="D94" s="140" t="s">
        <v>62</v>
      </c>
      <c r="E94" s="141">
        <f aca="true" t="shared" si="52" ref="E94:N94">E93+E72+E70+E50+E33+E18</f>
        <v>631</v>
      </c>
      <c r="F94" s="141">
        <f t="shared" si="52"/>
        <v>729</v>
      </c>
      <c r="G94" s="141">
        <f t="shared" si="52"/>
        <v>828</v>
      </c>
      <c r="H94" s="34"/>
      <c r="I94" s="65"/>
      <c r="J94" s="141">
        <f t="shared" si="52"/>
        <v>363595</v>
      </c>
      <c r="K94" s="141">
        <f t="shared" si="52"/>
        <v>399954.6000000001</v>
      </c>
      <c r="L94" s="141">
        <f t="shared" si="52"/>
        <v>436314</v>
      </c>
      <c r="M94" s="141">
        <f t="shared" si="52"/>
        <v>1</v>
      </c>
      <c r="N94" s="141">
        <f t="shared" si="52"/>
        <v>3354</v>
      </c>
      <c r="O94" s="141">
        <f aca="true" t="shared" si="53" ref="O94:V94">O93+O72+O70+O50+O33+O18</f>
        <v>28402</v>
      </c>
      <c r="P94" s="141">
        <f t="shared" si="53"/>
        <v>31245</v>
      </c>
      <c r="Q94" s="141">
        <f t="shared" si="53"/>
        <v>34079</v>
      </c>
      <c r="R94" s="141"/>
      <c r="S94" s="141"/>
      <c r="T94" s="141">
        <f t="shared" si="53"/>
        <v>2800</v>
      </c>
      <c r="U94" s="141">
        <f t="shared" si="53"/>
        <v>3221</v>
      </c>
      <c r="V94" s="141">
        <f t="shared" si="53"/>
        <v>3643</v>
      </c>
      <c r="W94" s="141"/>
      <c r="X94" s="141"/>
      <c r="Y94" s="141">
        <f>Y93+Y72+Y70+Y50+Y33+Y18</f>
        <v>137126</v>
      </c>
      <c r="Z94" s="141">
        <f>Z93+Z72+Z70+Z50+Z33+Z18</f>
        <v>111869</v>
      </c>
      <c r="AA94" s="143">
        <f>AA93+AA72+AA70+AA50+AA33+AA18</f>
        <v>123055.90000000002</v>
      </c>
      <c r="AB94" s="141">
        <f>AB93+AB72+AB70+AB50+AB33+AB18</f>
        <v>135361.49000000002</v>
      </c>
      <c r="AC94" s="141"/>
      <c r="AD94" s="141"/>
      <c r="AE94" s="141">
        <f aca="true" t="shared" si="54" ref="AE94:AL94">AE93+AE72+AE70+AE50+AE33+AE18</f>
        <v>254156.4</v>
      </c>
      <c r="AF94" s="141">
        <f t="shared" si="54"/>
        <v>292279.86</v>
      </c>
      <c r="AG94" s="141">
        <f t="shared" si="54"/>
        <v>330403.32</v>
      </c>
      <c r="AH94" s="141"/>
      <c r="AI94" s="141"/>
      <c r="AJ94" s="141">
        <f t="shared" si="54"/>
        <v>1671438</v>
      </c>
      <c r="AK94" s="143">
        <f t="shared" si="54"/>
        <v>1805154.12</v>
      </c>
      <c r="AL94" s="143">
        <f t="shared" si="54"/>
        <v>1949566.4496000004</v>
      </c>
      <c r="AM94" s="141"/>
      <c r="AN94" s="141"/>
    </row>
    <row r="95" spans="2:36" s="9" customFormat="1" ht="12.75" customHeight="1">
      <c r="B95" s="20"/>
      <c r="E95" s="21"/>
      <c r="F95" s="21"/>
      <c r="G95" s="21"/>
      <c r="H95" s="21"/>
      <c r="I95" s="10"/>
      <c r="J95" s="21"/>
      <c r="K95" s="21"/>
      <c r="L95" s="21"/>
      <c r="M95" s="21"/>
      <c r="N95" s="21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10"/>
    </row>
    <row r="96" spans="2:36" s="9" customFormat="1" ht="12.75" customHeight="1">
      <c r="B96" s="20"/>
      <c r="E96" s="21"/>
      <c r="F96" s="21"/>
      <c r="G96" s="21"/>
      <c r="H96" s="21"/>
      <c r="I96" s="10"/>
      <c r="J96" s="21"/>
      <c r="K96" s="21"/>
      <c r="L96" s="21"/>
      <c r="M96" s="21"/>
      <c r="N96" s="21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10"/>
    </row>
    <row r="97" spans="2:36" s="9" customFormat="1" ht="12.75" customHeight="1">
      <c r="B97" s="20"/>
      <c r="E97" s="21"/>
      <c r="F97" s="21"/>
      <c r="G97" s="21"/>
      <c r="H97" s="21"/>
      <c r="I97" s="10"/>
      <c r="J97" s="21"/>
      <c r="K97" s="21"/>
      <c r="L97" s="21"/>
      <c r="M97" s="21"/>
      <c r="N97" s="21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10"/>
    </row>
    <row r="98" spans="2:36" s="9" customFormat="1" ht="12.75" customHeight="1">
      <c r="B98" s="20"/>
      <c r="E98" s="21"/>
      <c r="F98" s="21"/>
      <c r="G98" s="21"/>
      <c r="H98" s="21"/>
      <c r="I98" s="10"/>
      <c r="J98" s="21"/>
      <c r="K98" s="21"/>
      <c r="L98" s="21"/>
      <c r="M98" s="21"/>
      <c r="N98" s="21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10"/>
    </row>
    <row r="99" spans="2:36" s="9" customFormat="1" ht="12.75" customHeight="1">
      <c r="B99" s="20"/>
      <c r="E99" s="21"/>
      <c r="F99" s="21"/>
      <c r="G99" s="21"/>
      <c r="H99" s="21"/>
      <c r="I99" s="10"/>
      <c r="J99" s="21"/>
      <c r="K99" s="21"/>
      <c r="L99" s="21"/>
      <c r="M99" s="21"/>
      <c r="N99" s="21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10"/>
    </row>
    <row r="100" spans="2:36" s="9" customFormat="1" ht="12.75" customHeight="1">
      <c r="B100" s="20"/>
      <c r="E100" s="21"/>
      <c r="F100" s="21"/>
      <c r="G100" s="21"/>
      <c r="H100" s="21"/>
      <c r="I100" s="10"/>
      <c r="J100" s="21"/>
      <c r="K100" s="21"/>
      <c r="L100" s="21"/>
      <c r="M100" s="21"/>
      <c r="N100" s="21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10"/>
    </row>
    <row r="101" spans="2:36" s="9" customFormat="1" ht="12.75" customHeight="1">
      <c r="B101" s="20"/>
      <c r="E101" s="21"/>
      <c r="F101" s="21"/>
      <c r="G101" s="21"/>
      <c r="H101" s="21"/>
      <c r="I101" s="10"/>
      <c r="J101" s="21"/>
      <c r="K101" s="21"/>
      <c r="L101" s="21"/>
      <c r="M101" s="21"/>
      <c r="N101" s="21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10"/>
    </row>
    <row r="102" spans="2:36" s="9" customFormat="1" ht="12.75" customHeight="1">
      <c r="B102" s="20"/>
      <c r="E102" s="21"/>
      <c r="F102" s="21"/>
      <c r="G102" s="21"/>
      <c r="H102" s="21"/>
      <c r="I102" s="10"/>
      <c r="J102" s="21"/>
      <c r="K102" s="21"/>
      <c r="L102" s="21"/>
      <c r="M102" s="21"/>
      <c r="N102" s="21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10"/>
    </row>
    <row r="103" spans="2:36" s="9" customFormat="1" ht="12.75" customHeight="1">
      <c r="B103" s="20"/>
      <c r="E103" s="21"/>
      <c r="F103" s="21"/>
      <c r="G103" s="21"/>
      <c r="H103" s="21"/>
      <c r="I103" s="10"/>
      <c r="J103" s="21"/>
      <c r="K103" s="21"/>
      <c r="L103" s="21"/>
      <c r="M103" s="21"/>
      <c r="N103" s="21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10"/>
    </row>
    <row r="104" spans="2:36" s="9" customFormat="1" ht="12.75" customHeight="1">
      <c r="B104" s="20"/>
      <c r="E104" s="21"/>
      <c r="F104" s="21"/>
      <c r="G104" s="21"/>
      <c r="H104" s="21"/>
      <c r="I104" s="10"/>
      <c r="J104" s="21"/>
      <c r="K104" s="21"/>
      <c r="L104" s="21"/>
      <c r="M104" s="21"/>
      <c r="N104" s="21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10"/>
    </row>
    <row r="105" spans="2:36" s="9" customFormat="1" ht="12.75" customHeight="1">
      <c r="B105" s="20"/>
      <c r="E105" s="21"/>
      <c r="F105" s="21"/>
      <c r="G105" s="21"/>
      <c r="H105" s="21"/>
      <c r="I105" s="10"/>
      <c r="J105" s="21"/>
      <c r="K105" s="21"/>
      <c r="L105" s="21"/>
      <c r="M105" s="21"/>
      <c r="N105" s="21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10"/>
    </row>
    <row r="106" spans="2:36" s="9" customFormat="1" ht="12.75" customHeight="1">
      <c r="B106" s="20"/>
      <c r="E106" s="21"/>
      <c r="F106" s="21"/>
      <c r="G106" s="21"/>
      <c r="H106" s="21"/>
      <c r="I106" s="10"/>
      <c r="J106" s="21"/>
      <c r="K106" s="21"/>
      <c r="L106" s="21"/>
      <c r="M106" s="21"/>
      <c r="N106" s="21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10"/>
    </row>
  </sheetData>
  <sheetProtection/>
  <mergeCells count="7">
    <mergeCell ref="E1:I1"/>
    <mergeCell ref="J1:N1"/>
    <mergeCell ref="O1:S1"/>
    <mergeCell ref="T1:X1"/>
    <mergeCell ref="Z1:AD1"/>
    <mergeCell ref="AE1:AI1"/>
    <mergeCell ref="AJ1:A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2017-04-01T09:47:39Z</dcterms:created>
  <dcterms:modified xsi:type="dcterms:W3CDTF">2018-03-03T08:07:08Z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